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veazure.sharepoint.com/sites/ORG-TBD-/TBD mappestruktur/06 Regelverksarbeid/6.2 Veiledere/6.2.14 Kvalifikasjoner/Fagansvarlig/Vedlegg til nettsider/Praksisskjema - mal/"/>
    </mc:Choice>
  </mc:AlternateContent>
  <xr:revisionPtr revIDLastSave="252" documentId="8_{F012DA0B-7D9B-4A2E-AE88-D51C8673CB14}" xr6:coauthVersionLast="47" xr6:coauthVersionMax="47" xr10:uidLastSave="{321FD4C9-BA4B-4B43-BC12-BDE0E4B38F37}"/>
  <workbookProtection workbookAlgorithmName="SHA-512" workbookHashValue="4N+JaFPCOQ54aEtyx+SMDF7OpLPnJoC1txNY1Sz/f8HGqYLCLsz6oWFok3BsqsH+iRwV7bJ6Z1BOmwj0VZ3x7w==" workbookSaltValue="tbPtKL4+KPZm9gvR9gEDkA==" workbookSpinCount="100000" lockStructure="1"/>
  <bookViews>
    <workbookView xWindow="-120" yWindow="-120" windowWidth="25440" windowHeight="15270" tabRatio="710" activeTab="5" xr2:uid="{621193E8-CA6B-4239-977B-5DE7A9E7A300}"/>
  </bookViews>
  <sheets>
    <sheet name="Oppsummering" sheetId="3" r:id="rId1"/>
    <sheet name="Fagområde I" sheetId="1" r:id="rId2"/>
    <sheet name="Fagområde II" sheetId="10" r:id="rId3"/>
    <sheet name="Fagområde III" sheetId="11" r:id="rId4"/>
    <sheet name="Fagområde IV" sheetId="12" r:id="rId5"/>
    <sheet name="Fagområde V" sheetId="13" r:id="rId6"/>
    <sheet name="Støtteark" sheetId="5" state="hidden" r:id="rId7"/>
    <sheet name="Ark4" sheetId="4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3" i="3" l="1"/>
  <c r="U24" i="3"/>
  <c r="V24" i="3"/>
  <c r="K376" i="13"/>
  <c r="K377" i="13"/>
  <c r="K378" i="13"/>
  <c r="K379" i="13"/>
  <c r="K380" i="13"/>
  <c r="K381" i="13"/>
  <c r="K382" i="13"/>
  <c r="K383" i="13"/>
  <c r="K384" i="13"/>
  <c r="K385" i="13"/>
  <c r="K386" i="13"/>
  <c r="K387" i="13"/>
  <c r="K388" i="13"/>
  <c r="K389" i="13"/>
  <c r="K390" i="13"/>
  <c r="K391" i="13"/>
  <c r="K392" i="13"/>
  <c r="K393" i="13"/>
  <c r="K394" i="13"/>
  <c r="K395" i="13"/>
  <c r="K396" i="13"/>
  <c r="K397" i="13"/>
  <c r="K398" i="13"/>
  <c r="K399" i="13"/>
  <c r="K400" i="13"/>
  <c r="K401" i="13"/>
  <c r="K402" i="13"/>
  <c r="K403" i="13"/>
  <c r="K404" i="13"/>
  <c r="K405" i="13"/>
  <c r="K406" i="13"/>
  <c r="K407" i="13"/>
  <c r="K408" i="13"/>
  <c r="K409" i="13"/>
  <c r="K410" i="13"/>
  <c r="K411" i="13"/>
  <c r="K412" i="13"/>
  <c r="D5" i="10"/>
  <c r="D6" i="10"/>
  <c r="D7" i="10"/>
  <c r="K398" i="12" l="1"/>
  <c r="L398" i="12" s="1"/>
  <c r="K399" i="12"/>
  <c r="K400" i="12"/>
  <c r="L400" i="12" s="1"/>
  <c r="K401" i="12"/>
  <c r="K402" i="12"/>
  <c r="K403" i="12"/>
  <c r="K404" i="12"/>
  <c r="L404" i="12" s="1"/>
  <c r="K405" i="12"/>
  <c r="L405" i="12" s="1"/>
  <c r="K406" i="12"/>
  <c r="K407" i="12"/>
  <c r="K408" i="12"/>
  <c r="K409" i="12"/>
  <c r="K410" i="12"/>
  <c r="L410" i="12" s="1"/>
  <c r="K411" i="12"/>
  <c r="K412" i="12"/>
  <c r="L412" i="12" s="1"/>
  <c r="K413" i="12"/>
  <c r="K414" i="12"/>
  <c r="K415" i="12"/>
  <c r="K416" i="12"/>
  <c r="K417" i="12"/>
  <c r="L417" i="12" s="1"/>
  <c r="K418" i="12"/>
  <c r="K419" i="12"/>
  <c r="K420" i="12"/>
  <c r="K421" i="12"/>
  <c r="K422" i="12"/>
  <c r="L422" i="12" s="1"/>
  <c r="K423" i="12"/>
  <c r="K424" i="12"/>
  <c r="L424" i="12" s="1"/>
  <c r="K425" i="12"/>
  <c r="K426" i="12"/>
  <c r="K427" i="12"/>
  <c r="K428" i="12"/>
  <c r="K429" i="12"/>
  <c r="L429" i="12" s="1"/>
  <c r="K430" i="12"/>
  <c r="K431" i="12"/>
  <c r="K432" i="12"/>
  <c r="K433" i="12"/>
  <c r="K434" i="12"/>
  <c r="L434" i="12" s="1"/>
  <c r="K435" i="12"/>
  <c r="K436" i="12"/>
  <c r="L436" i="12" s="1"/>
  <c r="K437" i="12"/>
  <c r="K438" i="12"/>
  <c r="K439" i="12"/>
  <c r="K440" i="12"/>
  <c r="K441" i="12"/>
  <c r="L441" i="12" s="1"/>
  <c r="K442" i="12"/>
  <c r="K443" i="12"/>
  <c r="K444" i="12"/>
  <c r="K445" i="12"/>
  <c r="K446" i="12"/>
  <c r="L446" i="12" s="1"/>
  <c r="K447" i="12"/>
  <c r="K448" i="12"/>
  <c r="L448" i="12" s="1"/>
  <c r="K449" i="12"/>
  <c r="K450" i="12"/>
  <c r="K451" i="12"/>
  <c r="K452" i="12"/>
  <c r="K453" i="12"/>
  <c r="L453" i="12" s="1"/>
  <c r="K454" i="12"/>
  <c r="K455" i="12"/>
  <c r="K456" i="12"/>
  <c r="K457" i="12"/>
  <c r="K458" i="12"/>
  <c r="L458" i="12" s="1"/>
  <c r="K459" i="12"/>
  <c r="K460" i="12"/>
  <c r="L460" i="12" s="1"/>
  <c r="K461" i="12"/>
  <c r="K462" i="12"/>
  <c r="K463" i="12"/>
  <c r="K464" i="12"/>
  <c r="K465" i="12"/>
  <c r="L465" i="12" s="1"/>
  <c r="K466" i="12"/>
  <c r="K467" i="12"/>
  <c r="K468" i="12"/>
  <c r="K469" i="12"/>
  <c r="K470" i="12"/>
  <c r="L470" i="12" s="1"/>
  <c r="K471" i="12"/>
  <c r="K472" i="12"/>
  <c r="L472" i="12" s="1"/>
  <c r="K473" i="12"/>
  <c r="K474" i="12"/>
  <c r="K475" i="12"/>
  <c r="K476" i="12"/>
  <c r="K477" i="12"/>
  <c r="L477" i="12" s="1"/>
  <c r="K478" i="12"/>
  <c r="K479" i="12"/>
  <c r="K480" i="12"/>
  <c r="K481" i="12"/>
  <c r="K482" i="12"/>
  <c r="L482" i="12" s="1"/>
  <c r="K483" i="12"/>
  <c r="K484" i="12"/>
  <c r="L484" i="12" s="1"/>
  <c r="K485" i="12"/>
  <c r="K486" i="12"/>
  <c r="K487" i="12"/>
  <c r="K488" i="12"/>
  <c r="K489" i="12"/>
  <c r="L489" i="12" s="1"/>
  <c r="K490" i="12"/>
  <c r="K491" i="12"/>
  <c r="K492" i="12"/>
  <c r="K493" i="12"/>
  <c r="K494" i="12"/>
  <c r="L494" i="12" s="1"/>
  <c r="K495" i="12"/>
  <c r="K496" i="12"/>
  <c r="L496" i="12" s="1"/>
  <c r="K497" i="12"/>
  <c r="K498" i="12"/>
  <c r="K499" i="12"/>
  <c r="K500" i="12"/>
  <c r="K501" i="12"/>
  <c r="L501" i="12" s="1"/>
  <c r="K502" i="12"/>
  <c r="K503" i="12"/>
  <c r="K504" i="12"/>
  <c r="K505" i="12"/>
  <c r="K506" i="12"/>
  <c r="L506" i="12" s="1"/>
  <c r="K507" i="12"/>
  <c r="K508" i="12"/>
  <c r="L508" i="12" s="1"/>
  <c r="K509" i="12"/>
  <c r="K510" i="12"/>
  <c r="K511" i="12"/>
  <c r="K512" i="12"/>
  <c r="K513" i="12"/>
  <c r="L513" i="12" s="1"/>
  <c r="K514" i="12"/>
  <c r="K515" i="12"/>
  <c r="K516" i="12"/>
  <c r="K517" i="12"/>
  <c r="K518" i="12"/>
  <c r="L518" i="12" s="1"/>
  <c r="K519" i="12"/>
  <c r="K520" i="12"/>
  <c r="L520" i="12" s="1"/>
  <c r="K521" i="12"/>
  <c r="K522" i="12"/>
  <c r="K523" i="12"/>
  <c r="K524" i="12"/>
  <c r="K525" i="12"/>
  <c r="L525" i="12" s="1"/>
  <c r="K526" i="12"/>
  <c r="K527" i="12"/>
  <c r="K528" i="12"/>
  <c r="K529" i="12"/>
  <c r="K530" i="12"/>
  <c r="L530" i="12" s="1"/>
  <c r="K531" i="12"/>
  <c r="K532" i="12"/>
  <c r="L532" i="12" s="1"/>
  <c r="K533" i="12"/>
  <c r="K534" i="12"/>
  <c r="K535" i="12"/>
  <c r="K536" i="12"/>
  <c r="K537" i="12"/>
  <c r="L537" i="12" s="1"/>
  <c r="K538" i="12"/>
  <c r="K539" i="12"/>
  <c r="K540" i="12"/>
  <c r="K541" i="12"/>
  <c r="K542" i="12"/>
  <c r="L542" i="12" s="1"/>
  <c r="K543" i="12"/>
  <c r="K544" i="12"/>
  <c r="L544" i="12" s="1"/>
  <c r="K545" i="12"/>
  <c r="K546" i="12"/>
  <c r="K547" i="12"/>
  <c r="K548" i="12"/>
  <c r="K549" i="12"/>
  <c r="L549" i="12" s="1"/>
  <c r="K550" i="12"/>
  <c r="K551" i="12"/>
  <c r="K552" i="12"/>
  <c r="K553" i="12"/>
  <c r="K554" i="12"/>
  <c r="L554" i="12" s="1"/>
  <c r="K555" i="12"/>
  <c r="K556" i="12"/>
  <c r="L556" i="12" s="1"/>
  <c r="K557" i="12"/>
  <c r="K558" i="12"/>
  <c r="K559" i="12"/>
  <c r="K560" i="12"/>
  <c r="K561" i="12"/>
  <c r="L561" i="12" s="1"/>
  <c r="K562" i="12"/>
  <c r="K563" i="12"/>
  <c r="K564" i="12"/>
  <c r="K565" i="12"/>
  <c r="K566" i="12"/>
  <c r="L566" i="12" s="1"/>
  <c r="K567" i="12"/>
  <c r="K568" i="12"/>
  <c r="L568" i="12" s="1"/>
  <c r="K569" i="12"/>
  <c r="K570" i="12"/>
  <c r="K571" i="12"/>
  <c r="K572" i="12"/>
  <c r="K573" i="12"/>
  <c r="L573" i="12" s="1"/>
  <c r="K574" i="12"/>
  <c r="K575" i="12"/>
  <c r="K576" i="12"/>
  <c r="K577" i="12"/>
  <c r="K578" i="12"/>
  <c r="L578" i="12" s="1"/>
  <c r="K579" i="12"/>
  <c r="K580" i="12"/>
  <c r="L580" i="12" s="1"/>
  <c r="K581" i="12"/>
  <c r="K582" i="12"/>
  <c r="K583" i="12"/>
  <c r="K584" i="12"/>
  <c r="K585" i="12"/>
  <c r="L585" i="12" s="1"/>
  <c r="K586" i="12"/>
  <c r="K587" i="12"/>
  <c r="K588" i="12"/>
  <c r="K589" i="12"/>
  <c r="K590" i="12"/>
  <c r="L590" i="12" s="1"/>
  <c r="K591" i="12"/>
  <c r="K592" i="12"/>
  <c r="L592" i="12" s="1"/>
  <c r="K593" i="12"/>
  <c r="K594" i="12"/>
  <c r="K595" i="12"/>
  <c r="K596" i="12"/>
  <c r="K597" i="12"/>
  <c r="L597" i="12" s="1"/>
  <c r="K598" i="12"/>
  <c r="K599" i="12"/>
  <c r="K600" i="12"/>
  <c r="K601" i="12"/>
  <c r="K602" i="12"/>
  <c r="L602" i="12" s="1"/>
  <c r="K603" i="12"/>
  <c r="K604" i="12"/>
  <c r="L604" i="12" s="1"/>
  <c r="K605" i="12"/>
  <c r="K606" i="12"/>
  <c r="K607" i="12"/>
  <c r="K608" i="12"/>
  <c r="K609" i="12"/>
  <c r="L609" i="12" s="1"/>
  <c r="K610" i="12"/>
  <c r="K611" i="12"/>
  <c r="K612" i="12"/>
  <c r="K613" i="12"/>
  <c r="K614" i="12"/>
  <c r="L614" i="12" s="1"/>
  <c r="K615" i="12"/>
  <c r="K616" i="12"/>
  <c r="L616" i="12" s="1"/>
  <c r="K617" i="12"/>
  <c r="K618" i="12"/>
  <c r="K619" i="12"/>
  <c r="K620" i="12"/>
  <c r="K621" i="12"/>
  <c r="L621" i="12" s="1"/>
  <c r="K622" i="12"/>
  <c r="K623" i="12"/>
  <c r="K624" i="12"/>
  <c r="K625" i="12"/>
  <c r="K626" i="12"/>
  <c r="L626" i="12" s="1"/>
  <c r="K627" i="12"/>
  <c r="K628" i="12"/>
  <c r="L628" i="12" s="1"/>
  <c r="K629" i="12"/>
  <c r="K630" i="12"/>
  <c r="K631" i="12"/>
  <c r="K632" i="12"/>
  <c r="K633" i="12"/>
  <c r="L633" i="12" s="1"/>
  <c r="K634" i="12"/>
  <c r="K635" i="12"/>
  <c r="K636" i="12"/>
  <c r="K637" i="12"/>
  <c r="K638" i="12"/>
  <c r="L638" i="12" s="1"/>
  <c r="K639" i="12"/>
  <c r="K640" i="12"/>
  <c r="L640" i="12" s="1"/>
  <c r="K641" i="12"/>
  <c r="K642" i="12"/>
  <c r="K643" i="12"/>
  <c r="K644" i="12"/>
  <c r="K645" i="12"/>
  <c r="L645" i="12" s="1"/>
  <c r="K646" i="12"/>
  <c r="K647" i="12"/>
  <c r="K648" i="12"/>
  <c r="K649" i="12"/>
  <c r="K650" i="12"/>
  <c r="L650" i="12" s="1"/>
  <c r="K651" i="12"/>
  <c r="K652" i="12"/>
  <c r="L652" i="12" s="1"/>
  <c r="K653" i="12"/>
  <c r="K654" i="12"/>
  <c r="K655" i="12"/>
  <c r="K656" i="12"/>
  <c r="K657" i="12"/>
  <c r="L657" i="12" s="1"/>
  <c r="K658" i="12"/>
  <c r="K659" i="12"/>
  <c r="K660" i="12"/>
  <c r="K661" i="12"/>
  <c r="K662" i="12"/>
  <c r="L662" i="12" s="1"/>
  <c r="K663" i="12"/>
  <c r="K664" i="12"/>
  <c r="L664" i="12" s="1"/>
  <c r="K665" i="12"/>
  <c r="K666" i="12"/>
  <c r="K667" i="12"/>
  <c r="K668" i="12"/>
  <c r="K669" i="12"/>
  <c r="L669" i="12" s="1"/>
  <c r="K670" i="12"/>
  <c r="K671" i="12"/>
  <c r="K672" i="12"/>
  <c r="K673" i="12"/>
  <c r="K674" i="12"/>
  <c r="L674" i="12" s="1"/>
  <c r="K675" i="12"/>
  <c r="K676" i="12"/>
  <c r="L676" i="12" s="1"/>
  <c r="K677" i="12"/>
  <c r="K678" i="12"/>
  <c r="K679" i="12"/>
  <c r="K680" i="12"/>
  <c r="K681" i="12"/>
  <c r="L681" i="12" s="1"/>
  <c r="K682" i="12"/>
  <c r="K683" i="12"/>
  <c r="K684" i="12"/>
  <c r="K685" i="12"/>
  <c r="K686" i="12"/>
  <c r="L686" i="12" s="1"/>
  <c r="K687" i="12"/>
  <c r="K688" i="12"/>
  <c r="L688" i="12" s="1"/>
  <c r="K689" i="12"/>
  <c r="K690" i="12"/>
  <c r="K691" i="12"/>
  <c r="K692" i="12"/>
  <c r="K693" i="12"/>
  <c r="L693" i="12" s="1"/>
  <c r="K694" i="12"/>
  <c r="K695" i="12"/>
  <c r="K696" i="12"/>
  <c r="K697" i="12"/>
  <c r="K698" i="12"/>
  <c r="L698" i="12" s="1"/>
  <c r="K699" i="12"/>
  <c r="K700" i="12"/>
  <c r="L700" i="12" s="1"/>
  <c r="K701" i="12"/>
  <c r="K702" i="12"/>
  <c r="K703" i="12"/>
  <c r="K704" i="12"/>
  <c r="K705" i="12"/>
  <c r="L705" i="12" s="1"/>
  <c r="K706" i="12"/>
  <c r="K707" i="12"/>
  <c r="K708" i="12"/>
  <c r="K709" i="12"/>
  <c r="K710" i="12"/>
  <c r="L710" i="12" s="1"/>
  <c r="K711" i="12"/>
  <c r="K712" i="12"/>
  <c r="L712" i="12" s="1"/>
  <c r="K713" i="12"/>
  <c r="K714" i="12"/>
  <c r="K715" i="12"/>
  <c r="K716" i="12"/>
  <c r="K717" i="12"/>
  <c r="L717" i="12" s="1"/>
  <c r="K718" i="12"/>
  <c r="K719" i="12"/>
  <c r="K720" i="12"/>
  <c r="K721" i="12"/>
  <c r="K722" i="12"/>
  <c r="L722" i="12" s="1"/>
  <c r="K723" i="12"/>
  <c r="K724" i="12"/>
  <c r="L724" i="12" s="1"/>
  <c r="K725" i="12"/>
  <c r="K726" i="12"/>
  <c r="K727" i="12"/>
  <c r="K728" i="12"/>
  <c r="L728" i="12" s="1"/>
  <c r="K729" i="12"/>
  <c r="L729" i="12" s="1"/>
  <c r="K730" i="12"/>
  <c r="K731" i="12"/>
  <c r="K732" i="12"/>
  <c r="K733" i="12"/>
  <c r="K734" i="12"/>
  <c r="L734" i="12" s="1"/>
  <c r="K735" i="12"/>
  <c r="K736" i="12"/>
  <c r="L736" i="12" s="1"/>
  <c r="K737" i="12"/>
  <c r="K738" i="12"/>
  <c r="K739" i="12"/>
  <c r="K740" i="12"/>
  <c r="K741" i="12"/>
  <c r="L741" i="12" s="1"/>
  <c r="K742" i="12"/>
  <c r="K743" i="12"/>
  <c r="K744" i="12"/>
  <c r="K745" i="12"/>
  <c r="K746" i="12"/>
  <c r="L746" i="12" s="1"/>
  <c r="K747" i="12"/>
  <c r="K748" i="12"/>
  <c r="L748" i="12" s="1"/>
  <c r="K749" i="12"/>
  <c r="K750" i="12"/>
  <c r="K751" i="12"/>
  <c r="K752" i="12"/>
  <c r="K753" i="12"/>
  <c r="L753" i="12" s="1"/>
  <c r="K754" i="12"/>
  <c r="K755" i="12"/>
  <c r="K756" i="12"/>
  <c r="K757" i="12"/>
  <c r="K758" i="12"/>
  <c r="L758" i="12" s="1"/>
  <c r="K759" i="12"/>
  <c r="K760" i="12"/>
  <c r="L760" i="12" s="1"/>
  <c r="K761" i="12"/>
  <c r="K762" i="12"/>
  <c r="K763" i="12"/>
  <c r="K764" i="12"/>
  <c r="K765" i="12"/>
  <c r="L765" i="12" s="1"/>
  <c r="K766" i="12"/>
  <c r="K767" i="12"/>
  <c r="K768" i="12"/>
  <c r="K769" i="12"/>
  <c r="K770" i="12"/>
  <c r="L770" i="12" s="1"/>
  <c r="K771" i="12"/>
  <c r="K772" i="12"/>
  <c r="L772" i="12" s="1"/>
  <c r="K773" i="12"/>
  <c r="K774" i="12"/>
  <c r="K775" i="12"/>
  <c r="K776" i="12"/>
  <c r="K777" i="12"/>
  <c r="L777" i="12" s="1"/>
  <c r="K778" i="12"/>
  <c r="K779" i="12"/>
  <c r="K780" i="12"/>
  <c r="K781" i="12"/>
  <c r="K782" i="12"/>
  <c r="L782" i="12" s="1"/>
  <c r="K783" i="12"/>
  <c r="K784" i="12"/>
  <c r="L784" i="12" s="1"/>
  <c r="K785" i="12"/>
  <c r="K786" i="12"/>
  <c r="K787" i="12"/>
  <c r="K788" i="12"/>
  <c r="K789" i="12"/>
  <c r="L789" i="12" s="1"/>
  <c r="K790" i="12"/>
  <c r="K791" i="12"/>
  <c r="K792" i="12"/>
  <c r="K793" i="12"/>
  <c r="K794" i="12"/>
  <c r="L794" i="12" s="1"/>
  <c r="K795" i="12"/>
  <c r="K796" i="12"/>
  <c r="L796" i="12" s="1"/>
  <c r="K797" i="12"/>
  <c r="K798" i="12"/>
  <c r="K799" i="12"/>
  <c r="K800" i="12"/>
  <c r="K801" i="12"/>
  <c r="L801" i="12" s="1"/>
  <c r="K802" i="12"/>
  <c r="K803" i="12"/>
  <c r="K804" i="12"/>
  <c r="K805" i="12"/>
  <c r="K806" i="12"/>
  <c r="L806" i="12" s="1"/>
  <c r="K807" i="12"/>
  <c r="K808" i="12"/>
  <c r="L808" i="12" s="1"/>
  <c r="K809" i="12"/>
  <c r="K810" i="12"/>
  <c r="K811" i="12"/>
  <c r="K812" i="12"/>
  <c r="K813" i="12"/>
  <c r="L813" i="12" s="1"/>
  <c r="K814" i="12"/>
  <c r="K815" i="12"/>
  <c r="K816" i="12"/>
  <c r="K817" i="12"/>
  <c r="K818" i="12"/>
  <c r="L818" i="12" s="1"/>
  <c r="K819" i="12"/>
  <c r="K820" i="12"/>
  <c r="L820" i="12" s="1"/>
  <c r="K821" i="12"/>
  <c r="K822" i="12"/>
  <c r="K823" i="12"/>
  <c r="K824" i="12"/>
  <c r="K825" i="12"/>
  <c r="L825" i="12" s="1"/>
  <c r="K826" i="12"/>
  <c r="K827" i="12"/>
  <c r="K828" i="12"/>
  <c r="K829" i="12"/>
  <c r="K830" i="12"/>
  <c r="L830" i="12" s="1"/>
  <c r="K831" i="12"/>
  <c r="K832" i="12"/>
  <c r="L832" i="12" s="1"/>
  <c r="K833" i="12"/>
  <c r="K834" i="12"/>
  <c r="K835" i="12"/>
  <c r="K836" i="12"/>
  <c r="K837" i="12"/>
  <c r="L837" i="12" s="1"/>
  <c r="K838" i="12"/>
  <c r="K839" i="12"/>
  <c r="K840" i="12"/>
  <c r="K841" i="12"/>
  <c r="K842" i="12"/>
  <c r="L842" i="12" s="1"/>
  <c r="K843" i="12"/>
  <c r="K844" i="12"/>
  <c r="L844" i="12" s="1"/>
  <c r="K845" i="12"/>
  <c r="K846" i="12"/>
  <c r="K847" i="12"/>
  <c r="K848" i="12"/>
  <c r="K849" i="12"/>
  <c r="L849" i="12" s="1"/>
  <c r="K850" i="12"/>
  <c r="K851" i="12"/>
  <c r="K852" i="12"/>
  <c r="K853" i="12"/>
  <c r="K854" i="12"/>
  <c r="L854" i="12" s="1"/>
  <c r="K855" i="12"/>
  <c r="K856" i="12"/>
  <c r="L856" i="12" s="1"/>
  <c r="K857" i="12"/>
  <c r="K858" i="12"/>
  <c r="K859" i="12"/>
  <c r="K860" i="12"/>
  <c r="K861" i="12"/>
  <c r="L861" i="12" s="1"/>
  <c r="K862" i="12"/>
  <c r="K863" i="12"/>
  <c r="K864" i="12"/>
  <c r="K865" i="12"/>
  <c r="K866" i="12"/>
  <c r="L866" i="12" s="1"/>
  <c r="K867" i="12"/>
  <c r="K868" i="12"/>
  <c r="L868" i="12" s="1"/>
  <c r="K869" i="12"/>
  <c r="K870" i="12"/>
  <c r="K871" i="12"/>
  <c r="K872" i="12"/>
  <c r="K873" i="12"/>
  <c r="L873" i="12" s="1"/>
  <c r="K874" i="12"/>
  <c r="K875" i="12"/>
  <c r="K876" i="12"/>
  <c r="K877" i="12"/>
  <c r="K878" i="12"/>
  <c r="L878" i="12" s="1"/>
  <c r="K879" i="12"/>
  <c r="K880" i="12"/>
  <c r="L880" i="12" s="1"/>
  <c r="K881" i="12"/>
  <c r="K882" i="12"/>
  <c r="K883" i="12"/>
  <c r="K884" i="12"/>
  <c r="K885" i="12"/>
  <c r="L885" i="12" s="1"/>
  <c r="K886" i="12"/>
  <c r="K887" i="12"/>
  <c r="K888" i="12"/>
  <c r="K889" i="12"/>
  <c r="K890" i="12"/>
  <c r="L890" i="12" s="1"/>
  <c r="K891" i="12"/>
  <c r="K892" i="12"/>
  <c r="L892" i="12" s="1"/>
  <c r="K893" i="12"/>
  <c r="K894" i="12"/>
  <c r="K895" i="12"/>
  <c r="K896" i="12"/>
  <c r="K897" i="12"/>
  <c r="L897" i="12" s="1"/>
  <c r="K898" i="12"/>
  <c r="K899" i="12"/>
  <c r="K900" i="12"/>
  <c r="K901" i="12"/>
  <c r="K902" i="12"/>
  <c r="L902" i="12" s="1"/>
  <c r="K903" i="12"/>
  <c r="K904" i="12"/>
  <c r="L904" i="12" s="1"/>
  <c r="K905" i="12"/>
  <c r="K906" i="12"/>
  <c r="K907" i="12"/>
  <c r="K908" i="12"/>
  <c r="L908" i="12" s="1"/>
  <c r="K909" i="12"/>
  <c r="L909" i="12" s="1"/>
  <c r="K910" i="12"/>
  <c r="K911" i="12"/>
  <c r="K912" i="12"/>
  <c r="K913" i="12"/>
  <c r="K914" i="12"/>
  <c r="L914" i="12" s="1"/>
  <c r="K915" i="12"/>
  <c r="K916" i="12"/>
  <c r="L916" i="12" s="1"/>
  <c r="K917" i="12"/>
  <c r="K918" i="12"/>
  <c r="K919" i="12"/>
  <c r="K920" i="12"/>
  <c r="K921" i="12"/>
  <c r="L921" i="12" s="1"/>
  <c r="K922" i="12"/>
  <c r="K923" i="12"/>
  <c r="K924" i="12"/>
  <c r="K925" i="12"/>
  <c r="K926" i="12"/>
  <c r="L926" i="12" s="1"/>
  <c r="K927" i="12"/>
  <c r="K928" i="12"/>
  <c r="L928" i="12" s="1"/>
  <c r="K929" i="12"/>
  <c r="K930" i="12"/>
  <c r="K931" i="12"/>
  <c r="K932" i="12"/>
  <c r="K933" i="12"/>
  <c r="L933" i="12" s="1"/>
  <c r="K934" i="12"/>
  <c r="K935" i="12"/>
  <c r="K936" i="12"/>
  <c r="K937" i="12"/>
  <c r="K938" i="12"/>
  <c r="L938" i="12" s="1"/>
  <c r="K939" i="12"/>
  <c r="K940" i="12"/>
  <c r="L940" i="12" s="1"/>
  <c r="K941" i="12"/>
  <c r="K942" i="12"/>
  <c r="K943" i="12"/>
  <c r="K944" i="12"/>
  <c r="K945" i="12"/>
  <c r="L945" i="12" s="1"/>
  <c r="K946" i="12"/>
  <c r="K947" i="12"/>
  <c r="K948" i="12"/>
  <c r="K949" i="12"/>
  <c r="K950" i="12"/>
  <c r="L950" i="12" s="1"/>
  <c r="K951" i="12"/>
  <c r="K952" i="12"/>
  <c r="L952" i="12" s="1"/>
  <c r="K953" i="12"/>
  <c r="K954" i="12"/>
  <c r="K955" i="12"/>
  <c r="K956" i="12"/>
  <c r="K957" i="12"/>
  <c r="L957" i="12" s="1"/>
  <c r="K958" i="12"/>
  <c r="K959" i="12"/>
  <c r="K960" i="12"/>
  <c r="K961" i="12"/>
  <c r="K962" i="12"/>
  <c r="L962" i="12" s="1"/>
  <c r="K963" i="12"/>
  <c r="K964" i="12"/>
  <c r="L964" i="12" s="1"/>
  <c r="K965" i="12"/>
  <c r="K966" i="12"/>
  <c r="K967" i="12"/>
  <c r="K968" i="12"/>
  <c r="K969" i="12"/>
  <c r="L969" i="12" s="1"/>
  <c r="K970" i="12"/>
  <c r="K971" i="12"/>
  <c r="K972" i="12"/>
  <c r="K973" i="12"/>
  <c r="K974" i="12"/>
  <c r="L974" i="12" s="1"/>
  <c r="K975" i="12"/>
  <c r="K976" i="12"/>
  <c r="L976" i="12" s="1"/>
  <c r="K977" i="12"/>
  <c r="K978" i="12"/>
  <c r="K979" i="12"/>
  <c r="K980" i="12"/>
  <c r="K981" i="12"/>
  <c r="L981" i="12" s="1"/>
  <c r="K982" i="12"/>
  <c r="K983" i="12"/>
  <c r="K984" i="12"/>
  <c r="K985" i="12"/>
  <c r="K986" i="12"/>
  <c r="L986" i="12" s="1"/>
  <c r="K987" i="12"/>
  <c r="K988" i="12"/>
  <c r="L988" i="12" s="1"/>
  <c r="K989" i="12"/>
  <c r="K990" i="12"/>
  <c r="K991" i="12"/>
  <c r="K992" i="12"/>
  <c r="K993" i="12"/>
  <c r="L993" i="12" s="1"/>
  <c r="K994" i="12"/>
  <c r="K995" i="12"/>
  <c r="K996" i="12"/>
  <c r="K997" i="12"/>
  <c r="K998" i="12"/>
  <c r="L998" i="12" s="1"/>
  <c r="K999" i="12"/>
  <c r="K1000" i="12"/>
  <c r="L1000" i="12" s="1"/>
  <c r="L399" i="12"/>
  <c r="L401" i="12"/>
  <c r="L402" i="12"/>
  <c r="L403" i="12"/>
  <c r="L406" i="12"/>
  <c r="L407" i="12"/>
  <c r="L408" i="12"/>
  <c r="L409" i="12"/>
  <c r="L411" i="12"/>
  <c r="L413" i="12"/>
  <c r="L414" i="12"/>
  <c r="L415" i="12"/>
  <c r="L416" i="12"/>
  <c r="L418" i="12"/>
  <c r="L419" i="12"/>
  <c r="L420" i="12"/>
  <c r="L421" i="12"/>
  <c r="L423" i="12"/>
  <c r="L425" i="12"/>
  <c r="L426" i="12"/>
  <c r="L427" i="12"/>
  <c r="L428" i="12"/>
  <c r="L430" i="12"/>
  <c r="L431" i="12"/>
  <c r="L432" i="12"/>
  <c r="L433" i="12"/>
  <c r="L435" i="12"/>
  <c r="L437" i="12"/>
  <c r="L438" i="12"/>
  <c r="L439" i="12"/>
  <c r="L440" i="12"/>
  <c r="L442" i="12"/>
  <c r="L443" i="12"/>
  <c r="L444" i="12"/>
  <c r="L445" i="12"/>
  <c r="L447" i="12"/>
  <c r="L449" i="12"/>
  <c r="L450" i="12"/>
  <c r="L451" i="12"/>
  <c r="L452" i="12"/>
  <c r="L454" i="12"/>
  <c r="L455" i="12"/>
  <c r="L456" i="12"/>
  <c r="L457" i="12"/>
  <c r="L459" i="12"/>
  <c r="L461" i="12"/>
  <c r="L462" i="12"/>
  <c r="L463" i="12"/>
  <c r="L464" i="12"/>
  <c r="L466" i="12"/>
  <c r="L467" i="12"/>
  <c r="L468" i="12"/>
  <c r="L469" i="12"/>
  <c r="L471" i="12"/>
  <c r="L473" i="12"/>
  <c r="L474" i="12"/>
  <c r="L475" i="12"/>
  <c r="L476" i="12"/>
  <c r="L478" i="12"/>
  <c r="L479" i="12"/>
  <c r="L480" i="12"/>
  <c r="L481" i="12"/>
  <c r="L483" i="12"/>
  <c r="L485" i="12"/>
  <c r="L486" i="12"/>
  <c r="L487" i="12"/>
  <c r="L488" i="12"/>
  <c r="L490" i="12"/>
  <c r="L491" i="12"/>
  <c r="L492" i="12"/>
  <c r="L493" i="12"/>
  <c r="L495" i="12"/>
  <c r="L497" i="12"/>
  <c r="L498" i="12"/>
  <c r="L499" i="12"/>
  <c r="L500" i="12"/>
  <c r="L502" i="12"/>
  <c r="L503" i="12"/>
  <c r="L504" i="12"/>
  <c r="L505" i="12"/>
  <c r="L507" i="12"/>
  <c r="L509" i="12"/>
  <c r="L510" i="12"/>
  <c r="L511" i="12"/>
  <c r="L512" i="12"/>
  <c r="L514" i="12"/>
  <c r="L515" i="12"/>
  <c r="L516" i="12"/>
  <c r="L517" i="12"/>
  <c r="L519" i="12"/>
  <c r="L521" i="12"/>
  <c r="L522" i="12"/>
  <c r="L523" i="12"/>
  <c r="L524" i="12"/>
  <c r="L526" i="12"/>
  <c r="L527" i="12"/>
  <c r="L528" i="12"/>
  <c r="L529" i="12"/>
  <c r="L531" i="12"/>
  <c r="L533" i="12"/>
  <c r="L534" i="12"/>
  <c r="L535" i="12"/>
  <c r="L536" i="12"/>
  <c r="L538" i="12"/>
  <c r="L539" i="12"/>
  <c r="L540" i="12"/>
  <c r="L541" i="12"/>
  <c r="L543" i="12"/>
  <c r="L545" i="12"/>
  <c r="L546" i="12"/>
  <c r="L547" i="12"/>
  <c r="L548" i="12"/>
  <c r="L550" i="12"/>
  <c r="L551" i="12"/>
  <c r="L552" i="12"/>
  <c r="L553" i="12"/>
  <c r="L555" i="12"/>
  <c r="L557" i="12"/>
  <c r="L558" i="12"/>
  <c r="L559" i="12"/>
  <c r="L560" i="12"/>
  <c r="L562" i="12"/>
  <c r="L563" i="12"/>
  <c r="L564" i="12"/>
  <c r="L565" i="12"/>
  <c r="L567" i="12"/>
  <c r="L569" i="12"/>
  <c r="L570" i="12"/>
  <c r="L571" i="12"/>
  <c r="L572" i="12"/>
  <c r="L574" i="12"/>
  <c r="L575" i="12"/>
  <c r="L576" i="12"/>
  <c r="L577" i="12"/>
  <c r="L579" i="12"/>
  <c r="L581" i="12"/>
  <c r="L582" i="12"/>
  <c r="L583" i="12"/>
  <c r="L584" i="12"/>
  <c r="L586" i="12"/>
  <c r="L587" i="12"/>
  <c r="L588" i="12"/>
  <c r="L589" i="12"/>
  <c r="L591" i="12"/>
  <c r="L593" i="12"/>
  <c r="L594" i="12"/>
  <c r="L595" i="12"/>
  <c r="L596" i="12"/>
  <c r="L598" i="12"/>
  <c r="L599" i="12"/>
  <c r="L600" i="12"/>
  <c r="L601" i="12"/>
  <c r="L603" i="12"/>
  <c r="L605" i="12"/>
  <c r="L606" i="12"/>
  <c r="L607" i="12"/>
  <c r="L608" i="12"/>
  <c r="L610" i="12"/>
  <c r="L611" i="12"/>
  <c r="L612" i="12"/>
  <c r="L613" i="12"/>
  <c r="L615" i="12"/>
  <c r="L617" i="12"/>
  <c r="L618" i="12"/>
  <c r="L619" i="12"/>
  <c r="L620" i="12"/>
  <c r="L622" i="12"/>
  <c r="L623" i="12"/>
  <c r="L624" i="12"/>
  <c r="L625" i="12"/>
  <c r="L627" i="12"/>
  <c r="L629" i="12"/>
  <c r="L630" i="12"/>
  <c r="L631" i="12"/>
  <c r="L632" i="12"/>
  <c r="L634" i="12"/>
  <c r="L635" i="12"/>
  <c r="L636" i="12"/>
  <c r="L637" i="12"/>
  <c r="L639" i="12"/>
  <c r="L641" i="12"/>
  <c r="L642" i="12"/>
  <c r="L643" i="12"/>
  <c r="L644" i="12"/>
  <c r="L646" i="12"/>
  <c r="L647" i="12"/>
  <c r="L648" i="12"/>
  <c r="L649" i="12"/>
  <c r="L651" i="12"/>
  <c r="L653" i="12"/>
  <c r="L654" i="12"/>
  <c r="L655" i="12"/>
  <c r="L656" i="12"/>
  <c r="L658" i="12"/>
  <c r="L659" i="12"/>
  <c r="L660" i="12"/>
  <c r="L661" i="12"/>
  <c r="L663" i="12"/>
  <c r="L665" i="12"/>
  <c r="L666" i="12"/>
  <c r="L667" i="12"/>
  <c r="L668" i="12"/>
  <c r="L670" i="12"/>
  <c r="L671" i="12"/>
  <c r="L672" i="12"/>
  <c r="L673" i="12"/>
  <c r="L675" i="12"/>
  <c r="L677" i="12"/>
  <c r="L678" i="12"/>
  <c r="L679" i="12"/>
  <c r="L680" i="12"/>
  <c r="L682" i="12"/>
  <c r="L683" i="12"/>
  <c r="L684" i="12"/>
  <c r="L685" i="12"/>
  <c r="L687" i="12"/>
  <c r="L689" i="12"/>
  <c r="L690" i="12"/>
  <c r="L691" i="12"/>
  <c r="L692" i="12"/>
  <c r="L694" i="12"/>
  <c r="L695" i="12"/>
  <c r="L696" i="12"/>
  <c r="L697" i="12"/>
  <c r="L699" i="12"/>
  <c r="L701" i="12"/>
  <c r="L702" i="12"/>
  <c r="L703" i="12"/>
  <c r="L704" i="12"/>
  <c r="L706" i="12"/>
  <c r="L707" i="12"/>
  <c r="L708" i="12"/>
  <c r="L709" i="12"/>
  <c r="L711" i="12"/>
  <c r="L713" i="12"/>
  <c r="L714" i="12"/>
  <c r="L715" i="12"/>
  <c r="L716" i="12"/>
  <c r="L718" i="12"/>
  <c r="L719" i="12"/>
  <c r="L720" i="12"/>
  <c r="L721" i="12"/>
  <c r="L723" i="12"/>
  <c r="L725" i="12"/>
  <c r="L726" i="12"/>
  <c r="L727" i="12"/>
  <c r="L730" i="12"/>
  <c r="L731" i="12"/>
  <c r="L732" i="12"/>
  <c r="L733" i="12"/>
  <c r="L735" i="12"/>
  <c r="L737" i="12"/>
  <c r="L738" i="12"/>
  <c r="L739" i="12"/>
  <c r="L740" i="12"/>
  <c r="L742" i="12"/>
  <c r="L743" i="12"/>
  <c r="L744" i="12"/>
  <c r="L745" i="12"/>
  <c r="L747" i="12"/>
  <c r="L749" i="12"/>
  <c r="L750" i="12"/>
  <c r="L751" i="12"/>
  <c r="L752" i="12"/>
  <c r="L754" i="12"/>
  <c r="L755" i="12"/>
  <c r="L756" i="12"/>
  <c r="L757" i="12"/>
  <c r="L759" i="12"/>
  <c r="L761" i="12"/>
  <c r="L762" i="12"/>
  <c r="L763" i="12"/>
  <c r="L764" i="12"/>
  <c r="L766" i="12"/>
  <c r="L767" i="12"/>
  <c r="L768" i="12"/>
  <c r="L769" i="12"/>
  <c r="L771" i="12"/>
  <c r="L773" i="12"/>
  <c r="L774" i="12"/>
  <c r="L775" i="12"/>
  <c r="L776" i="12"/>
  <c r="L778" i="12"/>
  <c r="L779" i="12"/>
  <c r="L780" i="12"/>
  <c r="L781" i="12"/>
  <c r="L783" i="12"/>
  <c r="L785" i="12"/>
  <c r="L786" i="12"/>
  <c r="L787" i="12"/>
  <c r="L788" i="12"/>
  <c r="L790" i="12"/>
  <c r="L791" i="12"/>
  <c r="L792" i="12"/>
  <c r="L793" i="12"/>
  <c r="L795" i="12"/>
  <c r="L797" i="12"/>
  <c r="L798" i="12"/>
  <c r="L799" i="12"/>
  <c r="L800" i="12"/>
  <c r="L802" i="12"/>
  <c r="L803" i="12"/>
  <c r="L804" i="12"/>
  <c r="L805" i="12"/>
  <c r="L807" i="12"/>
  <c r="L809" i="12"/>
  <c r="L810" i="12"/>
  <c r="L811" i="12"/>
  <c r="L812" i="12"/>
  <c r="L814" i="12"/>
  <c r="L815" i="12"/>
  <c r="L816" i="12"/>
  <c r="L817" i="12"/>
  <c r="L819" i="12"/>
  <c r="L821" i="12"/>
  <c r="L822" i="12"/>
  <c r="L823" i="12"/>
  <c r="L824" i="12"/>
  <c r="L826" i="12"/>
  <c r="L827" i="12"/>
  <c r="L828" i="12"/>
  <c r="L829" i="12"/>
  <c r="L831" i="12"/>
  <c r="L833" i="12"/>
  <c r="L834" i="12"/>
  <c r="L835" i="12"/>
  <c r="L836" i="12"/>
  <c r="L838" i="12"/>
  <c r="L839" i="12"/>
  <c r="L840" i="12"/>
  <c r="L841" i="12"/>
  <c r="L843" i="12"/>
  <c r="L845" i="12"/>
  <c r="L846" i="12"/>
  <c r="L847" i="12"/>
  <c r="L848" i="12"/>
  <c r="L850" i="12"/>
  <c r="L851" i="12"/>
  <c r="L852" i="12"/>
  <c r="L853" i="12"/>
  <c r="L855" i="12"/>
  <c r="L857" i="12"/>
  <c r="L858" i="12"/>
  <c r="L859" i="12"/>
  <c r="L860" i="12"/>
  <c r="L862" i="12"/>
  <c r="L863" i="12"/>
  <c r="L864" i="12"/>
  <c r="L865" i="12"/>
  <c r="L867" i="12"/>
  <c r="L869" i="12"/>
  <c r="L870" i="12"/>
  <c r="L871" i="12"/>
  <c r="L872" i="12"/>
  <c r="L874" i="12"/>
  <c r="L875" i="12"/>
  <c r="L876" i="12"/>
  <c r="L877" i="12"/>
  <c r="L879" i="12"/>
  <c r="L881" i="12"/>
  <c r="L882" i="12"/>
  <c r="L883" i="12"/>
  <c r="L884" i="12"/>
  <c r="L886" i="12"/>
  <c r="L887" i="12"/>
  <c r="L888" i="12"/>
  <c r="L889" i="12"/>
  <c r="L891" i="12"/>
  <c r="L893" i="12"/>
  <c r="L894" i="12"/>
  <c r="L895" i="12"/>
  <c r="L896" i="12"/>
  <c r="L898" i="12"/>
  <c r="L899" i="12"/>
  <c r="L900" i="12"/>
  <c r="L901" i="12"/>
  <c r="L903" i="12"/>
  <c r="L905" i="12"/>
  <c r="L906" i="12"/>
  <c r="L907" i="12"/>
  <c r="L910" i="12"/>
  <c r="L911" i="12"/>
  <c r="L912" i="12"/>
  <c r="L913" i="12"/>
  <c r="L915" i="12"/>
  <c r="L917" i="12"/>
  <c r="L918" i="12"/>
  <c r="L919" i="12"/>
  <c r="L920" i="12"/>
  <c r="L922" i="12"/>
  <c r="L923" i="12"/>
  <c r="L924" i="12"/>
  <c r="L925" i="12"/>
  <c r="L927" i="12"/>
  <c r="L929" i="12"/>
  <c r="L930" i="12"/>
  <c r="L931" i="12"/>
  <c r="L932" i="12"/>
  <c r="L934" i="12"/>
  <c r="L935" i="12"/>
  <c r="L936" i="12"/>
  <c r="L937" i="12"/>
  <c r="L939" i="12"/>
  <c r="L941" i="12"/>
  <c r="L942" i="12"/>
  <c r="L943" i="12"/>
  <c r="L944" i="12"/>
  <c r="L946" i="12"/>
  <c r="L947" i="12"/>
  <c r="L948" i="12"/>
  <c r="L949" i="12"/>
  <c r="L951" i="12"/>
  <c r="L953" i="12"/>
  <c r="L954" i="12"/>
  <c r="L955" i="12"/>
  <c r="L956" i="12"/>
  <c r="L958" i="12"/>
  <c r="L959" i="12"/>
  <c r="L960" i="12"/>
  <c r="L961" i="12"/>
  <c r="L963" i="12"/>
  <c r="L965" i="12"/>
  <c r="L966" i="12"/>
  <c r="L967" i="12"/>
  <c r="L968" i="12"/>
  <c r="L970" i="12"/>
  <c r="L971" i="12"/>
  <c r="L972" i="12"/>
  <c r="L973" i="12"/>
  <c r="L975" i="12"/>
  <c r="L977" i="12"/>
  <c r="L978" i="12"/>
  <c r="L979" i="12"/>
  <c r="L980" i="12"/>
  <c r="L982" i="12"/>
  <c r="L983" i="12"/>
  <c r="L984" i="12"/>
  <c r="L985" i="12"/>
  <c r="L987" i="12"/>
  <c r="L989" i="12"/>
  <c r="L990" i="12"/>
  <c r="L991" i="12"/>
  <c r="L992" i="12"/>
  <c r="L994" i="12"/>
  <c r="L995" i="12"/>
  <c r="L996" i="12"/>
  <c r="L997" i="12"/>
  <c r="L999" i="12"/>
  <c r="M398" i="12"/>
  <c r="M399" i="12"/>
  <c r="M400" i="12"/>
  <c r="M401" i="12"/>
  <c r="M402" i="12"/>
  <c r="M403" i="12"/>
  <c r="M404" i="12"/>
  <c r="M405" i="12"/>
  <c r="M406" i="12"/>
  <c r="M407" i="12"/>
  <c r="M408" i="12"/>
  <c r="M409" i="12"/>
  <c r="M410" i="12"/>
  <c r="M411" i="12"/>
  <c r="M412" i="12"/>
  <c r="M413" i="12"/>
  <c r="M414" i="12"/>
  <c r="M415" i="12"/>
  <c r="M416" i="12"/>
  <c r="M417" i="12"/>
  <c r="M418" i="12"/>
  <c r="M419" i="12"/>
  <c r="M420" i="12"/>
  <c r="M421" i="12"/>
  <c r="M422" i="12"/>
  <c r="M423" i="12"/>
  <c r="M424" i="12"/>
  <c r="M425" i="12"/>
  <c r="M426" i="12"/>
  <c r="M427" i="12"/>
  <c r="M428" i="12"/>
  <c r="M429" i="12"/>
  <c r="M430" i="12"/>
  <c r="M431" i="12"/>
  <c r="M432" i="12"/>
  <c r="M433" i="12"/>
  <c r="M434" i="12"/>
  <c r="M435" i="12"/>
  <c r="M436" i="12"/>
  <c r="M437" i="12"/>
  <c r="M438" i="12"/>
  <c r="M439" i="12"/>
  <c r="M440" i="12"/>
  <c r="M441" i="12"/>
  <c r="M442" i="12"/>
  <c r="M443" i="12"/>
  <c r="M444" i="12"/>
  <c r="M445" i="12"/>
  <c r="M446" i="12"/>
  <c r="M447" i="12"/>
  <c r="M448" i="12"/>
  <c r="M449" i="12"/>
  <c r="M450" i="12"/>
  <c r="M451" i="12"/>
  <c r="M452" i="12"/>
  <c r="M453" i="12"/>
  <c r="M454" i="12"/>
  <c r="M455" i="12"/>
  <c r="M456" i="12"/>
  <c r="M457" i="12"/>
  <c r="M458" i="12"/>
  <c r="M459" i="12"/>
  <c r="M460" i="12"/>
  <c r="M461" i="12"/>
  <c r="M462" i="12"/>
  <c r="M463" i="12"/>
  <c r="M464" i="12"/>
  <c r="M465" i="12"/>
  <c r="M466" i="12"/>
  <c r="M467" i="12"/>
  <c r="M468" i="12"/>
  <c r="M469" i="12"/>
  <c r="M470" i="12"/>
  <c r="M471" i="12"/>
  <c r="M472" i="12"/>
  <c r="M473" i="12"/>
  <c r="M474" i="12"/>
  <c r="M475" i="12"/>
  <c r="M476" i="12"/>
  <c r="M477" i="12"/>
  <c r="M478" i="12"/>
  <c r="M479" i="12"/>
  <c r="M480" i="12"/>
  <c r="M481" i="12"/>
  <c r="M482" i="12"/>
  <c r="M483" i="12"/>
  <c r="M484" i="12"/>
  <c r="M485" i="12"/>
  <c r="M486" i="12"/>
  <c r="M487" i="12"/>
  <c r="M488" i="12"/>
  <c r="M489" i="12"/>
  <c r="M490" i="12"/>
  <c r="M491" i="12"/>
  <c r="M492" i="12"/>
  <c r="M493" i="12"/>
  <c r="M494" i="12"/>
  <c r="M495" i="12"/>
  <c r="M496" i="12"/>
  <c r="M497" i="12"/>
  <c r="M498" i="12"/>
  <c r="M499" i="12"/>
  <c r="M500" i="12"/>
  <c r="M501" i="12"/>
  <c r="M502" i="12"/>
  <c r="M503" i="12"/>
  <c r="M504" i="12"/>
  <c r="M505" i="12"/>
  <c r="M506" i="12"/>
  <c r="M507" i="12"/>
  <c r="M508" i="12"/>
  <c r="M509" i="12"/>
  <c r="M510" i="12"/>
  <c r="M511" i="12"/>
  <c r="M512" i="12"/>
  <c r="M513" i="12"/>
  <c r="M514" i="12"/>
  <c r="M515" i="12"/>
  <c r="M516" i="12"/>
  <c r="M517" i="12"/>
  <c r="M518" i="12"/>
  <c r="M519" i="12"/>
  <c r="M520" i="12"/>
  <c r="M521" i="12"/>
  <c r="M522" i="12"/>
  <c r="M523" i="12"/>
  <c r="M524" i="12"/>
  <c r="M525" i="12"/>
  <c r="M526" i="12"/>
  <c r="M527" i="12"/>
  <c r="M528" i="12"/>
  <c r="M529" i="12"/>
  <c r="M530" i="12"/>
  <c r="M531" i="12"/>
  <c r="M532" i="12"/>
  <c r="M533" i="12"/>
  <c r="M534" i="12"/>
  <c r="M535" i="12"/>
  <c r="M536" i="12"/>
  <c r="M537" i="12"/>
  <c r="M538" i="12"/>
  <c r="M539" i="12"/>
  <c r="M540" i="12"/>
  <c r="M541" i="12"/>
  <c r="M542" i="12"/>
  <c r="M543" i="12"/>
  <c r="M544" i="12"/>
  <c r="M545" i="12"/>
  <c r="M546" i="12"/>
  <c r="M547" i="12"/>
  <c r="M548" i="12"/>
  <c r="M549" i="12"/>
  <c r="M550" i="12"/>
  <c r="M551" i="12"/>
  <c r="M552" i="12"/>
  <c r="M553" i="12"/>
  <c r="M554" i="12"/>
  <c r="M555" i="12"/>
  <c r="M556" i="12"/>
  <c r="M557" i="12"/>
  <c r="M558" i="12"/>
  <c r="M559" i="12"/>
  <c r="M560" i="12"/>
  <c r="M561" i="12"/>
  <c r="M562" i="12"/>
  <c r="M563" i="12"/>
  <c r="M564" i="12"/>
  <c r="M565" i="12"/>
  <c r="M566" i="12"/>
  <c r="M567" i="12"/>
  <c r="M568" i="12"/>
  <c r="M569" i="12"/>
  <c r="M570" i="12"/>
  <c r="M571" i="12"/>
  <c r="M572" i="12"/>
  <c r="M573" i="12"/>
  <c r="M574" i="12"/>
  <c r="M575" i="12"/>
  <c r="M576" i="12"/>
  <c r="M577" i="12"/>
  <c r="M578" i="12"/>
  <c r="M579" i="12"/>
  <c r="M580" i="12"/>
  <c r="M581" i="12"/>
  <c r="M582" i="12"/>
  <c r="M583" i="12"/>
  <c r="M584" i="12"/>
  <c r="M585" i="12"/>
  <c r="M586" i="12"/>
  <c r="M587" i="12"/>
  <c r="M588" i="12"/>
  <c r="M589" i="12"/>
  <c r="M590" i="12"/>
  <c r="M591" i="12"/>
  <c r="M592" i="12"/>
  <c r="M593" i="12"/>
  <c r="M594" i="12"/>
  <c r="M595" i="12"/>
  <c r="M596" i="12"/>
  <c r="M597" i="12"/>
  <c r="M598" i="12"/>
  <c r="M599" i="12"/>
  <c r="M600" i="12"/>
  <c r="M601" i="12"/>
  <c r="M602" i="12"/>
  <c r="M603" i="12"/>
  <c r="M604" i="12"/>
  <c r="M605" i="12"/>
  <c r="M606" i="12"/>
  <c r="M607" i="12"/>
  <c r="M608" i="12"/>
  <c r="M609" i="12"/>
  <c r="M610" i="12"/>
  <c r="M611" i="12"/>
  <c r="M612" i="12"/>
  <c r="M613" i="12"/>
  <c r="M614" i="12"/>
  <c r="M615" i="12"/>
  <c r="M616" i="12"/>
  <c r="M617" i="12"/>
  <c r="M618" i="12"/>
  <c r="M619" i="12"/>
  <c r="M620" i="12"/>
  <c r="M621" i="12"/>
  <c r="M622" i="12"/>
  <c r="M623" i="12"/>
  <c r="M624" i="12"/>
  <c r="M625" i="12"/>
  <c r="M626" i="12"/>
  <c r="M627" i="12"/>
  <c r="M628" i="12"/>
  <c r="M629" i="12"/>
  <c r="M630" i="12"/>
  <c r="M631" i="12"/>
  <c r="M632" i="12"/>
  <c r="M633" i="12"/>
  <c r="M634" i="12"/>
  <c r="M635" i="12"/>
  <c r="M636" i="12"/>
  <c r="M637" i="12"/>
  <c r="M638" i="12"/>
  <c r="M639" i="12"/>
  <c r="M640" i="12"/>
  <c r="M641" i="12"/>
  <c r="M642" i="12"/>
  <c r="M643" i="12"/>
  <c r="M644" i="12"/>
  <c r="M645" i="12"/>
  <c r="M646" i="12"/>
  <c r="M647" i="12"/>
  <c r="M648" i="12"/>
  <c r="M649" i="12"/>
  <c r="M650" i="12"/>
  <c r="M651" i="12"/>
  <c r="M652" i="12"/>
  <c r="M653" i="12"/>
  <c r="M654" i="12"/>
  <c r="M655" i="12"/>
  <c r="M656" i="12"/>
  <c r="M657" i="12"/>
  <c r="M658" i="12"/>
  <c r="M659" i="12"/>
  <c r="M660" i="12"/>
  <c r="M661" i="12"/>
  <c r="M662" i="12"/>
  <c r="M663" i="12"/>
  <c r="M664" i="12"/>
  <c r="M665" i="12"/>
  <c r="M666" i="12"/>
  <c r="M667" i="12"/>
  <c r="M668" i="12"/>
  <c r="M669" i="12"/>
  <c r="M670" i="12"/>
  <c r="M671" i="12"/>
  <c r="M672" i="12"/>
  <c r="M673" i="12"/>
  <c r="M674" i="12"/>
  <c r="M675" i="12"/>
  <c r="M676" i="12"/>
  <c r="M677" i="12"/>
  <c r="M678" i="12"/>
  <c r="M679" i="12"/>
  <c r="M680" i="12"/>
  <c r="M681" i="12"/>
  <c r="M682" i="12"/>
  <c r="M683" i="12"/>
  <c r="M684" i="12"/>
  <c r="M685" i="12"/>
  <c r="M686" i="12"/>
  <c r="M687" i="12"/>
  <c r="M688" i="12"/>
  <c r="M689" i="12"/>
  <c r="M690" i="12"/>
  <c r="M691" i="12"/>
  <c r="M692" i="12"/>
  <c r="M693" i="12"/>
  <c r="M694" i="12"/>
  <c r="M695" i="12"/>
  <c r="M696" i="12"/>
  <c r="M697" i="12"/>
  <c r="M698" i="12"/>
  <c r="M699" i="12"/>
  <c r="M700" i="12"/>
  <c r="M701" i="12"/>
  <c r="M702" i="12"/>
  <c r="M703" i="12"/>
  <c r="M704" i="12"/>
  <c r="M705" i="12"/>
  <c r="M706" i="12"/>
  <c r="M707" i="12"/>
  <c r="M708" i="12"/>
  <c r="M709" i="12"/>
  <c r="M710" i="12"/>
  <c r="M711" i="12"/>
  <c r="M712" i="12"/>
  <c r="M713" i="12"/>
  <c r="M714" i="12"/>
  <c r="M715" i="12"/>
  <c r="M716" i="12"/>
  <c r="M717" i="12"/>
  <c r="M718" i="12"/>
  <c r="M719" i="12"/>
  <c r="M720" i="12"/>
  <c r="M721" i="12"/>
  <c r="M722" i="12"/>
  <c r="M723" i="12"/>
  <c r="M724" i="12"/>
  <c r="M725" i="12"/>
  <c r="M726" i="12"/>
  <c r="M727" i="12"/>
  <c r="M728" i="12"/>
  <c r="M729" i="12"/>
  <c r="M730" i="12"/>
  <c r="M731" i="12"/>
  <c r="M732" i="12"/>
  <c r="M733" i="12"/>
  <c r="M734" i="12"/>
  <c r="M735" i="12"/>
  <c r="M736" i="12"/>
  <c r="M737" i="12"/>
  <c r="M738" i="12"/>
  <c r="M739" i="12"/>
  <c r="M740" i="12"/>
  <c r="M741" i="12"/>
  <c r="M742" i="12"/>
  <c r="M743" i="12"/>
  <c r="M744" i="12"/>
  <c r="M745" i="12"/>
  <c r="M746" i="12"/>
  <c r="M747" i="12"/>
  <c r="M748" i="12"/>
  <c r="M749" i="12"/>
  <c r="M750" i="12"/>
  <c r="M751" i="12"/>
  <c r="M752" i="12"/>
  <c r="M753" i="12"/>
  <c r="M754" i="12"/>
  <c r="M755" i="12"/>
  <c r="M756" i="12"/>
  <c r="M757" i="12"/>
  <c r="M758" i="12"/>
  <c r="M759" i="12"/>
  <c r="M760" i="12"/>
  <c r="M761" i="12"/>
  <c r="M762" i="12"/>
  <c r="M763" i="12"/>
  <c r="M764" i="12"/>
  <c r="M765" i="12"/>
  <c r="M766" i="12"/>
  <c r="M767" i="12"/>
  <c r="M768" i="12"/>
  <c r="M769" i="12"/>
  <c r="M770" i="12"/>
  <c r="M771" i="12"/>
  <c r="M772" i="12"/>
  <c r="M773" i="12"/>
  <c r="M774" i="12"/>
  <c r="M775" i="12"/>
  <c r="M776" i="12"/>
  <c r="M777" i="12"/>
  <c r="M778" i="12"/>
  <c r="M779" i="12"/>
  <c r="M780" i="12"/>
  <c r="M781" i="12"/>
  <c r="M782" i="12"/>
  <c r="M783" i="12"/>
  <c r="M784" i="12"/>
  <c r="M785" i="12"/>
  <c r="M786" i="12"/>
  <c r="M787" i="12"/>
  <c r="M788" i="12"/>
  <c r="M789" i="12"/>
  <c r="M790" i="12"/>
  <c r="M791" i="12"/>
  <c r="M792" i="12"/>
  <c r="M793" i="12"/>
  <c r="M794" i="12"/>
  <c r="M795" i="12"/>
  <c r="M796" i="12"/>
  <c r="M797" i="12"/>
  <c r="M798" i="12"/>
  <c r="M799" i="12"/>
  <c r="M800" i="12"/>
  <c r="M801" i="12"/>
  <c r="M802" i="12"/>
  <c r="M803" i="12"/>
  <c r="M804" i="12"/>
  <c r="M805" i="12"/>
  <c r="M806" i="12"/>
  <c r="M807" i="12"/>
  <c r="M808" i="12"/>
  <c r="M809" i="12"/>
  <c r="M810" i="12"/>
  <c r="M811" i="12"/>
  <c r="M812" i="12"/>
  <c r="M813" i="12"/>
  <c r="M814" i="12"/>
  <c r="M815" i="12"/>
  <c r="M816" i="12"/>
  <c r="M817" i="12"/>
  <c r="M818" i="12"/>
  <c r="M819" i="12"/>
  <c r="M820" i="12"/>
  <c r="M821" i="12"/>
  <c r="M822" i="12"/>
  <c r="M823" i="12"/>
  <c r="M824" i="12"/>
  <c r="M825" i="12"/>
  <c r="M826" i="12"/>
  <c r="M827" i="12"/>
  <c r="M828" i="12"/>
  <c r="M829" i="12"/>
  <c r="M830" i="12"/>
  <c r="M831" i="12"/>
  <c r="M832" i="12"/>
  <c r="M833" i="12"/>
  <c r="M834" i="12"/>
  <c r="M835" i="12"/>
  <c r="M836" i="12"/>
  <c r="M837" i="12"/>
  <c r="M838" i="12"/>
  <c r="M839" i="12"/>
  <c r="M840" i="12"/>
  <c r="M841" i="12"/>
  <c r="M842" i="12"/>
  <c r="M843" i="12"/>
  <c r="M844" i="12"/>
  <c r="M845" i="12"/>
  <c r="M846" i="12"/>
  <c r="M847" i="12"/>
  <c r="M848" i="12"/>
  <c r="M849" i="12"/>
  <c r="M850" i="12"/>
  <c r="M851" i="12"/>
  <c r="M852" i="12"/>
  <c r="M853" i="12"/>
  <c r="M854" i="12"/>
  <c r="M855" i="12"/>
  <c r="M856" i="12"/>
  <c r="M857" i="12"/>
  <c r="M858" i="12"/>
  <c r="M859" i="12"/>
  <c r="M860" i="12"/>
  <c r="M861" i="12"/>
  <c r="M862" i="12"/>
  <c r="M863" i="12"/>
  <c r="M864" i="12"/>
  <c r="M865" i="12"/>
  <c r="M866" i="12"/>
  <c r="M867" i="12"/>
  <c r="M868" i="12"/>
  <c r="M869" i="12"/>
  <c r="M870" i="12"/>
  <c r="M871" i="12"/>
  <c r="M872" i="12"/>
  <c r="M873" i="12"/>
  <c r="M874" i="12"/>
  <c r="M875" i="12"/>
  <c r="M876" i="12"/>
  <c r="M877" i="12"/>
  <c r="M878" i="12"/>
  <c r="M879" i="12"/>
  <c r="M880" i="12"/>
  <c r="M881" i="12"/>
  <c r="M882" i="12"/>
  <c r="M883" i="12"/>
  <c r="M884" i="12"/>
  <c r="M885" i="12"/>
  <c r="M886" i="12"/>
  <c r="M887" i="12"/>
  <c r="M888" i="12"/>
  <c r="M889" i="12"/>
  <c r="M890" i="12"/>
  <c r="M891" i="12"/>
  <c r="M892" i="12"/>
  <c r="M893" i="12"/>
  <c r="M894" i="12"/>
  <c r="M895" i="12"/>
  <c r="M896" i="12"/>
  <c r="M897" i="12"/>
  <c r="M898" i="12"/>
  <c r="M899" i="12"/>
  <c r="M900" i="12"/>
  <c r="M901" i="12"/>
  <c r="M902" i="12"/>
  <c r="M903" i="12"/>
  <c r="M904" i="12"/>
  <c r="M905" i="12"/>
  <c r="M906" i="12"/>
  <c r="M907" i="12"/>
  <c r="M908" i="12"/>
  <c r="M909" i="12"/>
  <c r="M910" i="12"/>
  <c r="M911" i="12"/>
  <c r="M912" i="12"/>
  <c r="M913" i="12"/>
  <c r="M914" i="12"/>
  <c r="M915" i="12"/>
  <c r="M916" i="12"/>
  <c r="M917" i="12"/>
  <c r="M918" i="12"/>
  <c r="M919" i="12"/>
  <c r="M920" i="12"/>
  <c r="M921" i="12"/>
  <c r="M922" i="12"/>
  <c r="M923" i="12"/>
  <c r="M924" i="12"/>
  <c r="M925" i="12"/>
  <c r="M926" i="12"/>
  <c r="M927" i="12"/>
  <c r="M928" i="12"/>
  <c r="M929" i="12"/>
  <c r="M930" i="12"/>
  <c r="M931" i="12"/>
  <c r="M932" i="12"/>
  <c r="M933" i="12"/>
  <c r="M934" i="12"/>
  <c r="M935" i="12"/>
  <c r="M936" i="12"/>
  <c r="M937" i="12"/>
  <c r="M938" i="12"/>
  <c r="M939" i="12"/>
  <c r="M940" i="12"/>
  <c r="M941" i="12"/>
  <c r="M942" i="12"/>
  <c r="M943" i="12"/>
  <c r="M944" i="12"/>
  <c r="M945" i="12"/>
  <c r="M946" i="12"/>
  <c r="M947" i="12"/>
  <c r="M948" i="12"/>
  <c r="M949" i="12"/>
  <c r="M950" i="12"/>
  <c r="M951" i="12"/>
  <c r="M952" i="12"/>
  <c r="M953" i="12"/>
  <c r="M954" i="12"/>
  <c r="M955" i="12"/>
  <c r="M956" i="12"/>
  <c r="M957" i="12"/>
  <c r="M958" i="12"/>
  <c r="M959" i="12"/>
  <c r="M960" i="12"/>
  <c r="M961" i="12"/>
  <c r="M962" i="12"/>
  <c r="M963" i="12"/>
  <c r="M964" i="12"/>
  <c r="M965" i="12"/>
  <c r="M966" i="12"/>
  <c r="M967" i="12"/>
  <c r="M968" i="12"/>
  <c r="M969" i="12"/>
  <c r="M970" i="12"/>
  <c r="M971" i="12"/>
  <c r="M972" i="12"/>
  <c r="M973" i="12"/>
  <c r="M974" i="12"/>
  <c r="M975" i="12"/>
  <c r="M976" i="12"/>
  <c r="M977" i="12"/>
  <c r="M978" i="12"/>
  <c r="M979" i="12"/>
  <c r="M980" i="12"/>
  <c r="M981" i="12"/>
  <c r="M982" i="12"/>
  <c r="M983" i="12"/>
  <c r="M984" i="12"/>
  <c r="M985" i="12"/>
  <c r="M986" i="12"/>
  <c r="M987" i="12"/>
  <c r="M988" i="12"/>
  <c r="M989" i="12"/>
  <c r="M990" i="12"/>
  <c r="M991" i="12"/>
  <c r="M992" i="12"/>
  <c r="M993" i="12"/>
  <c r="M994" i="12"/>
  <c r="M995" i="12"/>
  <c r="M996" i="12"/>
  <c r="M997" i="12"/>
  <c r="M998" i="12"/>
  <c r="M999" i="12"/>
  <c r="M1000" i="12"/>
  <c r="N398" i="12"/>
  <c r="N399" i="12"/>
  <c r="N400" i="12"/>
  <c r="N401" i="12"/>
  <c r="N402" i="12"/>
  <c r="N403" i="12"/>
  <c r="N404" i="12"/>
  <c r="N405" i="12"/>
  <c r="N406" i="12"/>
  <c r="N407" i="12"/>
  <c r="N408" i="12"/>
  <c r="N409" i="12"/>
  <c r="N410" i="12"/>
  <c r="N411" i="12"/>
  <c r="N412" i="12"/>
  <c r="N413" i="12"/>
  <c r="N414" i="12"/>
  <c r="N415" i="12"/>
  <c r="N416" i="12"/>
  <c r="N417" i="12"/>
  <c r="N418" i="12"/>
  <c r="N419" i="12"/>
  <c r="N420" i="12"/>
  <c r="N421" i="12"/>
  <c r="N422" i="12"/>
  <c r="N423" i="12"/>
  <c r="N424" i="12"/>
  <c r="N425" i="12"/>
  <c r="N426" i="12"/>
  <c r="N427" i="12"/>
  <c r="N428" i="12"/>
  <c r="N429" i="12"/>
  <c r="N430" i="12"/>
  <c r="N431" i="12"/>
  <c r="N432" i="12"/>
  <c r="N433" i="12"/>
  <c r="N434" i="12"/>
  <c r="N435" i="12"/>
  <c r="N436" i="12"/>
  <c r="N437" i="12"/>
  <c r="N438" i="12"/>
  <c r="N439" i="12"/>
  <c r="N440" i="12"/>
  <c r="N441" i="12"/>
  <c r="N442" i="12"/>
  <c r="N443" i="12"/>
  <c r="N444" i="12"/>
  <c r="N445" i="12"/>
  <c r="N446" i="12"/>
  <c r="N447" i="12"/>
  <c r="N448" i="12"/>
  <c r="N449" i="12"/>
  <c r="N450" i="12"/>
  <c r="N451" i="12"/>
  <c r="N452" i="12"/>
  <c r="N453" i="12"/>
  <c r="N454" i="12"/>
  <c r="N455" i="12"/>
  <c r="N456" i="12"/>
  <c r="N457" i="12"/>
  <c r="N458" i="12"/>
  <c r="N459" i="12"/>
  <c r="N460" i="12"/>
  <c r="N461" i="12"/>
  <c r="N462" i="12"/>
  <c r="N463" i="12"/>
  <c r="N464" i="12"/>
  <c r="N465" i="12"/>
  <c r="N466" i="12"/>
  <c r="N467" i="12"/>
  <c r="N468" i="12"/>
  <c r="N469" i="12"/>
  <c r="N470" i="12"/>
  <c r="N471" i="12"/>
  <c r="N472" i="12"/>
  <c r="N473" i="12"/>
  <c r="N474" i="12"/>
  <c r="N475" i="12"/>
  <c r="N476" i="12"/>
  <c r="N477" i="12"/>
  <c r="N478" i="12"/>
  <c r="N479" i="12"/>
  <c r="N480" i="12"/>
  <c r="N481" i="12"/>
  <c r="N482" i="12"/>
  <c r="N483" i="12"/>
  <c r="N484" i="12"/>
  <c r="N485" i="12"/>
  <c r="N486" i="12"/>
  <c r="N487" i="12"/>
  <c r="N488" i="12"/>
  <c r="N489" i="12"/>
  <c r="N490" i="12"/>
  <c r="N491" i="12"/>
  <c r="N492" i="12"/>
  <c r="N493" i="12"/>
  <c r="N494" i="12"/>
  <c r="N495" i="12"/>
  <c r="N496" i="12"/>
  <c r="N497" i="12"/>
  <c r="N498" i="12"/>
  <c r="N499" i="12"/>
  <c r="N500" i="12"/>
  <c r="N501" i="12"/>
  <c r="N502" i="12"/>
  <c r="N503" i="12"/>
  <c r="N504" i="12"/>
  <c r="N505" i="12"/>
  <c r="N506" i="12"/>
  <c r="N507" i="12"/>
  <c r="N508" i="12"/>
  <c r="N509" i="12"/>
  <c r="N510" i="12"/>
  <c r="N511" i="12"/>
  <c r="N512" i="12"/>
  <c r="N513" i="12"/>
  <c r="N514" i="12"/>
  <c r="N515" i="12"/>
  <c r="N516" i="12"/>
  <c r="N517" i="12"/>
  <c r="N518" i="12"/>
  <c r="N519" i="12"/>
  <c r="N520" i="12"/>
  <c r="N521" i="12"/>
  <c r="N522" i="12"/>
  <c r="N523" i="12"/>
  <c r="N524" i="12"/>
  <c r="N525" i="12"/>
  <c r="N526" i="12"/>
  <c r="N527" i="12"/>
  <c r="N528" i="12"/>
  <c r="N529" i="12"/>
  <c r="N530" i="12"/>
  <c r="N531" i="12"/>
  <c r="N532" i="12"/>
  <c r="N533" i="12"/>
  <c r="N534" i="12"/>
  <c r="N535" i="12"/>
  <c r="N536" i="12"/>
  <c r="N537" i="12"/>
  <c r="N538" i="12"/>
  <c r="N539" i="12"/>
  <c r="N540" i="12"/>
  <c r="N541" i="12"/>
  <c r="N542" i="12"/>
  <c r="N543" i="12"/>
  <c r="N544" i="12"/>
  <c r="N545" i="12"/>
  <c r="N546" i="12"/>
  <c r="N547" i="12"/>
  <c r="N548" i="12"/>
  <c r="N549" i="12"/>
  <c r="N550" i="12"/>
  <c r="N551" i="12"/>
  <c r="N552" i="12"/>
  <c r="N553" i="12"/>
  <c r="N554" i="12"/>
  <c r="N555" i="12"/>
  <c r="N556" i="12"/>
  <c r="N557" i="12"/>
  <c r="N558" i="12"/>
  <c r="N559" i="12"/>
  <c r="N560" i="12"/>
  <c r="N561" i="12"/>
  <c r="N562" i="12"/>
  <c r="N563" i="12"/>
  <c r="N564" i="12"/>
  <c r="N565" i="12"/>
  <c r="N566" i="12"/>
  <c r="N567" i="12"/>
  <c r="N568" i="12"/>
  <c r="N569" i="12"/>
  <c r="N570" i="12"/>
  <c r="N571" i="12"/>
  <c r="N572" i="12"/>
  <c r="N573" i="12"/>
  <c r="N574" i="12"/>
  <c r="N575" i="12"/>
  <c r="N576" i="12"/>
  <c r="N577" i="12"/>
  <c r="N578" i="12"/>
  <c r="N579" i="12"/>
  <c r="N580" i="12"/>
  <c r="N581" i="12"/>
  <c r="N582" i="12"/>
  <c r="N583" i="12"/>
  <c r="N584" i="12"/>
  <c r="N585" i="12"/>
  <c r="N586" i="12"/>
  <c r="N587" i="12"/>
  <c r="N588" i="12"/>
  <c r="N589" i="12"/>
  <c r="N590" i="12"/>
  <c r="N591" i="12"/>
  <c r="N592" i="12"/>
  <c r="N593" i="12"/>
  <c r="N594" i="12"/>
  <c r="N595" i="12"/>
  <c r="N596" i="12"/>
  <c r="N597" i="12"/>
  <c r="N598" i="12"/>
  <c r="N599" i="12"/>
  <c r="N600" i="12"/>
  <c r="N601" i="12"/>
  <c r="N602" i="12"/>
  <c r="N603" i="12"/>
  <c r="N604" i="12"/>
  <c r="N605" i="12"/>
  <c r="N606" i="12"/>
  <c r="N607" i="12"/>
  <c r="N608" i="12"/>
  <c r="N609" i="12"/>
  <c r="N610" i="12"/>
  <c r="N611" i="12"/>
  <c r="N612" i="12"/>
  <c r="N613" i="12"/>
  <c r="N614" i="12"/>
  <c r="N615" i="12"/>
  <c r="N616" i="12"/>
  <c r="N617" i="12"/>
  <c r="N618" i="12"/>
  <c r="N619" i="12"/>
  <c r="N620" i="12"/>
  <c r="N621" i="12"/>
  <c r="N622" i="12"/>
  <c r="N623" i="12"/>
  <c r="N624" i="12"/>
  <c r="N625" i="12"/>
  <c r="N626" i="12"/>
  <c r="N627" i="12"/>
  <c r="N628" i="12"/>
  <c r="N629" i="12"/>
  <c r="N630" i="12"/>
  <c r="N631" i="12"/>
  <c r="N632" i="12"/>
  <c r="N633" i="12"/>
  <c r="N634" i="12"/>
  <c r="N635" i="12"/>
  <c r="N636" i="12"/>
  <c r="N637" i="12"/>
  <c r="N638" i="12"/>
  <c r="N639" i="12"/>
  <c r="N640" i="12"/>
  <c r="N641" i="12"/>
  <c r="N642" i="12"/>
  <c r="N643" i="12"/>
  <c r="N644" i="12"/>
  <c r="N645" i="12"/>
  <c r="N646" i="12"/>
  <c r="N647" i="12"/>
  <c r="N648" i="12"/>
  <c r="N649" i="12"/>
  <c r="N650" i="12"/>
  <c r="N651" i="12"/>
  <c r="N652" i="12"/>
  <c r="N653" i="12"/>
  <c r="N654" i="12"/>
  <c r="N655" i="12"/>
  <c r="N656" i="12"/>
  <c r="N657" i="12"/>
  <c r="N658" i="12"/>
  <c r="N659" i="12"/>
  <c r="N660" i="12"/>
  <c r="N661" i="12"/>
  <c r="N662" i="12"/>
  <c r="N663" i="12"/>
  <c r="N664" i="12"/>
  <c r="N665" i="12"/>
  <c r="N666" i="12"/>
  <c r="N667" i="12"/>
  <c r="N668" i="12"/>
  <c r="N669" i="12"/>
  <c r="N670" i="12"/>
  <c r="N671" i="12"/>
  <c r="N672" i="12"/>
  <c r="N673" i="12"/>
  <c r="N674" i="12"/>
  <c r="N675" i="12"/>
  <c r="N676" i="12"/>
  <c r="N677" i="12"/>
  <c r="N678" i="12"/>
  <c r="N679" i="12"/>
  <c r="N680" i="12"/>
  <c r="N681" i="12"/>
  <c r="N682" i="12"/>
  <c r="N683" i="12"/>
  <c r="N684" i="12"/>
  <c r="N685" i="12"/>
  <c r="N686" i="12"/>
  <c r="N687" i="12"/>
  <c r="N688" i="12"/>
  <c r="N689" i="12"/>
  <c r="N690" i="12"/>
  <c r="N691" i="12"/>
  <c r="N692" i="12"/>
  <c r="N693" i="12"/>
  <c r="N694" i="12"/>
  <c r="N695" i="12"/>
  <c r="N696" i="12"/>
  <c r="N697" i="12"/>
  <c r="N698" i="12"/>
  <c r="N699" i="12"/>
  <c r="N700" i="12"/>
  <c r="N701" i="12"/>
  <c r="N702" i="12"/>
  <c r="N703" i="12"/>
  <c r="N704" i="12"/>
  <c r="N705" i="12"/>
  <c r="N706" i="12"/>
  <c r="N707" i="12"/>
  <c r="N708" i="12"/>
  <c r="N709" i="12"/>
  <c r="N710" i="12"/>
  <c r="N711" i="12"/>
  <c r="N712" i="12"/>
  <c r="N713" i="12"/>
  <c r="N714" i="12"/>
  <c r="N715" i="12"/>
  <c r="N716" i="12"/>
  <c r="N717" i="12"/>
  <c r="N718" i="12"/>
  <c r="N719" i="12"/>
  <c r="N720" i="12"/>
  <c r="N721" i="12"/>
  <c r="N722" i="12"/>
  <c r="N723" i="12"/>
  <c r="N724" i="12"/>
  <c r="N725" i="12"/>
  <c r="N726" i="12"/>
  <c r="N727" i="12"/>
  <c r="N728" i="12"/>
  <c r="N729" i="12"/>
  <c r="N730" i="12"/>
  <c r="N731" i="12"/>
  <c r="N732" i="12"/>
  <c r="N733" i="12"/>
  <c r="N734" i="12"/>
  <c r="N735" i="12"/>
  <c r="N736" i="12"/>
  <c r="N737" i="12"/>
  <c r="N738" i="12"/>
  <c r="N739" i="12"/>
  <c r="N740" i="12"/>
  <c r="N741" i="12"/>
  <c r="N742" i="12"/>
  <c r="N743" i="12"/>
  <c r="N744" i="12"/>
  <c r="N745" i="12"/>
  <c r="N746" i="12"/>
  <c r="N747" i="12"/>
  <c r="N748" i="12"/>
  <c r="N749" i="12"/>
  <c r="N750" i="12"/>
  <c r="N751" i="12"/>
  <c r="N752" i="12"/>
  <c r="N753" i="12"/>
  <c r="N754" i="12"/>
  <c r="N755" i="12"/>
  <c r="N756" i="12"/>
  <c r="N757" i="12"/>
  <c r="N758" i="12"/>
  <c r="N759" i="12"/>
  <c r="N760" i="12"/>
  <c r="N761" i="12"/>
  <c r="N762" i="12"/>
  <c r="N763" i="12"/>
  <c r="N764" i="12"/>
  <c r="N765" i="12"/>
  <c r="N766" i="12"/>
  <c r="N767" i="12"/>
  <c r="N768" i="12"/>
  <c r="N769" i="12"/>
  <c r="N770" i="12"/>
  <c r="N771" i="12"/>
  <c r="N772" i="12"/>
  <c r="N773" i="12"/>
  <c r="N774" i="12"/>
  <c r="N775" i="12"/>
  <c r="N776" i="12"/>
  <c r="N777" i="12"/>
  <c r="N778" i="12"/>
  <c r="N779" i="12"/>
  <c r="N780" i="12"/>
  <c r="N781" i="12"/>
  <c r="N782" i="12"/>
  <c r="N783" i="12"/>
  <c r="N784" i="12"/>
  <c r="N785" i="12"/>
  <c r="N786" i="12"/>
  <c r="N787" i="12"/>
  <c r="N788" i="12"/>
  <c r="N789" i="12"/>
  <c r="N790" i="12"/>
  <c r="N791" i="12"/>
  <c r="N792" i="12"/>
  <c r="N793" i="12"/>
  <c r="N794" i="12"/>
  <c r="N795" i="12"/>
  <c r="N796" i="12"/>
  <c r="N797" i="12"/>
  <c r="N798" i="12"/>
  <c r="N799" i="12"/>
  <c r="N800" i="12"/>
  <c r="N801" i="12"/>
  <c r="N802" i="12"/>
  <c r="N803" i="12"/>
  <c r="N804" i="12"/>
  <c r="N805" i="12"/>
  <c r="N806" i="12"/>
  <c r="N807" i="12"/>
  <c r="N808" i="12"/>
  <c r="N809" i="12"/>
  <c r="N810" i="12"/>
  <c r="N811" i="12"/>
  <c r="N812" i="12"/>
  <c r="N813" i="12"/>
  <c r="N814" i="12"/>
  <c r="N815" i="12"/>
  <c r="N816" i="12"/>
  <c r="N817" i="12"/>
  <c r="N818" i="12"/>
  <c r="N819" i="12"/>
  <c r="N820" i="12"/>
  <c r="N821" i="12"/>
  <c r="N822" i="12"/>
  <c r="N823" i="12"/>
  <c r="N824" i="12"/>
  <c r="N825" i="12"/>
  <c r="N826" i="12"/>
  <c r="N827" i="12"/>
  <c r="N828" i="12"/>
  <c r="N829" i="12"/>
  <c r="N830" i="12"/>
  <c r="N831" i="12"/>
  <c r="N832" i="12"/>
  <c r="N833" i="12"/>
  <c r="N834" i="12"/>
  <c r="N835" i="12"/>
  <c r="N836" i="12"/>
  <c r="N837" i="12"/>
  <c r="N838" i="12"/>
  <c r="N839" i="12"/>
  <c r="N840" i="12"/>
  <c r="N841" i="12"/>
  <c r="N842" i="12"/>
  <c r="N843" i="12"/>
  <c r="N844" i="12"/>
  <c r="N845" i="12"/>
  <c r="N846" i="12"/>
  <c r="N847" i="12"/>
  <c r="N848" i="12"/>
  <c r="N849" i="12"/>
  <c r="N850" i="12"/>
  <c r="N851" i="12"/>
  <c r="N852" i="12"/>
  <c r="N853" i="12"/>
  <c r="N854" i="12"/>
  <c r="N855" i="12"/>
  <c r="N856" i="12"/>
  <c r="N857" i="12"/>
  <c r="N858" i="12"/>
  <c r="N859" i="12"/>
  <c r="N860" i="12"/>
  <c r="N861" i="12"/>
  <c r="N862" i="12"/>
  <c r="N863" i="12"/>
  <c r="N864" i="12"/>
  <c r="N865" i="12"/>
  <c r="N866" i="12"/>
  <c r="N867" i="12"/>
  <c r="N868" i="12"/>
  <c r="N869" i="12"/>
  <c r="N870" i="12"/>
  <c r="N871" i="12"/>
  <c r="N872" i="12"/>
  <c r="N873" i="12"/>
  <c r="N874" i="12"/>
  <c r="N875" i="12"/>
  <c r="N876" i="12"/>
  <c r="N877" i="12"/>
  <c r="N878" i="12"/>
  <c r="N879" i="12"/>
  <c r="N880" i="12"/>
  <c r="N881" i="12"/>
  <c r="N882" i="12"/>
  <c r="N883" i="12"/>
  <c r="N884" i="12"/>
  <c r="N885" i="12"/>
  <c r="N886" i="12"/>
  <c r="N887" i="12"/>
  <c r="N888" i="12"/>
  <c r="N889" i="12"/>
  <c r="N890" i="12"/>
  <c r="N891" i="12"/>
  <c r="N892" i="12"/>
  <c r="N893" i="12"/>
  <c r="N894" i="12"/>
  <c r="N895" i="12"/>
  <c r="N896" i="12"/>
  <c r="N897" i="12"/>
  <c r="N898" i="12"/>
  <c r="N899" i="12"/>
  <c r="N900" i="12"/>
  <c r="N901" i="12"/>
  <c r="N902" i="12"/>
  <c r="N903" i="12"/>
  <c r="N904" i="12"/>
  <c r="N905" i="12"/>
  <c r="N906" i="12"/>
  <c r="N907" i="12"/>
  <c r="N908" i="12"/>
  <c r="N909" i="12"/>
  <c r="N910" i="12"/>
  <c r="N911" i="12"/>
  <c r="N912" i="12"/>
  <c r="N913" i="12"/>
  <c r="N914" i="12"/>
  <c r="N915" i="12"/>
  <c r="N916" i="12"/>
  <c r="N917" i="12"/>
  <c r="N918" i="12"/>
  <c r="N919" i="12"/>
  <c r="N920" i="12"/>
  <c r="N921" i="12"/>
  <c r="N922" i="12"/>
  <c r="N923" i="12"/>
  <c r="N924" i="12"/>
  <c r="N925" i="12"/>
  <c r="N926" i="12"/>
  <c r="N927" i="12"/>
  <c r="N928" i="12"/>
  <c r="N929" i="12"/>
  <c r="N930" i="12"/>
  <c r="N931" i="12"/>
  <c r="N932" i="12"/>
  <c r="N933" i="12"/>
  <c r="N934" i="12"/>
  <c r="N935" i="12"/>
  <c r="N936" i="12"/>
  <c r="N937" i="12"/>
  <c r="N938" i="12"/>
  <c r="N939" i="12"/>
  <c r="N940" i="12"/>
  <c r="N941" i="12"/>
  <c r="N942" i="12"/>
  <c r="N943" i="12"/>
  <c r="N944" i="12"/>
  <c r="N945" i="12"/>
  <c r="N946" i="12"/>
  <c r="N947" i="12"/>
  <c r="N948" i="12"/>
  <c r="N949" i="12"/>
  <c r="N950" i="12"/>
  <c r="N951" i="12"/>
  <c r="N952" i="12"/>
  <c r="N953" i="12"/>
  <c r="N954" i="12"/>
  <c r="N955" i="12"/>
  <c r="N956" i="12"/>
  <c r="N957" i="12"/>
  <c r="N958" i="12"/>
  <c r="N959" i="12"/>
  <c r="N960" i="12"/>
  <c r="N961" i="12"/>
  <c r="N962" i="12"/>
  <c r="N963" i="12"/>
  <c r="N964" i="12"/>
  <c r="N965" i="12"/>
  <c r="N966" i="12"/>
  <c r="N967" i="12"/>
  <c r="N968" i="12"/>
  <c r="N969" i="12"/>
  <c r="N970" i="12"/>
  <c r="N971" i="12"/>
  <c r="N972" i="12"/>
  <c r="N973" i="12"/>
  <c r="N974" i="12"/>
  <c r="N975" i="12"/>
  <c r="N976" i="12"/>
  <c r="N977" i="12"/>
  <c r="N978" i="12"/>
  <c r="N979" i="12"/>
  <c r="N980" i="12"/>
  <c r="N981" i="12"/>
  <c r="N982" i="12"/>
  <c r="N983" i="12"/>
  <c r="N984" i="12"/>
  <c r="N985" i="12"/>
  <c r="N986" i="12"/>
  <c r="N987" i="12"/>
  <c r="N988" i="12"/>
  <c r="N989" i="12"/>
  <c r="N990" i="12"/>
  <c r="N991" i="12"/>
  <c r="N992" i="12"/>
  <c r="N993" i="12"/>
  <c r="N994" i="12"/>
  <c r="N995" i="12"/>
  <c r="N996" i="12"/>
  <c r="N997" i="12"/>
  <c r="N998" i="12"/>
  <c r="N999" i="12"/>
  <c r="N1000" i="12"/>
  <c r="L399" i="11"/>
  <c r="L400" i="11"/>
  <c r="N400" i="11" s="1"/>
  <c r="L401" i="11"/>
  <c r="L402" i="11"/>
  <c r="L403" i="11"/>
  <c r="N403" i="11" s="1"/>
  <c r="L404" i="11"/>
  <c r="L405" i="11"/>
  <c r="N405" i="11" s="1"/>
  <c r="L406" i="11"/>
  <c r="N406" i="11" s="1"/>
  <c r="L407" i="11"/>
  <c r="L408" i="11"/>
  <c r="L409" i="11"/>
  <c r="L410" i="11"/>
  <c r="L411" i="11"/>
  <c r="L412" i="11"/>
  <c r="N412" i="11" s="1"/>
  <c r="L413" i="11"/>
  <c r="L414" i="11"/>
  <c r="L415" i="11"/>
  <c r="N415" i="11" s="1"/>
  <c r="L416" i="11"/>
  <c r="L417" i="11"/>
  <c r="N417" i="11" s="1"/>
  <c r="L418" i="11"/>
  <c r="N418" i="11" s="1"/>
  <c r="L419" i="11"/>
  <c r="L420" i="11"/>
  <c r="L421" i="11"/>
  <c r="L422" i="11"/>
  <c r="L423" i="11"/>
  <c r="L424" i="11"/>
  <c r="N424" i="11" s="1"/>
  <c r="L425" i="11"/>
  <c r="L426" i="11"/>
  <c r="L427" i="11"/>
  <c r="N427" i="11" s="1"/>
  <c r="L428" i="11"/>
  <c r="L429" i="11"/>
  <c r="N429" i="11" s="1"/>
  <c r="L430" i="11"/>
  <c r="N430" i="11" s="1"/>
  <c r="L431" i="11"/>
  <c r="L432" i="11"/>
  <c r="L433" i="11"/>
  <c r="L434" i="11"/>
  <c r="L435" i="11"/>
  <c r="L436" i="11"/>
  <c r="N436" i="11" s="1"/>
  <c r="L437" i="11"/>
  <c r="L438" i="11"/>
  <c r="L439" i="11"/>
  <c r="N439" i="11" s="1"/>
  <c r="L440" i="11"/>
  <c r="L441" i="11"/>
  <c r="N441" i="11" s="1"/>
  <c r="L442" i="11"/>
  <c r="N442" i="11" s="1"/>
  <c r="L443" i="11"/>
  <c r="L444" i="11"/>
  <c r="L445" i="11"/>
  <c r="L446" i="11"/>
  <c r="L447" i="11"/>
  <c r="L448" i="11"/>
  <c r="N448" i="11" s="1"/>
  <c r="L449" i="11"/>
  <c r="L450" i="11"/>
  <c r="L451" i="11"/>
  <c r="N451" i="11" s="1"/>
  <c r="L452" i="11"/>
  <c r="L453" i="11"/>
  <c r="N453" i="11" s="1"/>
  <c r="L454" i="11"/>
  <c r="N454" i="11" s="1"/>
  <c r="L455" i="11"/>
  <c r="L456" i="11"/>
  <c r="L457" i="11"/>
  <c r="L458" i="11"/>
  <c r="L459" i="11"/>
  <c r="L460" i="11"/>
  <c r="N460" i="11" s="1"/>
  <c r="L461" i="11"/>
  <c r="L462" i="11"/>
  <c r="L463" i="11"/>
  <c r="N463" i="11" s="1"/>
  <c r="L464" i="11"/>
  <c r="L465" i="11"/>
  <c r="N465" i="11" s="1"/>
  <c r="L466" i="11"/>
  <c r="N466" i="11" s="1"/>
  <c r="L467" i="11"/>
  <c r="L468" i="11"/>
  <c r="L469" i="11"/>
  <c r="L470" i="11"/>
  <c r="L471" i="11"/>
  <c r="L472" i="11"/>
  <c r="N472" i="11" s="1"/>
  <c r="L473" i="11"/>
  <c r="L474" i="11"/>
  <c r="L475" i="11"/>
  <c r="N475" i="11" s="1"/>
  <c r="L476" i="11"/>
  <c r="L477" i="11"/>
  <c r="N477" i="11" s="1"/>
  <c r="L478" i="11"/>
  <c r="N478" i="11" s="1"/>
  <c r="L479" i="11"/>
  <c r="L480" i="11"/>
  <c r="L481" i="11"/>
  <c r="L482" i="11"/>
  <c r="L483" i="11"/>
  <c r="L484" i="11"/>
  <c r="N484" i="11" s="1"/>
  <c r="L485" i="11"/>
  <c r="L486" i="11"/>
  <c r="L487" i="11"/>
  <c r="N487" i="11" s="1"/>
  <c r="L488" i="11"/>
  <c r="L489" i="11"/>
  <c r="N489" i="11" s="1"/>
  <c r="L490" i="11"/>
  <c r="N490" i="11" s="1"/>
  <c r="L491" i="11"/>
  <c r="L492" i="11"/>
  <c r="L493" i="11"/>
  <c r="L494" i="11"/>
  <c r="L495" i="11"/>
  <c r="L496" i="11"/>
  <c r="N496" i="11" s="1"/>
  <c r="L497" i="11"/>
  <c r="L498" i="11"/>
  <c r="L499" i="11"/>
  <c r="N499" i="11" s="1"/>
  <c r="L500" i="11"/>
  <c r="L501" i="11"/>
  <c r="N501" i="11" s="1"/>
  <c r="L502" i="11"/>
  <c r="N502" i="11" s="1"/>
  <c r="L503" i="11"/>
  <c r="L504" i="11"/>
  <c r="L505" i="11"/>
  <c r="L506" i="11"/>
  <c r="L507" i="11"/>
  <c r="L508" i="11"/>
  <c r="N508" i="11" s="1"/>
  <c r="L509" i="11"/>
  <c r="L510" i="11"/>
  <c r="L511" i="11"/>
  <c r="N511" i="11" s="1"/>
  <c r="L512" i="11"/>
  <c r="L513" i="11"/>
  <c r="N513" i="11" s="1"/>
  <c r="L514" i="11"/>
  <c r="N514" i="11" s="1"/>
  <c r="L515" i="11"/>
  <c r="L516" i="11"/>
  <c r="L517" i="11"/>
  <c r="L518" i="11"/>
  <c r="L519" i="11"/>
  <c r="L520" i="11"/>
  <c r="N520" i="11" s="1"/>
  <c r="L521" i="11"/>
  <c r="L522" i="11"/>
  <c r="L523" i="11"/>
  <c r="N523" i="11" s="1"/>
  <c r="L524" i="11"/>
  <c r="L525" i="11"/>
  <c r="N525" i="11" s="1"/>
  <c r="L526" i="11"/>
  <c r="N526" i="11" s="1"/>
  <c r="L527" i="11"/>
  <c r="L528" i="11"/>
  <c r="L529" i="11"/>
  <c r="L530" i="11"/>
  <c r="L531" i="11"/>
  <c r="L532" i="11"/>
  <c r="N532" i="11" s="1"/>
  <c r="L533" i="11"/>
  <c r="L534" i="11"/>
  <c r="L535" i="11"/>
  <c r="N535" i="11" s="1"/>
  <c r="L536" i="11"/>
  <c r="L537" i="11"/>
  <c r="N537" i="11" s="1"/>
  <c r="L538" i="11"/>
  <c r="N538" i="11" s="1"/>
  <c r="L539" i="11"/>
  <c r="L540" i="11"/>
  <c r="L541" i="11"/>
  <c r="L542" i="11"/>
  <c r="L543" i="11"/>
  <c r="L544" i="11"/>
  <c r="N544" i="11" s="1"/>
  <c r="L545" i="11"/>
  <c r="L546" i="11"/>
  <c r="L547" i="11"/>
  <c r="N547" i="11" s="1"/>
  <c r="L548" i="11"/>
  <c r="L549" i="11"/>
  <c r="N549" i="11" s="1"/>
  <c r="L550" i="11"/>
  <c r="N550" i="11" s="1"/>
  <c r="L551" i="11"/>
  <c r="L552" i="11"/>
  <c r="L553" i="11"/>
  <c r="L554" i="11"/>
  <c r="L555" i="11"/>
  <c r="L556" i="11"/>
  <c r="N556" i="11" s="1"/>
  <c r="L557" i="11"/>
  <c r="L558" i="11"/>
  <c r="L559" i="11"/>
  <c r="N559" i="11" s="1"/>
  <c r="L560" i="11"/>
  <c r="L561" i="11"/>
  <c r="N561" i="11" s="1"/>
  <c r="L562" i="11"/>
  <c r="N562" i="11" s="1"/>
  <c r="L563" i="11"/>
  <c r="L564" i="11"/>
  <c r="L565" i="11"/>
  <c r="L566" i="11"/>
  <c r="L567" i="11"/>
  <c r="L568" i="11"/>
  <c r="N568" i="11" s="1"/>
  <c r="L569" i="11"/>
  <c r="L570" i="11"/>
  <c r="L571" i="11"/>
  <c r="N571" i="11" s="1"/>
  <c r="L572" i="11"/>
  <c r="L573" i="11"/>
  <c r="N573" i="11" s="1"/>
  <c r="L574" i="11"/>
  <c r="N574" i="11" s="1"/>
  <c r="L575" i="11"/>
  <c r="L576" i="11"/>
  <c r="L577" i="11"/>
  <c r="L578" i="11"/>
  <c r="L579" i="11"/>
  <c r="L580" i="11"/>
  <c r="N580" i="11" s="1"/>
  <c r="L581" i="11"/>
  <c r="L582" i="11"/>
  <c r="L583" i="11"/>
  <c r="N583" i="11" s="1"/>
  <c r="L584" i="11"/>
  <c r="L585" i="11"/>
  <c r="N585" i="11" s="1"/>
  <c r="L586" i="11"/>
  <c r="N586" i="11" s="1"/>
  <c r="L587" i="11"/>
  <c r="L588" i="11"/>
  <c r="L589" i="11"/>
  <c r="L590" i="11"/>
  <c r="L591" i="11"/>
  <c r="L592" i="11"/>
  <c r="N592" i="11" s="1"/>
  <c r="L593" i="11"/>
  <c r="L594" i="11"/>
  <c r="L595" i="11"/>
  <c r="N595" i="11" s="1"/>
  <c r="L596" i="11"/>
  <c r="L597" i="11"/>
  <c r="N597" i="11" s="1"/>
  <c r="L598" i="11"/>
  <c r="N598" i="11" s="1"/>
  <c r="L599" i="11"/>
  <c r="L600" i="11"/>
  <c r="L601" i="11"/>
  <c r="L602" i="11"/>
  <c r="L603" i="11"/>
  <c r="L604" i="11"/>
  <c r="N604" i="11" s="1"/>
  <c r="L605" i="11"/>
  <c r="L606" i="11"/>
  <c r="L607" i="11"/>
  <c r="N607" i="11" s="1"/>
  <c r="L608" i="11"/>
  <c r="L609" i="11"/>
  <c r="N609" i="11" s="1"/>
  <c r="L610" i="11"/>
  <c r="N610" i="11" s="1"/>
  <c r="L611" i="11"/>
  <c r="L612" i="11"/>
  <c r="L613" i="11"/>
  <c r="L614" i="11"/>
  <c r="L615" i="11"/>
  <c r="L616" i="11"/>
  <c r="N616" i="11" s="1"/>
  <c r="L617" i="11"/>
  <c r="L618" i="11"/>
  <c r="L619" i="11"/>
  <c r="N619" i="11" s="1"/>
  <c r="L620" i="11"/>
  <c r="L621" i="11"/>
  <c r="N621" i="11" s="1"/>
  <c r="L622" i="11"/>
  <c r="N622" i="11" s="1"/>
  <c r="L623" i="11"/>
  <c r="L624" i="11"/>
  <c r="L625" i="11"/>
  <c r="L626" i="11"/>
  <c r="L627" i="11"/>
  <c r="L628" i="11"/>
  <c r="N628" i="11" s="1"/>
  <c r="L629" i="11"/>
  <c r="L630" i="11"/>
  <c r="L631" i="11"/>
  <c r="N631" i="11" s="1"/>
  <c r="L632" i="11"/>
  <c r="L633" i="11"/>
  <c r="N633" i="11" s="1"/>
  <c r="L634" i="11"/>
  <c r="N634" i="11" s="1"/>
  <c r="L635" i="11"/>
  <c r="L636" i="11"/>
  <c r="L637" i="11"/>
  <c r="L638" i="11"/>
  <c r="L639" i="11"/>
  <c r="L640" i="11"/>
  <c r="N640" i="11" s="1"/>
  <c r="L641" i="11"/>
  <c r="L642" i="11"/>
  <c r="L643" i="11"/>
  <c r="N643" i="11" s="1"/>
  <c r="L644" i="11"/>
  <c r="L645" i="11"/>
  <c r="N645" i="11" s="1"/>
  <c r="L646" i="11"/>
  <c r="N646" i="11" s="1"/>
  <c r="L647" i="11"/>
  <c r="L648" i="11"/>
  <c r="L649" i="11"/>
  <c r="L650" i="11"/>
  <c r="L651" i="11"/>
  <c r="L652" i="11"/>
  <c r="N652" i="11" s="1"/>
  <c r="L653" i="11"/>
  <c r="L654" i="11"/>
  <c r="L655" i="11"/>
  <c r="N655" i="11" s="1"/>
  <c r="L656" i="11"/>
  <c r="L657" i="11"/>
  <c r="N657" i="11" s="1"/>
  <c r="L658" i="11"/>
  <c r="N658" i="11" s="1"/>
  <c r="L659" i="11"/>
  <c r="L660" i="11"/>
  <c r="L661" i="11"/>
  <c r="L662" i="11"/>
  <c r="L663" i="11"/>
  <c r="L664" i="11"/>
  <c r="N664" i="11" s="1"/>
  <c r="L665" i="11"/>
  <c r="L666" i="11"/>
  <c r="L667" i="11"/>
  <c r="N667" i="11" s="1"/>
  <c r="L668" i="11"/>
  <c r="L669" i="11"/>
  <c r="N669" i="11" s="1"/>
  <c r="L670" i="11"/>
  <c r="N670" i="11" s="1"/>
  <c r="L671" i="11"/>
  <c r="L672" i="11"/>
  <c r="L673" i="11"/>
  <c r="L674" i="11"/>
  <c r="L675" i="11"/>
  <c r="L676" i="11"/>
  <c r="N676" i="11" s="1"/>
  <c r="L677" i="11"/>
  <c r="L678" i="11"/>
  <c r="L679" i="11"/>
  <c r="N679" i="11" s="1"/>
  <c r="L680" i="11"/>
  <c r="L681" i="11"/>
  <c r="N681" i="11" s="1"/>
  <c r="L682" i="11"/>
  <c r="N682" i="11" s="1"/>
  <c r="L683" i="11"/>
  <c r="L684" i="11"/>
  <c r="L685" i="11"/>
  <c r="L686" i="11"/>
  <c r="L687" i="11"/>
  <c r="L688" i="11"/>
  <c r="N688" i="11" s="1"/>
  <c r="L689" i="11"/>
  <c r="L690" i="11"/>
  <c r="L691" i="11"/>
  <c r="N691" i="11" s="1"/>
  <c r="L692" i="11"/>
  <c r="L693" i="11"/>
  <c r="N693" i="11" s="1"/>
  <c r="L694" i="11"/>
  <c r="N694" i="11" s="1"/>
  <c r="L695" i="11"/>
  <c r="L696" i="11"/>
  <c r="L697" i="11"/>
  <c r="L698" i="11"/>
  <c r="L699" i="11"/>
  <c r="L700" i="11"/>
  <c r="N700" i="11" s="1"/>
  <c r="L701" i="11"/>
  <c r="L702" i="11"/>
  <c r="L703" i="11"/>
  <c r="N703" i="11" s="1"/>
  <c r="L704" i="11"/>
  <c r="L705" i="11"/>
  <c r="N705" i="11" s="1"/>
  <c r="L706" i="11"/>
  <c r="N706" i="11" s="1"/>
  <c r="L707" i="11"/>
  <c r="L708" i="11"/>
  <c r="L709" i="11"/>
  <c r="L710" i="11"/>
  <c r="L711" i="11"/>
  <c r="L712" i="11"/>
  <c r="N712" i="11" s="1"/>
  <c r="L713" i="11"/>
  <c r="L714" i="11"/>
  <c r="L715" i="11"/>
  <c r="N715" i="11" s="1"/>
  <c r="L716" i="11"/>
  <c r="L717" i="11"/>
  <c r="N717" i="11" s="1"/>
  <c r="L718" i="11"/>
  <c r="N718" i="11" s="1"/>
  <c r="L719" i="11"/>
  <c r="L720" i="11"/>
  <c r="L721" i="11"/>
  <c r="L722" i="11"/>
  <c r="L723" i="11"/>
  <c r="L724" i="11"/>
  <c r="N724" i="11" s="1"/>
  <c r="L725" i="11"/>
  <c r="L726" i="11"/>
  <c r="L727" i="11"/>
  <c r="N727" i="11" s="1"/>
  <c r="L728" i="11"/>
  <c r="L729" i="11"/>
  <c r="N729" i="11" s="1"/>
  <c r="L730" i="11"/>
  <c r="N730" i="11" s="1"/>
  <c r="L731" i="11"/>
  <c r="L732" i="11"/>
  <c r="L733" i="11"/>
  <c r="L734" i="11"/>
  <c r="L735" i="11"/>
  <c r="L736" i="11"/>
  <c r="N736" i="11" s="1"/>
  <c r="L737" i="11"/>
  <c r="L738" i="11"/>
  <c r="L739" i="11"/>
  <c r="N739" i="11" s="1"/>
  <c r="L740" i="11"/>
  <c r="L741" i="11"/>
  <c r="N741" i="11" s="1"/>
  <c r="L742" i="11"/>
  <c r="N742" i="11" s="1"/>
  <c r="L743" i="11"/>
  <c r="L744" i="11"/>
  <c r="L745" i="11"/>
  <c r="L746" i="11"/>
  <c r="L747" i="11"/>
  <c r="L748" i="11"/>
  <c r="N748" i="11" s="1"/>
  <c r="L749" i="11"/>
  <c r="L750" i="11"/>
  <c r="L751" i="11"/>
  <c r="N751" i="11" s="1"/>
  <c r="L752" i="11"/>
  <c r="L753" i="11"/>
  <c r="N753" i="11" s="1"/>
  <c r="L754" i="11"/>
  <c r="N754" i="11" s="1"/>
  <c r="L755" i="11"/>
  <c r="L756" i="11"/>
  <c r="L757" i="11"/>
  <c r="L758" i="11"/>
  <c r="L759" i="11"/>
  <c r="L760" i="11"/>
  <c r="N760" i="11" s="1"/>
  <c r="L761" i="11"/>
  <c r="L762" i="11"/>
  <c r="L763" i="11"/>
  <c r="N763" i="11" s="1"/>
  <c r="L764" i="11"/>
  <c r="L765" i="11"/>
  <c r="N765" i="11" s="1"/>
  <c r="L766" i="11"/>
  <c r="N766" i="11" s="1"/>
  <c r="L767" i="11"/>
  <c r="L768" i="11"/>
  <c r="L769" i="11"/>
  <c r="L770" i="11"/>
  <c r="L771" i="11"/>
  <c r="L772" i="11"/>
  <c r="N772" i="11" s="1"/>
  <c r="L773" i="11"/>
  <c r="L774" i="11"/>
  <c r="L775" i="11"/>
  <c r="N775" i="11" s="1"/>
  <c r="L776" i="11"/>
  <c r="L777" i="11"/>
  <c r="N777" i="11" s="1"/>
  <c r="L778" i="11"/>
  <c r="N778" i="11" s="1"/>
  <c r="L779" i="11"/>
  <c r="L780" i="11"/>
  <c r="L781" i="11"/>
  <c r="L782" i="11"/>
  <c r="L783" i="11"/>
  <c r="L784" i="11"/>
  <c r="N784" i="11" s="1"/>
  <c r="L785" i="11"/>
  <c r="L786" i="11"/>
  <c r="L787" i="11"/>
  <c r="N787" i="11" s="1"/>
  <c r="L788" i="11"/>
  <c r="L789" i="11"/>
  <c r="N789" i="11" s="1"/>
  <c r="L790" i="11"/>
  <c r="N790" i="11" s="1"/>
  <c r="L791" i="11"/>
  <c r="L792" i="11"/>
  <c r="L793" i="11"/>
  <c r="L794" i="11"/>
  <c r="L795" i="11"/>
  <c r="L796" i="11"/>
  <c r="N796" i="11" s="1"/>
  <c r="L797" i="11"/>
  <c r="L798" i="11"/>
  <c r="L799" i="11"/>
  <c r="N799" i="11" s="1"/>
  <c r="L800" i="11"/>
  <c r="L801" i="11"/>
  <c r="N801" i="11" s="1"/>
  <c r="L802" i="11"/>
  <c r="N802" i="11" s="1"/>
  <c r="L803" i="11"/>
  <c r="L804" i="11"/>
  <c r="L805" i="11"/>
  <c r="L806" i="11"/>
  <c r="L807" i="11"/>
  <c r="L808" i="11"/>
  <c r="N808" i="11" s="1"/>
  <c r="L809" i="11"/>
  <c r="L810" i="11"/>
  <c r="L811" i="11"/>
  <c r="N811" i="11" s="1"/>
  <c r="L812" i="11"/>
  <c r="L813" i="11"/>
  <c r="N813" i="11" s="1"/>
  <c r="L814" i="11"/>
  <c r="N814" i="11" s="1"/>
  <c r="L815" i="11"/>
  <c r="L816" i="11"/>
  <c r="L817" i="11"/>
  <c r="L818" i="11"/>
  <c r="L819" i="11"/>
  <c r="L820" i="11"/>
  <c r="N820" i="11" s="1"/>
  <c r="L821" i="11"/>
  <c r="L822" i="11"/>
  <c r="L823" i="11"/>
  <c r="N823" i="11" s="1"/>
  <c r="L824" i="11"/>
  <c r="L825" i="11"/>
  <c r="N825" i="11" s="1"/>
  <c r="L826" i="11"/>
  <c r="N826" i="11" s="1"/>
  <c r="L827" i="11"/>
  <c r="L828" i="11"/>
  <c r="L829" i="11"/>
  <c r="L830" i="11"/>
  <c r="L831" i="11"/>
  <c r="L832" i="11"/>
  <c r="N832" i="11" s="1"/>
  <c r="L833" i="11"/>
  <c r="L834" i="11"/>
  <c r="L835" i="11"/>
  <c r="N835" i="11" s="1"/>
  <c r="L836" i="11"/>
  <c r="L837" i="11"/>
  <c r="N837" i="11" s="1"/>
  <c r="L838" i="11"/>
  <c r="N838" i="11" s="1"/>
  <c r="L839" i="11"/>
  <c r="L840" i="11"/>
  <c r="L841" i="11"/>
  <c r="L842" i="11"/>
  <c r="L843" i="11"/>
  <c r="L844" i="11"/>
  <c r="N844" i="11" s="1"/>
  <c r="L845" i="11"/>
  <c r="L846" i="11"/>
  <c r="L847" i="11"/>
  <c r="N847" i="11" s="1"/>
  <c r="L848" i="11"/>
  <c r="L849" i="11"/>
  <c r="N849" i="11" s="1"/>
  <c r="L850" i="11"/>
  <c r="N850" i="11" s="1"/>
  <c r="L851" i="11"/>
  <c r="L852" i="11"/>
  <c r="L853" i="11"/>
  <c r="L854" i="11"/>
  <c r="L855" i="11"/>
  <c r="L856" i="11"/>
  <c r="N856" i="11" s="1"/>
  <c r="L857" i="11"/>
  <c r="L858" i="11"/>
  <c r="L859" i="11"/>
  <c r="N859" i="11" s="1"/>
  <c r="L860" i="11"/>
  <c r="L861" i="11"/>
  <c r="N861" i="11" s="1"/>
  <c r="L862" i="11"/>
  <c r="N862" i="11" s="1"/>
  <c r="L863" i="11"/>
  <c r="L864" i="11"/>
  <c r="L865" i="11"/>
  <c r="L866" i="11"/>
  <c r="L867" i="11"/>
  <c r="L868" i="11"/>
  <c r="N868" i="11" s="1"/>
  <c r="L869" i="11"/>
  <c r="L870" i="11"/>
  <c r="L871" i="11"/>
  <c r="N871" i="11" s="1"/>
  <c r="L872" i="11"/>
  <c r="L873" i="11"/>
  <c r="N873" i="11" s="1"/>
  <c r="L874" i="11"/>
  <c r="N874" i="11" s="1"/>
  <c r="L875" i="11"/>
  <c r="L876" i="11"/>
  <c r="L877" i="11"/>
  <c r="L878" i="11"/>
  <c r="L879" i="11"/>
  <c r="L880" i="11"/>
  <c r="N880" i="11" s="1"/>
  <c r="L881" i="11"/>
  <c r="L882" i="11"/>
  <c r="L883" i="11"/>
  <c r="N883" i="11" s="1"/>
  <c r="L884" i="11"/>
  <c r="L885" i="11"/>
  <c r="N885" i="11" s="1"/>
  <c r="L886" i="11"/>
  <c r="N886" i="11" s="1"/>
  <c r="L887" i="11"/>
  <c r="L888" i="11"/>
  <c r="L889" i="11"/>
  <c r="L890" i="11"/>
  <c r="L891" i="11"/>
  <c r="L892" i="11"/>
  <c r="N892" i="11" s="1"/>
  <c r="L893" i="11"/>
  <c r="L894" i="11"/>
  <c r="L895" i="11"/>
  <c r="N895" i="11" s="1"/>
  <c r="L896" i="11"/>
  <c r="L897" i="11"/>
  <c r="N897" i="11" s="1"/>
  <c r="L898" i="11"/>
  <c r="N898" i="11" s="1"/>
  <c r="L899" i="11"/>
  <c r="L900" i="11"/>
  <c r="L901" i="11"/>
  <c r="L902" i="11"/>
  <c r="L903" i="11"/>
  <c r="L904" i="11"/>
  <c r="N904" i="11" s="1"/>
  <c r="L905" i="11"/>
  <c r="L906" i="11"/>
  <c r="L907" i="11"/>
  <c r="N907" i="11" s="1"/>
  <c r="L908" i="11"/>
  <c r="L909" i="11"/>
  <c r="N909" i="11" s="1"/>
  <c r="L910" i="11"/>
  <c r="N910" i="11" s="1"/>
  <c r="L911" i="11"/>
  <c r="L912" i="11"/>
  <c r="L913" i="11"/>
  <c r="L914" i="11"/>
  <c r="L915" i="11"/>
  <c r="L916" i="11"/>
  <c r="N916" i="11" s="1"/>
  <c r="L917" i="11"/>
  <c r="L918" i="11"/>
  <c r="L919" i="11"/>
  <c r="N919" i="11" s="1"/>
  <c r="L920" i="11"/>
  <c r="L921" i="11"/>
  <c r="N921" i="11" s="1"/>
  <c r="L922" i="11"/>
  <c r="N922" i="11" s="1"/>
  <c r="L923" i="11"/>
  <c r="L924" i="11"/>
  <c r="L925" i="11"/>
  <c r="L926" i="11"/>
  <c r="L927" i="11"/>
  <c r="L928" i="11"/>
  <c r="N928" i="11" s="1"/>
  <c r="L929" i="11"/>
  <c r="L930" i="11"/>
  <c r="L931" i="11"/>
  <c r="N931" i="11" s="1"/>
  <c r="L932" i="11"/>
  <c r="L933" i="11"/>
  <c r="N933" i="11" s="1"/>
  <c r="L934" i="11"/>
  <c r="N934" i="11" s="1"/>
  <c r="L935" i="11"/>
  <c r="L936" i="11"/>
  <c r="L937" i="11"/>
  <c r="L938" i="11"/>
  <c r="L939" i="11"/>
  <c r="L940" i="11"/>
  <c r="N940" i="11" s="1"/>
  <c r="L941" i="11"/>
  <c r="L942" i="11"/>
  <c r="L943" i="11"/>
  <c r="N943" i="11" s="1"/>
  <c r="L944" i="11"/>
  <c r="L945" i="11"/>
  <c r="N945" i="11" s="1"/>
  <c r="L946" i="11"/>
  <c r="N946" i="11" s="1"/>
  <c r="L947" i="11"/>
  <c r="L948" i="11"/>
  <c r="L949" i="11"/>
  <c r="L950" i="11"/>
  <c r="L951" i="11"/>
  <c r="L952" i="11"/>
  <c r="N952" i="11" s="1"/>
  <c r="L953" i="11"/>
  <c r="L954" i="11"/>
  <c r="L955" i="11"/>
  <c r="N955" i="11" s="1"/>
  <c r="L956" i="11"/>
  <c r="L957" i="11"/>
  <c r="N957" i="11" s="1"/>
  <c r="L958" i="11"/>
  <c r="N958" i="11" s="1"/>
  <c r="L959" i="11"/>
  <c r="L960" i="11"/>
  <c r="L961" i="11"/>
  <c r="L962" i="11"/>
  <c r="L963" i="11"/>
  <c r="L964" i="11"/>
  <c r="N964" i="11" s="1"/>
  <c r="L965" i="11"/>
  <c r="L966" i="11"/>
  <c r="L967" i="11"/>
  <c r="N967" i="11" s="1"/>
  <c r="L968" i="11"/>
  <c r="L969" i="11"/>
  <c r="N969" i="11" s="1"/>
  <c r="L970" i="11"/>
  <c r="N970" i="11" s="1"/>
  <c r="L971" i="11"/>
  <c r="L972" i="11"/>
  <c r="L973" i="11"/>
  <c r="L974" i="11"/>
  <c r="L975" i="11"/>
  <c r="L976" i="11"/>
  <c r="N976" i="11" s="1"/>
  <c r="L977" i="11"/>
  <c r="L978" i="11"/>
  <c r="L979" i="11"/>
  <c r="N979" i="11" s="1"/>
  <c r="L980" i="11"/>
  <c r="L981" i="11"/>
  <c r="N981" i="11" s="1"/>
  <c r="L982" i="11"/>
  <c r="N982" i="11" s="1"/>
  <c r="L983" i="11"/>
  <c r="L984" i="11"/>
  <c r="L985" i="11"/>
  <c r="L986" i="11"/>
  <c r="L987" i="11"/>
  <c r="L988" i="11"/>
  <c r="N988" i="11" s="1"/>
  <c r="L989" i="11"/>
  <c r="L990" i="11"/>
  <c r="L991" i="11"/>
  <c r="N991" i="11" s="1"/>
  <c r="L992" i="11"/>
  <c r="L993" i="11"/>
  <c r="N993" i="11" s="1"/>
  <c r="L994" i="11"/>
  <c r="N994" i="11" s="1"/>
  <c r="L995" i="11"/>
  <c r="L996" i="11"/>
  <c r="L997" i="11"/>
  <c r="L998" i="11"/>
  <c r="L999" i="11"/>
  <c r="L1000" i="11"/>
  <c r="N1000" i="11" s="1"/>
  <c r="M399" i="11"/>
  <c r="M400" i="11"/>
  <c r="M401" i="11"/>
  <c r="M402" i="11"/>
  <c r="M403" i="11"/>
  <c r="M404" i="11"/>
  <c r="N404" i="11" s="1"/>
  <c r="M405" i="11"/>
  <c r="M406" i="11"/>
  <c r="M407" i="11"/>
  <c r="N407" i="11" s="1"/>
  <c r="M408" i="11"/>
  <c r="M409" i="11"/>
  <c r="M410" i="11"/>
  <c r="M411" i="11"/>
  <c r="M412" i="11"/>
  <c r="M413" i="11"/>
  <c r="M414" i="11"/>
  <c r="M415" i="11"/>
  <c r="M416" i="11"/>
  <c r="N416" i="11" s="1"/>
  <c r="M417" i="11"/>
  <c r="M418" i="11"/>
  <c r="M419" i="11"/>
  <c r="N419" i="11" s="1"/>
  <c r="M420" i="11"/>
  <c r="M421" i="11"/>
  <c r="M422" i="11"/>
  <c r="M423" i="11"/>
  <c r="M424" i="11"/>
  <c r="M425" i="11"/>
  <c r="M426" i="11"/>
  <c r="M427" i="11"/>
  <c r="M428" i="11"/>
  <c r="N428" i="11" s="1"/>
  <c r="M429" i="11"/>
  <c r="M430" i="11"/>
  <c r="M431" i="11"/>
  <c r="N431" i="11" s="1"/>
  <c r="M432" i="11"/>
  <c r="M433" i="11"/>
  <c r="M434" i="11"/>
  <c r="M435" i="11"/>
  <c r="M436" i="11"/>
  <c r="M437" i="11"/>
  <c r="M438" i="11"/>
  <c r="M439" i="11"/>
  <c r="M440" i="11"/>
  <c r="N440" i="11" s="1"/>
  <c r="M441" i="11"/>
  <c r="M442" i="11"/>
  <c r="M443" i="11"/>
  <c r="N443" i="11" s="1"/>
  <c r="M444" i="11"/>
  <c r="M445" i="11"/>
  <c r="M446" i="11"/>
  <c r="M447" i="11"/>
  <c r="M448" i="11"/>
  <c r="M449" i="11"/>
  <c r="M450" i="11"/>
  <c r="M451" i="11"/>
  <c r="M452" i="11"/>
  <c r="N452" i="11" s="1"/>
  <c r="M453" i="11"/>
  <c r="M454" i="11"/>
  <c r="M455" i="11"/>
  <c r="N455" i="11" s="1"/>
  <c r="M456" i="11"/>
  <c r="M457" i="11"/>
  <c r="M458" i="11"/>
  <c r="M459" i="11"/>
  <c r="M460" i="11"/>
  <c r="M461" i="11"/>
  <c r="M462" i="11"/>
  <c r="M463" i="11"/>
  <c r="M464" i="11"/>
  <c r="N464" i="11" s="1"/>
  <c r="M465" i="11"/>
  <c r="M466" i="11"/>
  <c r="M467" i="11"/>
  <c r="N467" i="11" s="1"/>
  <c r="M468" i="11"/>
  <c r="M469" i="11"/>
  <c r="M470" i="11"/>
  <c r="M471" i="11"/>
  <c r="M472" i="11"/>
  <c r="M473" i="11"/>
  <c r="M474" i="11"/>
  <c r="M475" i="11"/>
  <c r="M476" i="11"/>
  <c r="N476" i="11" s="1"/>
  <c r="M477" i="11"/>
  <c r="M478" i="11"/>
  <c r="M479" i="11"/>
  <c r="N479" i="11" s="1"/>
  <c r="M480" i="11"/>
  <c r="M481" i="11"/>
  <c r="M482" i="11"/>
  <c r="M483" i="11"/>
  <c r="M484" i="11"/>
  <c r="M485" i="11"/>
  <c r="M486" i="11"/>
  <c r="M487" i="11"/>
  <c r="M488" i="11"/>
  <c r="N488" i="11" s="1"/>
  <c r="M489" i="11"/>
  <c r="M490" i="11"/>
  <c r="M491" i="11"/>
  <c r="N491" i="11" s="1"/>
  <c r="M492" i="11"/>
  <c r="M493" i="11"/>
  <c r="M494" i="11"/>
  <c r="M495" i="11"/>
  <c r="M496" i="11"/>
  <c r="M497" i="11"/>
  <c r="M498" i="11"/>
  <c r="M499" i="11"/>
  <c r="M500" i="11"/>
  <c r="N500" i="11" s="1"/>
  <c r="M501" i="11"/>
  <c r="M502" i="11"/>
  <c r="M503" i="11"/>
  <c r="N503" i="11" s="1"/>
  <c r="M504" i="11"/>
  <c r="M505" i="11"/>
  <c r="M506" i="11"/>
  <c r="M507" i="11"/>
  <c r="M508" i="11"/>
  <c r="M509" i="11"/>
  <c r="M510" i="11"/>
  <c r="M511" i="11"/>
  <c r="M512" i="11"/>
  <c r="N512" i="11" s="1"/>
  <c r="M513" i="11"/>
  <c r="M514" i="11"/>
  <c r="M515" i="11"/>
  <c r="N515" i="11" s="1"/>
  <c r="M516" i="11"/>
  <c r="M517" i="11"/>
  <c r="M518" i="11"/>
  <c r="M519" i="11"/>
  <c r="M520" i="11"/>
  <c r="M521" i="11"/>
  <c r="M522" i="11"/>
  <c r="M523" i="11"/>
  <c r="M524" i="11"/>
  <c r="N524" i="11" s="1"/>
  <c r="M525" i="11"/>
  <c r="M526" i="11"/>
  <c r="M527" i="11"/>
  <c r="N527" i="11" s="1"/>
  <c r="M528" i="11"/>
  <c r="M529" i="11"/>
  <c r="M530" i="11"/>
  <c r="M531" i="11"/>
  <c r="M532" i="11"/>
  <c r="M533" i="11"/>
  <c r="M534" i="11"/>
  <c r="M535" i="11"/>
  <c r="M536" i="11"/>
  <c r="N536" i="11" s="1"/>
  <c r="M537" i="11"/>
  <c r="M538" i="11"/>
  <c r="M539" i="11"/>
  <c r="N539" i="11" s="1"/>
  <c r="M540" i="11"/>
  <c r="M541" i="11"/>
  <c r="M542" i="11"/>
  <c r="M543" i="11"/>
  <c r="M544" i="11"/>
  <c r="M545" i="11"/>
  <c r="M546" i="11"/>
  <c r="M547" i="11"/>
  <c r="M548" i="11"/>
  <c r="N548" i="11" s="1"/>
  <c r="M549" i="11"/>
  <c r="M550" i="11"/>
  <c r="M551" i="11"/>
  <c r="N551" i="11" s="1"/>
  <c r="M552" i="11"/>
  <c r="M553" i="11"/>
  <c r="M554" i="11"/>
  <c r="M555" i="11"/>
  <c r="M556" i="11"/>
  <c r="M557" i="11"/>
  <c r="M558" i="11"/>
  <c r="M559" i="11"/>
  <c r="M560" i="11"/>
  <c r="N560" i="11" s="1"/>
  <c r="M561" i="11"/>
  <c r="M562" i="11"/>
  <c r="M563" i="11"/>
  <c r="N563" i="11" s="1"/>
  <c r="M564" i="11"/>
  <c r="M565" i="11"/>
  <c r="M566" i="11"/>
  <c r="M567" i="11"/>
  <c r="M568" i="11"/>
  <c r="M569" i="11"/>
  <c r="M570" i="11"/>
  <c r="M571" i="11"/>
  <c r="M572" i="11"/>
  <c r="N572" i="11" s="1"/>
  <c r="M573" i="11"/>
  <c r="M574" i="11"/>
  <c r="M575" i="11"/>
  <c r="N575" i="11" s="1"/>
  <c r="M576" i="11"/>
  <c r="M577" i="11"/>
  <c r="M578" i="11"/>
  <c r="M579" i="11"/>
  <c r="M580" i="11"/>
  <c r="M581" i="11"/>
  <c r="M582" i="11"/>
  <c r="M583" i="11"/>
  <c r="M584" i="11"/>
  <c r="N584" i="11" s="1"/>
  <c r="M585" i="11"/>
  <c r="M586" i="11"/>
  <c r="M587" i="11"/>
  <c r="N587" i="11" s="1"/>
  <c r="M588" i="11"/>
  <c r="M589" i="11"/>
  <c r="M590" i="11"/>
  <c r="M591" i="11"/>
  <c r="M592" i="11"/>
  <c r="M593" i="11"/>
  <c r="M594" i="11"/>
  <c r="M595" i="11"/>
  <c r="M596" i="11"/>
  <c r="N596" i="11" s="1"/>
  <c r="M597" i="11"/>
  <c r="M598" i="11"/>
  <c r="M599" i="11"/>
  <c r="N599" i="11" s="1"/>
  <c r="M600" i="11"/>
  <c r="M601" i="11"/>
  <c r="M602" i="11"/>
  <c r="M603" i="11"/>
  <c r="M604" i="11"/>
  <c r="M605" i="11"/>
  <c r="M606" i="11"/>
  <c r="M607" i="11"/>
  <c r="M608" i="11"/>
  <c r="N608" i="11" s="1"/>
  <c r="M609" i="11"/>
  <c r="M610" i="11"/>
  <c r="M611" i="11"/>
  <c r="N611" i="11" s="1"/>
  <c r="M612" i="11"/>
  <c r="M613" i="11"/>
  <c r="M614" i="11"/>
  <c r="M615" i="11"/>
  <c r="M616" i="11"/>
  <c r="M617" i="11"/>
  <c r="M618" i="11"/>
  <c r="M619" i="11"/>
  <c r="M620" i="11"/>
  <c r="N620" i="11" s="1"/>
  <c r="M621" i="11"/>
  <c r="M622" i="11"/>
  <c r="M623" i="11"/>
  <c r="N623" i="11" s="1"/>
  <c r="M624" i="11"/>
  <c r="M625" i="11"/>
  <c r="M626" i="11"/>
  <c r="M627" i="11"/>
  <c r="M628" i="11"/>
  <c r="M629" i="11"/>
  <c r="M630" i="11"/>
  <c r="M631" i="11"/>
  <c r="M632" i="11"/>
  <c r="N632" i="11" s="1"/>
  <c r="M633" i="11"/>
  <c r="M634" i="11"/>
  <c r="M635" i="11"/>
  <c r="N635" i="11" s="1"/>
  <c r="M636" i="11"/>
  <c r="M637" i="11"/>
  <c r="M638" i="11"/>
  <c r="M639" i="11"/>
  <c r="M640" i="11"/>
  <c r="M641" i="11"/>
  <c r="M642" i="11"/>
  <c r="M643" i="11"/>
  <c r="M644" i="11"/>
  <c r="N644" i="11" s="1"/>
  <c r="M645" i="11"/>
  <c r="M646" i="11"/>
  <c r="M647" i="11"/>
  <c r="N647" i="11" s="1"/>
  <c r="M648" i="11"/>
  <c r="M649" i="11"/>
  <c r="M650" i="11"/>
  <c r="M651" i="11"/>
  <c r="M652" i="11"/>
  <c r="M653" i="11"/>
  <c r="M654" i="11"/>
  <c r="M655" i="11"/>
  <c r="M656" i="11"/>
  <c r="N656" i="11" s="1"/>
  <c r="M657" i="11"/>
  <c r="M658" i="11"/>
  <c r="M659" i="11"/>
  <c r="N659" i="11" s="1"/>
  <c r="M660" i="11"/>
  <c r="M661" i="11"/>
  <c r="M662" i="11"/>
  <c r="M663" i="11"/>
  <c r="M664" i="11"/>
  <c r="M665" i="11"/>
  <c r="M666" i="11"/>
  <c r="M667" i="11"/>
  <c r="M668" i="11"/>
  <c r="N668" i="11" s="1"/>
  <c r="M669" i="11"/>
  <c r="M670" i="11"/>
  <c r="M671" i="11"/>
  <c r="N671" i="11" s="1"/>
  <c r="M672" i="11"/>
  <c r="M673" i="11"/>
  <c r="M674" i="11"/>
  <c r="M675" i="11"/>
  <c r="M676" i="11"/>
  <c r="M677" i="11"/>
  <c r="M678" i="11"/>
  <c r="M679" i="11"/>
  <c r="M680" i="11"/>
  <c r="N680" i="11" s="1"/>
  <c r="M681" i="11"/>
  <c r="M682" i="11"/>
  <c r="M683" i="11"/>
  <c r="N683" i="11" s="1"/>
  <c r="M684" i="11"/>
  <c r="M685" i="11"/>
  <c r="M686" i="11"/>
  <c r="M687" i="11"/>
  <c r="M688" i="11"/>
  <c r="M689" i="11"/>
  <c r="M690" i="11"/>
  <c r="M691" i="11"/>
  <c r="M692" i="11"/>
  <c r="N692" i="11" s="1"/>
  <c r="M693" i="11"/>
  <c r="M694" i="11"/>
  <c r="M695" i="11"/>
  <c r="N695" i="11" s="1"/>
  <c r="M696" i="11"/>
  <c r="M697" i="11"/>
  <c r="M698" i="11"/>
  <c r="M699" i="11"/>
  <c r="M700" i="11"/>
  <c r="M701" i="11"/>
  <c r="M702" i="11"/>
  <c r="M703" i="11"/>
  <c r="M704" i="11"/>
  <c r="N704" i="11" s="1"/>
  <c r="M705" i="11"/>
  <c r="M706" i="11"/>
  <c r="M707" i="11"/>
  <c r="N707" i="11" s="1"/>
  <c r="M708" i="11"/>
  <c r="M709" i="11"/>
  <c r="M710" i="11"/>
  <c r="M711" i="11"/>
  <c r="M712" i="11"/>
  <c r="M713" i="11"/>
  <c r="M714" i="11"/>
  <c r="M715" i="11"/>
  <c r="M716" i="11"/>
  <c r="N716" i="11" s="1"/>
  <c r="M717" i="11"/>
  <c r="M718" i="11"/>
  <c r="M719" i="11"/>
  <c r="N719" i="11" s="1"/>
  <c r="M720" i="11"/>
  <c r="M721" i="11"/>
  <c r="M722" i="11"/>
  <c r="M723" i="11"/>
  <c r="M724" i="11"/>
  <c r="M725" i="11"/>
  <c r="M726" i="11"/>
  <c r="M727" i="11"/>
  <c r="M728" i="11"/>
  <c r="N728" i="11" s="1"/>
  <c r="M729" i="11"/>
  <c r="M730" i="11"/>
  <c r="M731" i="11"/>
  <c r="N731" i="11" s="1"/>
  <c r="M732" i="11"/>
  <c r="M733" i="11"/>
  <c r="M734" i="11"/>
  <c r="M735" i="11"/>
  <c r="M736" i="11"/>
  <c r="M737" i="11"/>
  <c r="M738" i="11"/>
  <c r="M739" i="11"/>
  <c r="M740" i="11"/>
  <c r="N740" i="11" s="1"/>
  <c r="M741" i="11"/>
  <c r="M742" i="11"/>
  <c r="M743" i="11"/>
  <c r="N743" i="11" s="1"/>
  <c r="M744" i="11"/>
  <c r="M745" i="11"/>
  <c r="M746" i="11"/>
  <c r="M747" i="11"/>
  <c r="M748" i="11"/>
  <c r="M749" i="11"/>
  <c r="M750" i="11"/>
  <c r="M751" i="11"/>
  <c r="M752" i="11"/>
  <c r="N752" i="11" s="1"/>
  <c r="M753" i="11"/>
  <c r="M754" i="11"/>
  <c r="M755" i="11"/>
  <c r="N755" i="11" s="1"/>
  <c r="M756" i="11"/>
  <c r="M757" i="11"/>
  <c r="M758" i="11"/>
  <c r="M759" i="11"/>
  <c r="M760" i="11"/>
  <c r="M761" i="11"/>
  <c r="M762" i="11"/>
  <c r="M763" i="11"/>
  <c r="M764" i="11"/>
  <c r="N764" i="11" s="1"/>
  <c r="M765" i="11"/>
  <c r="M766" i="11"/>
  <c r="M767" i="11"/>
  <c r="N767" i="11" s="1"/>
  <c r="M768" i="11"/>
  <c r="M769" i="11"/>
  <c r="M770" i="11"/>
  <c r="M771" i="11"/>
  <c r="M772" i="11"/>
  <c r="M773" i="11"/>
  <c r="M774" i="11"/>
  <c r="M775" i="11"/>
  <c r="M776" i="11"/>
  <c r="N776" i="11" s="1"/>
  <c r="M777" i="11"/>
  <c r="M778" i="11"/>
  <c r="M779" i="11"/>
  <c r="N779" i="11" s="1"/>
  <c r="M780" i="11"/>
  <c r="M781" i="11"/>
  <c r="M782" i="11"/>
  <c r="M783" i="11"/>
  <c r="M784" i="11"/>
  <c r="M785" i="11"/>
  <c r="M786" i="11"/>
  <c r="M787" i="11"/>
  <c r="M788" i="11"/>
  <c r="N788" i="11" s="1"/>
  <c r="M789" i="11"/>
  <c r="M790" i="11"/>
  <c r="M791" i="11"/>
  <c r="N791" i="11" s="1"/>
  <c r="M792" i="11"/>
  <c r="M793" i="11"/>
  <c r="M794" i="11"/>
  <c r="M795" i="11"/>
  <c r="M796" i="11"/>
  <c r="M797" i="11"/>
  <c r="M798" i="11"/>
  <c r="M799" i="11"/>
  <c r="M800" i="11"/>
  <c r="N800" i="11" s="1"/>
  <c r="M801" i="11"/>
  <c r="M802" i="11"/>
  <c r="M803" i="11"/>
  <c r="N803" i="11" s="1"/>
  <c r="M804" i="11"/>
  <c r="M805" i="11"/>
  <c r="M806" i="11"/>
  <c r="M807" i="11"/>
  <c r="M808" i="11"/>
  <c r="M809" i="11"/>
  <c r="M810" i="11"/>
  <c r="M811" i="11"/>
  <c r="M812" i="11"/>
  <c r="N812" i="11" s="1"/>
  <c r="M813" i="11"/>
  <c r="M814" i="11"/>
  <c r="M815" i="11"/>
  <c r="N815" i="11" s="1"/>
  <c r="M816" i="11"/>
  <c r="M817" i="11"/>
  <c r="M818" i="11"/>
  <c r="M819" i="11"/>
  <c r="M820" i="11"/>
  <c r="M821" i="11"/>
  <c r="M822" i="11"/>
  <c r="M823" i="11"/>
  <c r="M824" i="11"/>
  <c r="N824" i="11" s="1"/>
  <c r="M825" i="11"/>
  <c r="M826" i="11"/>
  <c r="M827" i="11"/>
  <c r="N827" i="11" s="1"/>
  <c r="M828" i="11"/>
  <c r="M829" i="11"/>
  <c r="M830" i="11"/>
  <c r="M831" i="11"/>
  <c r="M832" i="11"/>
  <c r="M833" i="11"/>
  <c r="M834" i="11"/>
  <c r="M835" i="11"/>
  <c r="M836" i="11"/>
  <c r="N836" i="11" s="1"/>
  <c r="M837" i="11"/>
  <c r="M838" i="11"/>
  <c r="M839" i="11"/>
  <c r="N839" i="11" s="1"/>
  <c r="M840" i="11"/>
  <c r="M841" i="11"/>
  <c r="M842" i="11"/>
  <c r="M843" i="11"/>
  <c r="M844" i="11"/>
  <c r="M845" i="11"/>
  <c r="M846" i="11"/>
  <c r="M847" i="11"/>
  <c r="M848" i="11"/>
  <c r="N848" i="11" s="1"/>
  <c r="M849" i="11"/>
  <c r="M850" i="11"/>
  <c r="M851" i="11"/>
  <c r="N851" i="11" s="1"/>
  <c r="M852" i="11"/>
  <c r="M853" i="11"/>
  <c r="M854" i="11"/>
  <c r="M855" i="11"/>
  <c r="M856" i="11"/>
  <c r="M857" i="11"/>
  <c r="M858" i="11"/>
  <c r="M859" i="11"/>
  <c r="M860" i="11"/>
  <c r="N860" i="11" s="1"/>
  <c r="M861" i="11"/>
  <c r="M862" i="11"/>
  <c r="M863" i="11"/>
  <c r="N863" i="11" s="1"/>
  <c r="M864" i="11"/>
  <c r="M865" i="11"/>
  <c r="M866" i="11"/>
  <c r="M867" i="11"/>
  <c r="M868" i="11"/>
  <c r="M869" i="11"/>
  <c r="M870" i="11"/>
  <c r="M871" i="11"/>
  <c r="M872" i="11"/>
  <c r="N872" i="11" s="1"/>
  <c r="M873" i="11"/>
  <c r="M874" i="11"/>
  <c r="M875" i="11"/>
  <c r="N875" i="11" s="1"/>
  <c r="M876" i="11"/>
  <c r="M877" i="11"/>
  <c r="M878" i="11"/>
  <c r="M879" i="11"/>
  <c r="M880" i="11"/>
  <c r="M881" i="11"/>
  <c r="M882" i="11"/>
  <c r="M883" i="11"/>
  <c r="M884" i="11"/>
  <c r="N884" i="11" s="1"/>
  <c r="M885" i="11"/>
  <c r="M886" i="11"/>
  <c r="M887" i="11"/>
  <c r="N887" i="11" s="1"/>
  <c r="M888" i="11"/>
  <c r="M889" i="11"/>
  <c r="M890" i="11"/>
  <c r="M891" i="11"/>
  <c r="M892" i="11"/>
  <c r="M893" i="11"/>
  <c r="M894" i="11"/>
  <c r="M895" i="11"/>
  <c r="M896" i="11"/>
  <c r="N896" i="11" s="1"/>
  <c r="M897" i="11"/>
  <c r="M898" i="11"/>
  <c r="M899" i="11"/>
  <c r="N899" i="11" s="1"/>
  <c r="M900" i="11"/>
  <c r="M901" i="11"/>
  <c r="M902" i="11"/>
  <c r="M903" i="11"/>
  <c r="M904" i="11"/>
  <c r="M905" i="11"/>
  <c r="M906" i="11"/>
  <c r="M907" i="11"/>
  <c r="M908" i="11"/>
  <c r="N908" i="11" s="1"/>
  <c r="M909" i="11"/>
  <c r="M910" i="11"/>
  <c r="M911" i="11"/>
  <c r="N911" i="11" s="1"/>
  <c r="M912" i="11"/>
  <c r="M913" i="11"/>
  <c r="M914" i="11"/>
  <c r="M915" i="11"/>
  <c r="M916" i="11"/>
  <c r="M917" i="11"/>
  <c r="M918" i="11"/>
  <c r="M919" i="11"/>
  <c r="M920" i="11"/>
  <c r="N920" i="11" s="1"/>
  <c r="M921" i="11"/>
  <c r="M922" i="11"/>
  <c r="M923" i="11"/>
  <c r="N923" i="11" s="1"/>
  <c r="M924" i="11"/>
  <c r="M925" i="11"/>
  <c r="M926" i="11"/>
  <c r="M927" i="11"/>
  <c r="M928" i="11"/>
  <c r="M929" i="11"/>
  <c r="M930" i="11"/>
  <c r="M931" i="11"/>
  <c r="M932" i="11"/>
  <c r="N932" i="11" s="1"/>
  <c r="M933" i="11"/>
  <c r="M934" i="11"/>
  <c r="M935" i="11"/>
  <c r="N935" i="11" s="1"/>
  <c r="M936" i="11"/>
  <c r="M937" i="11"/>
  <c r="M938" i="11"/>
  <c r="M939" i="11"/>
  <c r="M940" i="11"/>
  <c r="M941" i="11"/>
  <c r="M942" i="11"/>
  <c r="M943" i="11"/>
  <c r="M944" i="11"/>
  <c r="N944" i="11" s="1"/>
  <c r="M945" i="11"/>
  <c r="M946" i="11"/>
  <c r="M947" i="11"/>
  <c r="N947" i="11" s="1"/>
  <c r="M948" i="11"/>
  <c r="M949" i="11"/>
  <c r="M950" i="11"/>
  <c r="M951" i="11"/>
  <c r="M952" i="11"/>
  <c r="M953" i="11"/>
  <c r="M954" i="11"/>
  <c r="M955" i="11"/>
  <c r="M956" i="11"/>
  <c r="N956" i="11" s="1"/>
  <c r="M957" i="11"/>
  <c r="M958" i="11"/>
  <c r="M959" i="11"/>
  <c r="N959" i="11" s="1"/>
  <c r="M960" i="11"/>
  <c r="M961" i="11"/>
  <c r="M962" i="11"/>
  <c r="M963" i="11"/>
  <c r="M964" i="11"/>
  <c r="M965" i="11"/>
  <c r="M966" i="11"/>
  <c r="M967" i="11"/>
  <c r="M968" i="11"/>
  <c r="N968" i="11" s="1"/>
  <c r="M969" i="11"/>
  <c r="M970" i="11"/>
  <c r="M971" i="11"/>
  <c r="N971" i="11" s="1"/>
  <c r="M972" i="11"/>
  <c r="M973" i="11"/>
  <c r="M974" i="11"/>
  <c r="M975" i="11"/>
  <c r="M976" i="11"/>
  <c r="M977" i="11"/>
  <c r="M978" i="11"/>
  <c r="M979" i="11"/>
  <c r="M980" i="11"/>
  <c r="N980" i="11" s="1"/>
  <c r="M981" i="11"/>
  <c r="M982" i="11"/>
  <c r="M983" i="11"/>
  <c r="N983" i="11" s="1"/>
  <c r="M984" i="11"/>
  <c r="M985" i="11"/>
  <c r="M986" i="11"/>
  <c r="M987" i="11"/>
  <c r="M988" i="11"/>
  <c r="M989" i="11"/>
  <c r="M990" i="11"/>
  <c r="M991" i="11"/>
  <c r="M992" i="11"/>
  <c r="N992" i="11" s="1"/>
  <c r="M993" i="11"/>
  <c r="M994" i="11"/>
  <c r="M995" i="11"/>
  <c r="N995" i="11" s="1"/>
  <c r="M996" i="11"/>
  <c r="M997" i="11"/>
  <c r="M998" i="11"/>
  <c r="M999" i="11"/>
  <c r="M1000" i="11"/>
  <c r="N399" i="11"/>
  <c r="N401" i="11"/>
  <c r="N402" i="11"/>
  <c r="N408" i="11"/>
  <c r="N409" i="11"/>
  <c r="N410" i="11"/>
  <c r="N411" i="11"/>
  <c r="N413" i="11"/>
  <c r="N414" i="11"/>
  <c r="N420" i="11"/>
  <c r="N421" i="11"/>
  <c r="N422" i="11"/>
  <c r="N423" i="11"/>
  <c r="N425" i="11"/>
  <c r="N426" i="11"/>
  <c r="N432" i="11"/>
  <c r="N433" i="11"/>
  <c r="N434" i="11"/>
  <c r="N435" i="11"/>
  <c r="N437" i="11"/>
  <c r="N438" i="11"/>
  <c r="N444" i="11"/>
  <c r="N445" i="11"/>
  <c r="N446" i="11"/>
  <c r="N447" i="11"/>
  <c r="N449" i="11"/>
  <c r="N450" i="11"/>
  <c r="N456" i="11"/>
  <c r="N457" i="11"/>
  <c r="N458" i="11"/>
  <c r="N459" i="11"/>
  <c r="N461" i="11"/>
  <c r="N462" i="11"/>
  <c r="N468" i="11"/>
  <c r="N469" i="11"/>
  <c r="N470" i="11"/>
  <c r="N471" i="11"/>
  <c r="N473" i="11"/>
  <c r="N474" i="11"/>
  <c r="N480" i="11"/>
  <c r="N481" i="11"/>
  <c r="N482" i="11"/>
  <c r="N483" i="11"/>
  <c r="N485" i="11"/>
  <c r="N486" i="11"/>
  <c r="N492" i="11"/>
  <c r="N493" i="11"/>
  <c r="N494" i="11"/>
  <c r="N495" i="11"/>
  <c r="N497" i="11"/>
  <c r="N498" i="11"/>
  <c r="N504" i="11"/>
  <c r="N505" i="11"/>
  <c r="N506" i="11"/>
  <c r="N507" i="11"/>
  <c r="N509" i="11"/>
  <c r="N510" i="11"/>
  <c r="N516" i="11"/>
  <c r="N517" i="11"/>
  <c r="N518" i="11"/>
  <c r="N519" i="11"/>
  <c r="N521" i="11"/>
  <c r="N522" i="11"/>
  <c r="N528" i="11"/>
  <c r="N529" i="11"/>
  <c r="N530" i="11"/>
  <c r="N531" i="11"/>
  <c r="N533" i="11"/>
  <c r="N534" i="11"/>
  <c r="N540" i="11"/>
  <c r="N541" i="11"/>
  <c r="N542" i="11"/>
  <c r="N543" i="11"/>
  <c r="N545" i="11"/>
  <c r="N546" i="11"/>
  <c r="N552" i="11"/>
  <c r="N553" i="11"/>
  <c r="N554" i="11"/>
  <c r="N555" i="11"/>
  <c r="N557" i="11"/>
  <c r="N558" i="11"/>
  <c r="N564" i="11"/>
  <c r="N565" i="11"/>
  <c r="N566" i="11"/>
  <c r="N567" i="11"/>
  <c r="N569" i="11"/>
  <c r="N570" i="11"/>
  <c r="N576" i="11"/>
  <c r="N577" i="11"/>
  <c r="N578" i="11"/>
  <c r="N579" i="11"/>
  <c r="N581" i="11"/>
  <c r="N582" i="11"/>
  <c r="N588" i="11"/>
  <c r="N589" i="11"/>
  <c r="N590" i="11"/>
  <c r="N591" i="11"/>
  <c r="N593" i="11"/>
  <c r="N594" i="11"/>
  <c r="N600" i="11"/>
  <c r="N601" i="11"/>
  <c r="N602" i="11"/>
  <c r="N603" i="11"/>
  <c r="N605" i="11"/>
  <c r="N606" i="11"/>
  <c r="N612" i="11"/>
  <c r="N613" i="11"/>
  <c r="N614" i="11"/>
  <c r="N615" i="11"/>
  <c r="N617" i="11"/>
  <c r="N618" i="11"/>
  <c r="N624" i="11"/>
  <c r="N625" i="11"/>
  <c r="N626" i="11"/>
  <c r="N627" i="11"/>
  <c r="N629" i="11"/>
  <c r="N630" i="11"/>
  <c r="N636" i="11"/>
  <c r="N637" i="11"/>
  <c r="N638" i="11"/>
  <c r="N639" i="11"/>
  <c r="N641" i="11"/>
  <c r="N642" i="11"/>
  <c r="N648" i="11"/>
  <c r="N649" i="11"/>
  <c r="N650" i="11"/>
  <c r="N651" i="11"/>
  <c r="N653" i="11"/>
  <c r="N654" i="11"/>
  <c r="N660" i="11"/>
  <c r="N661" i="11"/>
  <c r="N662" i="11"/>
  <c r="N663" i="11"/>
  <c r="N665" i="11"/>
  <c r="N666" i="11"/>
  <c r="N672" i="11"/>
  <c r="N673" i="11"/>
  <c r="N674" i="11"/>
  <c r="N675" i="11"/>
  <c r="N677" i="11"/>
  <c r="N678" i="11"/>
  <c r="N684" i="11"/>
  <c r="N685" i="11"/>
  <c r="N686" i="11"/>
  <c r="N687" i="11"/>
  <c r="N689" i="11"/>
  <c r="N690" i="11"/>
  <c r="N696" i="11"/>
  <c r="N697" i="11"/>
  <c r="N698" i="11"/>
  <c r="N699" i="11"/>
  <c r="N701" i="11"/>
  <c r="N702" i="11"/>
  <c r="N708" i="11"/>
  <c r="N709" i="11"/>
  <c r="N710" i="11"/>
  <c r="N711" i="11"/>
  <c r="N713" i="11"/>
  <c r="N714" i="11"/>
  <c r="N720" i="11"/>
  <c r="N721" i="11"/>
  <c r="N722" i="11"/>
  <c r="N723" i="11"/>
  <c r="N725" i="11"/>
  <c r="N726" i="11"/>
  <c r="N732" i="11"/>
  <c r="N733" i="11"/>
  <c r="N734" i="11"/>
  <c r="N735" i="11"/>
  <c r="N737" i="11"/>
  <c r="N738" i="11"/>
  <c r="N744" i="11"/>
  <c r="N745" i="11"/>
  <c r="N746" i="11"/>
  <c r="N747" i="11"/>
  <c r="N749" i="11"/>
  <c r="N750" i="11"/>
  <c r="N756" i="11"/>
  <c r="N757" i="11"/>
  <c r="N758" i="11"/>
  <c r="N759" i="11"/>
  <c r="N761" i="11"/>
  <c r="N762" i="11"/>
  <c r="N768" i="11"/>
  <c r="N769" i="11"/>
  <c r="N770" i="11"/>
  <c r="N771" i="11"/>
  <c r="N773" i="11"/>
  <c r="N774" i="11"/>
  <c r="N780" i="11"/>
  <c r="N781" i="11"/>
  <c r="N782" i="11"/>
  <c r="N783" i="11"/>
  <c r="N785" i="11"/>
  <c r="N786" i="11"/>
  <c r="N792" i="11"/>
  <c r="N793" i="11"/>
  <c r="N794" i="11"/>
  <c r="N795" i="11"/>
  <c r="N797" i="11"/>
  <c r="N798" i="11"/>
  <c r="N804" i="11"/>
  <c r="N805" i="11"/>
  <c r="N806" i="11"/>
  <c r="N807" i="11"/>
  <c r="N809" i="11"/>
  <c r="N810" i="11"/>
  <c r="N816" i="11"/>
  <c r="N817" i="11"/>
  <c r="N818" i="11"/>
  <c r="N819" i="11"/>
  <c r="N821" i="11"/>
  <c r="N822" i="11"/>
  <c r="N828" i="11"/>
  <c r="N829" i="11"/>
  <c r="N830" i="11"/>
  <c r="N831" i="11"/>
  <c r="N833" i="11"/>
  <c r="N834" i="11"/>
  <c r="N840" i="11"/>
  <c r="N841" i="11"/>
  <c r="N842" i="11"/>
  <c r="N843" i="11"/>
  <c r="N845" i="11"/>
  <c r="N846" i="11"/>
  <c r="N852" i="11"/>
  <c r="N853" i="11"/>
  <c r="N854" i="11"/>
  <c r="N855" i="11"/>
  <c r="N857" i="11"/>
  <c r="N858" i="11"/>
  <c r="N864" i="11"/>
  <c r="N865" i="11"/>
  <c r="N866" i="11"/>
  <c r="N867" i="11"/>
  <c r="N869" i="11"/>
  <c r="N870" i="11"/>
  <c r="N876" i="11"/>
  <c r="N877" i="11"/>
  <c r="N878" i="11"/>
  <c r="N879" i="11"/>
  <c r="N881" i="11"/>
  <c r="N882" i="11"/>
  <c r="N888" i="11"/>
  <c r="N889" i="11"/>
  <c r="N890" i="11"/>
  <c r="N891" i="11"/>
  <c r="N893" i="11"/>
  <c r="N894" i="11"/>
  <c r="N900" i="11"/>
  <c r="N901" i="11"/>
  <c r="N902" i="11"/>
  <c r="N903" i="11"/>
  <c r="N905" i="11"/>
  <c r="N906" i="11"/>
  <c r="N912" i="11"/>
  <c r="N913" i="11"/>
  <c r="N914" i="11"/>
  <c r="N915" i="11"/>
  <c r="N917" i="11"/>
  <c r="N918" i="11"/>
  <c r="N924" i="11"/>
  <c r="N925" i="11"/>
  <c r="N926" i="11"/>
  <c r="N927" i="11"/>
  <c r="N929" i="11"/>
  <c r="N930" i="11"/>
  <c r="N936" i="11"/>
  <c r="N937" i="11"/>
  <c r="N938" i="11"/>
  <c r="N939" i="11"/>
  <c r="N941" i="11"/>
  <c r="N942" i="11"/>
  <c r="N948" i="11"/>
  <c r="N949" i="11"/>
  <c r="N950" i="11"/>
  <c r="N951" i="11"/>
  <c r="N953" i="11"/>
  <c r="N954" i="11"/>
  <c r="N960" i="11"/>
  <c r="N961" i="11"/>
  <c r="N962" i="11"/>
  <c r="N963" i="11"/>
  <c r="N965" i="11"/>
  <c r="N966" i="11"/>
  <c r="N972" i="11"/>
  <c r="N973" i="11"/>
  <c r="N974" i="11"/>
  <c r="N975" i="11"/>
  <c r="N977" i="11"/>
  <c r="N978" i="11"/>
  <c r="N984" i="11"/>
  <c r="N985" i="11"/>
  <c r="N986" i="11"/>
  <c r="N987" i="11"/>
  <c r="N989" i="11"/>
  <c r="N990" i="11"/>
  <c r="N996" i="11"/>
  <c r="N997" i="11"/>
  <c r="N998" i="11"/>
  <c r="N999" i="11"/>
  <c r="O399" i="11"/>
  <c r="O400" i="11"/>
  <c r="O401" i="11"/>
  <c r="O402" i="11"/>
  <c r="O403" i="11"/>
  <c r="O404" i="11"/>
  <c r="O405" i="11"/>
  <c r="O406" i="11"/>
  <c r="O407" i="11"/>
  <c r="O408" i="11"/>
  <c r="O409" i="11"/>
  <c r="O410" i="11"/>
  <c r="O411" i="11"/>
  <c r="O412" i="11"/>
  <c r="O413" i="11"/>
  <c r="O414" i="11"/>
  <c r="O415" i="11"/>
  <c r="O416" i="11"/>
  <c r="O417" i="11"/>
  <c r="O418" i="11"/>
  <c r="O419" i="11"/>
  <c r="O420" i="11"/>
  <c r="O421" i="11"/>
  <c r="O422" i="11"/>
  <c r="O423" i="11"/>
  <c r="O424" i="11"/>
  <c r="O425" i="11"/>
  <c r="O426" i="11"/>
  <c r="O427" i="11"/>
  <c r="O428" i="11"/>
  <c r="O429" i="11"/>
  <c r="O430" i="11"/>
  <c r="O431" i="11"/>
  <c r="O432" i="11"/>
  <c r="O433" i="11"/>
  <c r="O434" i="11"/>
  <c r="O435" i="11"/>
  <c r="O436" i="11"/>
  <c r="O437" i="11"/>
  <c r="O438" i="11"/>
  <c r="O439" i="11"/>
  <c r="O440" i="11"/>
  <c r="O441" i="11"/>
  <c r="O442" i="11"/>
  <c r="O443" i="11"/>
  <c r="O444" i="11"/>
  <c r="O445" i="11"/>
  <c r="O446" i="11"/>
  <c r="O447" i="11"/>
  <c r="O448" i="11"/>
  <c r="O449" i="11"/>
  <c r="O450" i="11"/>
  <c r="O451" i="11"/>
  <c r="O452" i="11"/>
  <c r="O453" i="11"/>
  <c r="O454" i="11"/>
  <c r="O455" i="11"/>
  <c r="O456" i="11"/>
  <c r="O457" i="11"/>
  <c r="O458" i="11"/>
  <c r="O459" i="11"/>
  <c r="O460" i="11"/>
  <c r="O461" i="11"/>
  <c r="O462" i="11"/>
  <c r="O463" i="11"/>
  <c r="O464" i="11"/>
  <c r="O465" i="11"/>
  <c r="O466" i="11"/>
  <c r="O467" i="11"/>
  <c r="O468" i="11"/>
  <c r="O469" i="11"/>
  <c r="O470" i="11"/>
  <c r="O471" i="11"/>
  <c r="O472" i="11"/>
  <c r="O473" i="11"/>
  <c r="O474" i="11"/>
  <c r="O475" i="11"/>
  <c r="O476" i="11"/>
  <c r="O477" i="11"/>
  <c r="O478" i="11"/>
  <c r="O479" i="11"/>
  <c r="O480" i="11"/>
  <c r="O481" i="11"/>
  <c r="O482" i="11"/>
  <c r="O483" i="11"/>
  <c r="O484" i="11"/>
  <c r="O485" i="11"/>
  <c r="O486" i="11"/>
  <c r="O487" i="11"/>
  <c r="O488" i="11"/>
  <c r="O489" i="11"/>
  <c r="O490" i="11"/>
  <c r="O491" i="11"/>
  <c r="O492" i="11"/>
  <c r="O493" i="11"/>
  <c r="O494" i="11"/>
  <c r="O495" i="11"/>
  <c r="O496" i="11"/>
  <c r="O497" i="11"/>
  <c r="O498" i="11"/>
  <c r="O499" i="11"/>
  <c r="O500" i="11"/>
  <c r="O501" i="11"/>
  <c r="O502" i="11"/>
  <c r="O503" i="11"/>
  <c r="O504" i="11"/>
  <c r="O505" i="11"/>
  <c r="O506" i="11"/>
  <c r="O507" i="11"/>
  <c r="O508" i="11"/>
  <c r="O509" i="11"/>
  <c r="O510" i="11"/>
  <c r="O511" i="11"/>
  <c r="O512" i="11"/>
  <c r="O513" i="11"/>
  <c r="O514" i="11"/>
  <c r="O515" i="11"/>
  <c r="O516" i="11"/>
  <c r="O517" i="11"/>
  <c r="O518" i="11"/>
  <c r="O519" i="11"/>
  <c r="O520" i="11"/>
  <c r="O521" i="11"/>
  <c r="O522" i="11"/>
  <c r="O523" i="11"/>
  <c r="O524" i="11"/>
  <c r="O525" i="11"/>
  <c r="O526" i="11"/>
  <c r="O527" i="11"/>
  <c r="O528" i="11"/>
  <c r="O529" i="11"/>
  <c r="O530" i="11"/>
  <c r="O531" i="11"/>
  <c r="O532" i="11"/>
  <c r="O533" i="11"/>
  <c r="O534" i="11"/>
  <c r="O535" i="11"/>
  <c r="O536" i="11"/>
  <c r="O537" i="11"/>
  <c r="O538" i="11"/>
  <c r="O539" i="11"/>
  <c r="O540" i="11"/>
  <c r="O541" i="11"/>
  <c r="O542" i="11"/>
  <c r="O543" i="11"/>
  <c r="O544" i="11"/>
  <c r="O545" i="11"/>
  <c r="O546" i="11"/>
  <c r="O547" i="11"/>
  <c r="O548" i="11"/>
  <c r="O549" i="11"/>
  <c r="O550" i="11"/>
  <c r="O551" i="11"/>
  <c r="O552" i="11"/>
  <c r="O553" i="11"/>
  <c r="O554" i="11"/>
  <c r="O555" i="11"/>
  <c r="O556" i="11"/>
  <c r="O557" i="11"/>
  <c r="O558" i="11"/>
  <c r="O559" i="11"/>
  <c r="O560" i="11"/>
  <c r="O561" i="11"/>
  <c r="O562" i="11"/>
  <c r="O563" i="11"/>
  <c r="O564" i="11"/>
  <c r="O565" i="11"/>
  <c r="O566" i="11"/>
  <c r="O567" i="11"/>
  <c r="O568" i="11"/>
  <c r="O569" i="11"/>
  <c r="O570" i="11"/>
  <c r="O571" i="11"/>
  <c r="O572" i="11"/>
  <c r="O573" i="11"/>
  <c r="O574" i="11"/>
  <c r="O575" i="11"/>
  <c r="O576" i="11"/>
  <c r="O577" i="11"/>
  <c r="O578" i="11"/>
  <c r="O579" i="11"/>
  <c r="O580" i="11"/>
  <c r="O581" i="11"/>
  <c r="O582" i="11"/>
  <c r="O583" i="11"/>
  <c r="O584" i="11"/>
  <c r="O585" i="11"/>
  <c r="O586" i="11"/>
  <c r="O587" i="11"/>
  <c r="O588" i="11"/>
  <c r="O589" i="11"/>
  <c r="O590" i="11"/>
  <c r="O591" i="11"/>
  <c r="O592" i="11"/>
  <c r="O593" i="11"/>
  <c r="O594" i="11"/>
  <c r="O595" i="11"/>
  <c r="O596" i="11"/>
  <c r="O597" i="11"/>
  <c r="O598" i="11"/>
  <c r="O599" i="11"/>
  <c r="O600" i="11"/>
  <c r="O601" i="11"/>
  <c r="O602" i="11"/>
  <c r="O603" i="11"/>
  <c r="O604" i="11"/>
  <c r="O605" i="11"/>
  <c r="O606" i="11"/>
  <c r="O607" i="11"/>
  <c r="O608" i="11"/>
  <c r="O609" i="11"/>
  <c r="O610" i="11"/>
  <c r="O611" i="11"/>
  <c r="O612" i="11"/>
  <c r="O613" i="11"/>
  <c r="O614" i="11"/>
  <c r="O615" i="11"/>
  <c r="O616" i="11"/>
  <c r="O617" i="11"/>
  <c r="O618" i="11"/>
  <c r="O619" i="11"/>
  <c r="O620" i="11"/>
  <c r="O621" i="11"/>
  <c r="O622" i="11"/>
  <c r="O623" i="11"/>
  <c r="O624" i="11"/>
  <c r="O625" i="11"/>
  <c r="O626" i="11"/>
  <c r="O627" i="11"/>
  <c r="O628" i="11"/>
  <c r="O629" i="11"/>
  <c r="O630" i="11"/>
  <c r="O631" i="11"/>
  <c r="O632" i="11"/>
  <c r="O633" i="11"/>
  <c r="O634" i="11"/>
  <c r="O635" i="11"/>
  <c r="O636" i="11"/>
  <c r="O637" i="11"/>
  <c r="O638" i="11"/>
  <c r="O639" i="11"/>
  <c r="O640" i="11"/>
  <c r="O641" i="11"/>
  <c r="O642" i="11"/>
  <c r="O643" i="11"/>
  <c r="O644" i="11"/>
  <c r="O645" i="11"/>
  <c r="O646" i="11"/>
  <c r="O647" i="11"/>
  <c r="O648" i="11"/>
  <c r="O649" i="11"/>
  <c r="O650" i="11"/>
  <c r="O651" i="11"/>
  <c r="O652" i="11"/>
  <c r="O653" i="11"/>
  <c r="O654" i="11"/>
  <c r="O655" i="11"/>
  <c r="O656" i="11"/>
  <c r="O657" i="11"/>
  <c r="O658" i="11"/>
  <c r="O659" i="11"/>
  <c r="O660" i="11"/>
  <c r="O661" i="11"/>
  <c r="O662" i="11"/>
  <c r="O663" i="11"/>
  <c r="O664" i="11"/>
  <c r="O665" i="11"/>
  <c r="O666" i="11"/>
  <c r="O667" i="11"/>
  <c r="O668" i="11"/>
  <c r="O669" i="11"/>
  <c r="O670" i="11"/>
  <c r="O671" i="11"/>
  <c r="O672" i="11"/>
  <c r="O673" i="11"/>
  <c r="O674" i="11"/>
  <c r="O675" i="11"/>
  <c r="O676" i="11"/>
  <c r="O677" i="11"/>
  <c r="O678" i="11"/>
  <c r="O679" i="11"/>
  <c r="O680" i="11"/>
  <c r="O681" i="11"/>
  <c r="O682" i="11"/>
  <c r="O683" i="11"/>
  <c r="O684" i="11"/>
  <c r="O685" i="11"/>
  <c r="O686" i="11"/>
  <c r="O687" i="11"/>
  <c r="O688" i="11"/>
  <c r="O689" i="11"/>
  <c r="O690" i="11"/>
  <c r="O691" i="11"/>
  <c r="O692" i="11"/>
  <c r="O693" i="11"/>
  <c r="O694" i="11"/>
  <c r="O695" i="11"/>
  <c r="O696" i="11"/>
  <c r="O697" i="11"/>
  <c r="O698" i="11"/>
  <c r="O699" i="11"/>
  <c r="O700" i="11"/>
  <c r="O701" i="11"/>
  <c r="O702" i="11"/>
  <c r="O703" i="11"/>
  <c r="O704" i="11"/>
  <c r="O705" i="11"/>
  <c r="O706" i="11"/>
  <c r="O707" i="11"/>
  <c r="O708" i="11"/>
  <c r="O709" i="11"/>
  <c r="O710" i="11"/>
  <c r="O711" i="11"/>
  <c r="O712" i="11"/>
  <c r="O713" i="11"/>
  <c r="O714" i="11"/>
  <c r="O715" i="11"/>
  <c r="O716" i="11"/>
  <c r="O717" i="11"/>
  <c r="O718" i="11"/>
  <c r="O719" i="11"/>
  <c r="O720" i="11"/>
  <c r="O721" i="11"/>
  <c r="O722" i="11"/>
  <c r="O723" i="11"/>
  <c r="O724" i="11"/>
  <c r="O725" i="11"/>
  <c r="O726" i="11"/>
  <c r="O727" i="11"/>
  <c r="O728" i="11"/>
  <c r="O729" i="11"/>
  <c r="O730" i="11"/>
  <c r="O731" i="11"/>
  <c r="O732" i="11"/>
  <c r="O733" i="11"/>
  <c r="O734" i="11"/>
  <c r="O735" i="11"/>
  <c r="O736" i="11"/>
  <c r="O737" i="11"/>
  <c r="O738" i="11"/>
  <c r="O739" i="11"/>
  <c r="O740" i="11"/>
  <c r="O741" i="11"/>
  <c r="O742" i="11"/>
  <c r="O743" i="11"/>
  <c r="O744" i="11"/>
  <c r="O745" i="11"/>
  <c r="O746" i="11"/>
  <c r="O747" i="11"/>
  <c r="O748" i="11"/>
  <c r="O749" i="11"/>
  <c r="O750" i="11"/>
  <c r="O751" i="11"/>
  <c r="O752" i="11"/>
  <c r="O753" i="11"/>
  <c r="O754" i="11"/>
  <c r="O755" i="11"/>
  <c r="O756" i="11"/>
  <c r="O757" i="11"/>
  <c r="O758" i="11"/>
  <c r="O759" i="11"/>
  <c r="O760" i="11"/>
  <c r="O761" i="11"/>
  <c r="O762" i="11"/>
  <c r="O763" i="11"/>
  <c r="O764" i="11"/>
  <c r="O765" i="11"/>
  <c r="O766" i="11"/>
  <c r="O767" i="11"/>
  <c r="O768" i="11"/>
  <c r="O769" i="11"/>
  <c r="O770" i="11"/>
  <c r="O771" i="11"/>
  <c r="O772" i="11"/>
  <c r="O773" i="11"/>
  <c r="O774" i="11"/>
  <c r="O775" i="11"/>
  <c r="O776" i="11"/>
  <c r="O777" i="11"/>
  <c r="O778" i="11"/>
  <c r="O779" i="11"/>
  <c r="O780" i="11"/>
  <c r="O781" i="11"/>
  <c r="O782" i="11"/>
  <c r="O783" i="11"/>
  <c r="O784" i="11"/>
  <c r="O785" i="11"/>
  <c r="O786" i="11"/>
  <c r="O787" i="11"/>
  <c r="O788" i="11"/>
  <c r="O789" i="11"/>
  <c r="O790" i="11"/>
  <c r="O791" i="11"/>
  <c r="O792" i="11"/>
  <c r="O793" i="11"/>
  <c r="O794" i="11"/>
  <c r="O795" i="11"/>
  <c r="O796" i="11"/>
  <c r="O797" i="11"/>
  <c r="O798" i="11"/>
  <c r="O799" i="11"/>
  <c r="O800" i="11"/>
  <c r="O801" i="11"/>
  <c r="O802" i="11"/>
  <c r="O803" i="11"/>
  <c r="O804" i="11"/>
  <c r="O805" i="11"/>
  <c r="O806" i="11"/>
  <c r="O807" i="11"/>
  <c r="O808" i="11"/>
  <c r="O809" i="11"/>
  <c r="O810" i="11"/>
  <c r="O811" i="11"/>
  <c r="O812" i="11"/>
  <c r="O813" i="11"/>
  <c r="O814" i="11"/>
  <c r="O815" i="11"/>
  <c r="O816" i="11"/>
  <c r="O817" i="11"/>
  <c r="O818" i="11"/>
  <c r="O819" i="11"/>
  <c r="O820" i="11"/>
  <c r="O821" i="11"/>
  <c r="O822" i="11"/>
  <c r="O823" i="11"/>
  <c r="O824" i="11"/>
  <c r="O825" i="11"/>
  <c r="O826" i="11"/>
  <c r="O827" i="11"/>
  <c r="O828" i="11"/>
  <c r="O829" i="11"/>
  <c r="O830" i="11"/>
  <c r="O831" i="11"/>
  <c r="O832" i="11"/>
  <c r="O833" i="11"/>
  <c r="O834" i="11"/>
  <c r="O835" i="11"/>
  <c r="O836" i="11"/>
  <c r="O837" i="11"/>
  <c r="O838" i="11"/>
  <c r="O839" i="11"/>
  <c r="O840" i="11"/>
  <c r="O841" i="11"/>
  <c r="O842" i="11"/>
  <c r="O843" i="11"/>
  <c r="O844" i="11"/>
  <c r="O845" i="11"/>
  <c r="O846" i="11"/>
  <c r="O847" i="11"/>
  <c r="O848" i="11"/>
  <c r="O849" i="11"/>
  <c r="O850" i="11"/>
  <c r="O851" i="11"/>
  <c r="O852" i="11"/>
  <c r="O853" i="11"/>
  <c r="O854" i="11"/>
  <c r="O855" i="11"/>
  <c r="O856" i="11"/>
  <c r="O857" i="11"/>
  <c r="O858" i="11"/>
  <c r="O859" i="11"/>
  <c r="O860" i="11"/>
  <c r="O861" i="11"/>
  <c r="O862" i="11"/>
  <c r="O863" i="11"/>
  <c r="O864" i="11"/>
  <c r="O865" i="11"/>
  <c r="O866" i="11"/>
  <c r="O867" i="11"/>
  <c r="O868" i="11"/>
  <c r="O869" i="11"/>
  <c r="O870" i="11"/>
  <c r="O871" i="11"/>
  <c r="O872" i="11"/>
  <c r="O873" i="11"/>
  <c r="O874" i="11"/>
  <c r="O875" i="11"/>
  <c r="O876" i="11"/>
  <c r="O877" i="11"/>
  <c r="O878" i="11"/>
  <c r="O879" i="11"/>
  <c r="O880" i="11"/>
  <c r="O881" i="11"/>
  <c r="O882" i="11"/>
  <c r="O883" i="11"/>
  <c r="O884" i="11"/>
  <c r="O885" i="11"/>
  <c r="O886" i="11"/>
  <c r="O887" i="11"/>
  <c r="O888" i="11"/>
  <c r="O889" i="11"/>
  <c r="O890" i="11"/>
  <c r="O891" i="11"/>
  <c r="O892" i="11"/>
  <c r="O893" i="11"/>
  <c r="O894" i="11"/>
  <c r="O895" i="11"/>
  <c r="O896" i="11"/>
  <c r="O897" i="11"/>
  <c r="O898" i="11"/>
  <c r="O899" i="11"/>
  <c r="O900" i="11"/>
  <c r="O901" i="11"/>
  <c r="O902" i="11"/>
  <c r="O903" i="11"/>
  <c r="O904" i="11"/>
  <c r="O905" i="11"/>
  <c r="O906" i="11"/>
  <c r="O907" i="11"/>
  <c r="O908" i="11"/>
  <c r="O909" i="11"/>
  <c r="O910" i="11"/>
  <c r="O911" i="11"/>
  <c r="O912" i="11"/>
  <c r="O913" i="11"/>
  <c r="O914" i="11"/>
  <c r="O915" i="11"/>
  <c r="O916" i="11"/>
  <c r="O917" i="11"/>
  <c r="O918" i="11"/>
  <c r="O919" i="11"/>
  <c r="O920" i="11"/>
  <c r="O921" i="11"/>
  <c r="O922" i="11"/>
  <c r="O923" i="11"/>
  <c r="O924" i="11"/>
  <c r="O925" i="11"/>
  <c r="O926" i="11"/>
  <c r="O927" i="11"/>
  <c r="O928" i="11"/>
  <c r="O929" i="11"/>
  <c r="O930" i="11"/>
  <c r="O931" i="11"/>
  <c r="O932" i="11"/>
  <c r="O933" i="11"/>
  <c r="O934" i="11"/>
  <c r="O935" i="11"/>
  <c r="O936" i="11"/>
  <c r="O937" i="11"/>
  <c r="O938" i="11"/>
  <c r="O939" i="11"/>
  <c r="O940" i="11"/>
  <c r="O941" i="11"/>
  <c r="O942" i="11"/>
  <c r="O943" i="11"/>
  <c r="O944" i="11"/>
  <c r="O945" i="11"/>
  <c r="O946" i="11"/>
  <c r="O947" i="11"/>
  <c r="O948" i="11"/>
  <c r="O949" i="11"/>
  <c r="O950" i="11"/>
  <c r="O951" i="11"/>
  <c r="O952" i="11"/>
  <c r="O953" i="11"/>
  <c r="O954" i="11"/>
  <c r="O955" i="11"/>
  <c r="O956" i="11"/>
  <c r="O957" i="11"/>
  <c r="O958" i="11"/>
  <c r="O959" i="11"/>
  <c r="O960" i="11"/>
  <c r="O961" i="11"/>
  <c r="O962" i="11"/>
  <c r="O963" i="11"/>
  <c r="O964" i="11"/>
  <c r="O965" i="11"/>
  <c r="O966" i="11"/>
  <c r="O967" i="11"/>
  <c r="O968" i="11"/>
  <c r="O969" i="11"/>
  <c r="O970" i="11"/>
  <c r="O971" i="11"/>
  <c r="O972" i="11"/>
  <c r="O973" i="11"/>
  <c r="O974" i="11"/>
  <c r="O975" i="11"/>
  <c r="O976" i="11"/>
  <c r="O977" i="11"/>
  <c r="O978" i="11"/>
  <c r="O979" i="11"/>
  <c r="O980" i="11"/>
  <c r="O981" i="11"/>
  <c r="O982" i="11"/>
  <c r="O983" i="11"/>
  <c r="O984" i="11"/>
  <c r="O985" i="11"/>
  <c r="O986" i="11"/>
  <c r="O987" i="11"/>
  <c r="O988" i="11"/>
  <c r="O989" i="11"/>
  <c r="O990" i="11"/>
  <c r="O991" i="11"/>
  <c r="O992" i="11"/>
  <c r="O993" i="11"/>
  <c r="O994" i="11"/>
  <c r="O995" i="11"/>
  <c r="O996" i="11"/>
  <c r="O997" i="11"/>
  <c r="O998" i="11"/>
  <c r="O999" i="11"/>
  <c r="O1000" i="11"/>
  <c r="P399" i="11"/>
  <c r="P400" i="11"/>
  <c r="P401" i="11"/>
  <c r="P402" i="11"/>
  <c r="P403" i="11"/>
  <c r="P404" i="11"/>
  <c r="P405" i="11"/>
  <c r="P406" i="11"/>
  <c r="P407" i="11"/>
  <c r="P408" i="11"/>
  <c r="P409" i="11"/>
  <c r="P410" i="11"/>
  <c r="P411" i="11"/>
  <c r="P412" i="11"/>
  <c r="P413" i="11"/>
  <c r="P414" i="11"/>
  <c r="P415" i="11"/>
  <c r="P416" i="11"/>
  <c r="P417" i="11"/>
  <c r="P418" i="11"/>
  <c r="P419" i="11"/>
  <c r="P420" i="11"/>
  <c r="P421" i="11"/>
  <c r="P422" i="11"/>
  <c r="P423" i="11"/>
  <c r="P424" i="11"/>
  <c r="P425" i="11"/>
  <c r="P426" i="11"/>
  <c r="P427" i="11"/>
  <c r="P428" i="11"/>
  <c r="P429" i="11"/>
  <c r="P430" i="11"/>
  <c r="P431" i="11"/>
  <c r="P432" i="11"/>
  <c r="P433" i="11"/>
  <c r="P434" i="11"/>
  <c r="P435" i="11"/>
  <c r="P436" i="11"/>
  <c r="P437" i="11"/>
  <c r="P438" i="11"/>
  <c r="P439" i="11"/>
  <c r="P440" i="11"/>
  <c r="P441" i="11"/>
  <c r="P442" i="11"/>
  <c r="P443" i="11"/>
  <c r="P444" i="11"/>
  <c r="P445" i="11"/>
  <c r="P446" i="11"/>
  <c r="P447" i="11"/>
  <c r="P448" i="11"/>
  <c r="P449" i="11"/>
  <c r="P450" i="11"/>
  <c r="P451" i="11"/>
  <c r="P452" i="11"/>
  <c r="P453" i="11"/>
  <c r="P454" i="11"/>
  <c r="P455" i="11"/>
  <c r="P456" i="11"/>
  <c r="P457" i="11"/>
  <c r="P458" i="11"/>
  <c r="P459" i="11"/>
  <c r="P460" i="11"/>
  <c r="P461" i="11"/>
  <c r="P462" i="11"/>
  <c r="P463" i="11"/>
  <c r="P464" i="11"/>
  <c r="P465" i="11"/>
  <c r="P466" i="11"/>
  <c r="P467" i="11"/>
  <c r="P468" i="11"/>
  <c r="P469" i="11"/>
  <c r="P470" i="11"/>
  <c r="P471" i="11"/>
  <c r="P472" i="11"/>
  <c r="P473" i="11"/>
  <c r="P474" i="11"/>
  <c r="P475" i="11"/>
  <c r="P476" i="11"/>
  <c r="P477" i="11"/>
  <c r="P478" i="11"/>
  <c r="P479" i="11"/>
  <c r="P480" i="11"/>
  <c r="P481" i="11"/>
  <c r="P482" i="11"/>
  <c r="P483" i="11"/>
  <c r="P484" i="11"/>
  <c r="P485" i="11"/>
  <c r="P486" i="11"/>
  <c r="P487" i="11"/>
  <c r="P488" i="11"/>
  <c r="P489" i="11"/>
  <c r="P490" i="11"/>
  <c r="P491" i="11"/>
  <c r="P492" i="11"/>
  <c r="P493" i="11"/>
  <c r="P494" i="11"/>
  <c r="P495" i="11"/>
  <c r="P496" i="11"/>
  <c r="P497" i="11"/>
  <c r="P498" i="11"/>
  <c r="P499" i="11"/>
  <c r="P500" i="11"/>
  <c r="P501" i="11"/>
  <c r="P502" i="11"/>
  <c r="P503" i="11"/>
  <c r="P504" i="11"/>
  <c r="P505" i="11"/>
  <c r="P506" i="11"/>
  <c r="P507" i="11"/>
  <c r="P508" i="11"/>
  <c r="P509" i="11"/>
  <c r="P510" i="11"/>
  <c r="P511" i="11"/>
  <c r="P512" i="11"/>
  <c r="P513" i="11"/>
  <c r="P514" i="11"/>
  <c r="P515" i="11"/>
  <c r="P516" i="11"/>
  <c r="P517" i="11"/>
  <c r="P518" i="11"/>
  <c r="P519" i="11"/>
  <c r="P520" i="11"/>
  <c r="P521" i="11"/>
  <c r="P522" i="11"/>
  <c r="P523" i="11"/>
  <c r="P524" i="11"/>
  <c r="P525" i="11"/>
  <c r="P526" i="11"/>
  <c r="P527" i="11"/>
  <c r="P528" i="11"/>
  <c r="P529" i="11"/>
  <c r="P530" i="11"/>
  <c r="P531" i="11"/>
  <c r="P532" i="11"/>
  <c r="P533" i="11"/>
  <c r="P534" i="11"/>
  <c r="P535" i="11"/>
  <c r="P536" i="11"/>
  <c r="P537" i="11"/>
  <c r="P538" i="11"/>
  <c r="P539" i="11"/>
  <c r="P540" i="11"/>
  <c r="P541" i="11"/>
  <c r="P542" i="11"/>
  <c r="P543" i="11"/>
  <c r="P544" i="11"/>
  <c r="P545" i="11"/>
  <c r="P546" i="11"/>
  <c r="P547" i="11"/>
  <c r="P548" i="11"/>
  <c r="P549" i="11"/>
  <c r="P550" i="11"/>
  <c r="P551" i="11"/>
  <c r="P552" i="11"/>
  <c r="P553" i="11"/>
  <c r="P554" i="11"/>
  <c r="P555" i="11"/>
  <c r="P556" i="11"/>
  <c r="P557" i="11"/>
  <c r="P558" i="11"/>
  <c r="P559" i="11"/>
  <c r="P560" i="11"/>
  <c r="P561" i="11"/>
  <c r="P562" i="11"/>
  <c r="P563" i="11"/>
  <c r="P564" i="11"/>
  <c r="P565" i="11"/>
  <c r="P566" i="11"/>
  <c r="P567" i="11"/>
  <c r="P568" i="11"/>
  <c r="P569" i="11"/>
  <c r="P570" i="11"/>
  <c r="P571" i="11"/>
  <c r="P572" i="11"/>
  <c r="P573" i="11"/>
  <c r="P574" i="11"/>
  <c r="P575" i="11"/>
  <c r="P576" i="11"/>
  <c r="P577" i="11"/>
  <c r="P578" i="11"/>
  <c r="P579" i="11"/>
  <c r="P580" i="11"/>
  <c r="P581" i="11"/>
  <c r="P582" i="11"/>
  <c r="P583" i="11"/>
  <c r="P584" i="11"/>
  <c r="P585" i="11"/>
  <c r="P586" i="11"/>
  <c r="P587" i="11"/>
  <c r="P588" i="11"/>
  <c r="P589" i="11"/>
  <c r="P590" i="11"/>
  <c r="P591" i="11"/>
  <c r="P592" i="11"/>
  <c r="P593" i="11"/>
  <c r="P594" i="11"/>
  <c r="P595" i="11"/>
  <c r="P596" i="11"/>
  <c r="P597" i="11"/>
  <c r="P598" i="11"/>
  <c r="P599" i="11"/>
  <c r="P600" i="11"/>
  <c r="P601" i="11"/>
  <c r="P602" i="11"/>
  <c r="P603" i="11"/>
  <c r="P604" i="11"/>
  <c r="P605" i="11"/>
  <c r="P606" i="11"/>
  <c r="P607" i="11"/>
  <c r="P608" i="11"/>
  <c r="P609" i="11"/>
  <c r="P610" i="11"/>
  <c r="P611" i="11"/>
  <c r="P612" i="11"/>
  <c r="P613" i="11"/>
  <c r="P614" i="11"/>
  <c r="P615" i="11"/>
  <c r="P616" i="11"/>
  <c r="P617" i="11"/>
  <c r="P618" i="11"/>
  <c r="P619" i="11"/>
  <c r="P620" i="11"/>
  <c r="P621" i="11"/>
  <c r="P622" i="11"/>
  <c r="P623" i="11"/>
  <c r="P624" i="11"/>
  <c r="P625" i="11"/>
  <c r="P626" i="11"/>
  <c r="P627" i="11"/>
  <c r="P628" i="11"/>
  <c r="P629" i="11"/>
  <c r="P630" i="11"/>
  <c r="P631" i="11"/>
  <c r="P632" i="11"/>
  <c r="P633" i="11"/>
  <c r="P634" i="11"/>
  <c r="P635" i="11"/>
  <c r="P636" i="11"/>
  <c r="P637" i="11"/>
  <c r="P638" i="11"/>
  <c r="P639" i="11"/>
  <c r="P640" i="11"/>
  <c r="P641" i="11"/>
  <c r="P642" i="11"/>
  <c r="P643" i="11"/>
  <c r="P644" i="11"/>
  <c r="P645" i="11"/>
  <c r="P646" i="11"/>
  <c r="P647" i="11"/>
  <c r="P648" i="11"/>
  <c r="P649" i="11"/>
  <c r="P650" i="11"/>
  <c r="P651" i="11"/>
  <c r="P652" i="11"/>
  <c r="P653" i="11"/>
  <c r="P654" i="11"/>
  <c r="P655" i="11"/>
  <c r="P656" i="11"/>
  <c r="P657" i="11"/>
  <c r="P658" i="11"/>
  <c r="P659" i="11"/>
  <c r="P660" i="11"/>
  <c r="P661" i="11"/>
  <c r="P662" i="11"/>
  <c r="P663" i="11"/>
  <c r="P664" i="11"/>
  <c r="P665" i="11"/>
  <c r="P666" i="11"/>
  <c r="P667" i="11"/>
  <c r="P668" i="11"/>
  <c r="P669" i="11"/>
  <c r="P670" i="11"/>
  <c r="P671" i="11"/>
  <c r="P672" i="11"/>
  <c r="P673" i="11"/>
  <c r="P674" i="11"/>
  <c r="P675" i="11"/>
  <c r="P676" i="11"/>
  <c r="P677" i="11"/>
  <c r="P678" i="11"/>
  <c r="P679" i="11"/>
  <c r="P680" i="11"/>
  <c r="P681" i="11"/>
  <c r="P682" i="11"/>
  <c r="P683" i="11"/>
  <c r="P684" i="11"/>
  <c r="P685" i="11"/>
  <c r="P686" i="11"/>
  <c r="P687" i="11"/>
  <c r="P688" i="11"/>
  <c r="P689" i="11"/>
  <c r="P690" i="11"/>
  <c r="P691" i="11"/>
  <c r="P692" i="11"/>
  <c r="P693" i="11"/>
  <c r="P694" i="11"/>
  <c r="P695" i="11"/>
  <c r="P696" i="11"/>
  <c r="P697" i="11"/>
  <c r="P698" i="11"/>
  <c r="P699" i="11"/>
  <c r="P700" i="11"/>
  <c r="P701" i="11"/>
  <c r="P702" i="11"/>
  <c r="P703" i="11"/>
  <c r="P704" i="11"/>
  <c r="P705" i="11"/>
  <c r="P706" i="11"/>
  <c r="P707" i="11"/>
  <c r="P708" i="11"/>
  <c r="P709" i="11"/>
  <c r="P710" i="11"/>
  <c r="P711" i="11"/>
  <c r="P712" i="11"/>
  <c r="P713" i="11"/>
  <c r="P714" i="11"/>
  <c r="P715" i="11"/>
  <c r="P716" i="11"/>
  <c r="P717" i="11"/>
  <c r="P718" i="11"/>
  <c r="P719" i="11"/>
  <c r="P720" i="11"/>
  <c r="P721" i="11"/>
  <c r="P722" i="11"/>
  <c r="P723" i="11"/>
  <c r="P724" i="11"/>
  <c r="P725" i="11"/>
  <c r="P726" i="11"/>
  <c r="P727" i="11"/>
  <c r="P728" i="11"/>
  <c r="P729" i="11"/>
  <c r="P730" i="11"/>
  <c r="P731" i="11"/>
  <c r="P732" i="11"/>
  <c r="P733" i="11"/>
  <c r="P734" i="11"/>
  <c r="P735" i="11"/>
  <c r="P736" i="11"/>
  <c r="P737" i="11"/>
  <c r="P738" i="11"/>
  <c r="P739" i="11"/>
  <c r="P740" i="11"/>
  <c r="P741" i="11"/>
  <c r="P742" i="11"/>
  <c r="P743" i="11"/>
  <c r="P744" i="11"/>
  <c r="P745" i="11"/>
  <c r="P746" i="11"/>
  <c r="P747" i="11"/>
  <c r="P748" i="11"/>
  <c r="P749" i="11"/>
  <c r="P750" i="11"/>
  <c r="P751" i="11"/>
  <c r="P752" i="11"/>
  <c r="P753" i="11"/>
  <c r="P754" i="11"/>
  <c r="P755" i="11"/>
  <c r="P756" i="11"/>
  <c r="P757" i="11"/>
  <c r="P758" i="11"/>
  <c r="P759" i="11"/>
  <c r="P760" i="11"/>
  <c r="P761" i="11"/>
  <c r="P762" i="11"/>
  <c r="P763" i="11"/>
  <c r="P764" i="11"/>
  <c r="P765" i="11"/>
  <c r="P766" i="11"/>
  <c r="P767" i="11"/>
  <c r="P768" i="11"/>
  <c r="P769" i="11"/>
  <c r="P770" i="11"/>
  <c r="P771" i="11"/>
  <c r="P772" i="11"/>
  <c r="P773" i="11"/>
  <c r="P774" i="11"/>
  <c r="P775" i="11"/>
  <c r="P776" i="11"/>
  <c r="P777" i="11"/>
  <c r="P778" i="11"/>
  <c r="P779" i="11"/>
  <c r="P780" i="11"/>
  <c r="P781" i="11"/>
  <c r="P782" i="11"/>
  <c r="P783" i="11"/>
  <c r="P784" i="11"/>
  <c r="P785" i="11"/>
  <c r="P786" i="11"/>
  <c r="P787" i="11"/>
  <c r="P788" i="11"/>
  <c r="P789" i="11"/>
  <c r="P790" i="11"/>
  <c r="P791" i="11"/>
  <c r="P792" i="11"/>
  <c r="P793" i="11"/>
  <c r="P794" i="11"/>
  <c r="P795" i="11"/>
  <c r="P796" i="11"/>
  <c r="P797" i="11"/>
  <c r="P798" i="11"/>
  <c r="P799" i="11"/>
  <c r="P800" i="11"/>
  <c r="P801" i="11"/>
  <c r="P802" i="11"/>
  <c r="P803" i="11"/>
  <c r="P804" i="11"/>
  <c r="P805" i="11"/>
  <c r="P806" i="11"/>
  <c r="P807" i="11"/>
  <c r="P808" i="11"/>
  <c r="P809" i="11"/>
  <c r="P810" i="11"/>
  <c r="P811" i="11"/>
  <c r="P812" i="11"/>
  <c r="P813" i="11"/>
  <c r="P814" i="11"/>
  <c r="P815" i="11"/>
  <c r="P816" i="11"/>
  <c r="P817" i="11"/>
  <c r="P818" i="11"/>
  <c r="P819" i="11"/>
  <c r="P820" i="11"/>
  <c r="P821" i="11"/>
  <c r="P822" i="11"/>
  <c r="P823" i="11"/>
  <c r="P824" i="11"/>
  <c r="P825" i="11"/>
  <c r="P826" i="11"/>
  <c r="P827" i="11"/>
  <c r="P828" i="11"/>
  <c r="P829" i="11"/>
  <c r="P830" i="11"/>
  <c r="P831" i="11"/>
  <c r="P832" i="11"/>
  <c r="P833" i="11"/>
  <c r="P834" i="11"/>
  <c r="P835" i="11"/>
  <c r="P836" i="11"/>
  <c r="P837" i="11"/>
  <c r="P838" i="11"/>
  <c r="P839" i="11"/>
  <c r="P840" i="11"/>
  <c r="P841" i="11"/>
  <c r="P842" i="11"/>
  <c r="P843" i="11"/>
  <c r="P844" i="11"/>
  <c r="P845" i="11"/>
  <c r="P846" i="11"/>
  <c r="P847" i="11"/>
  <c r="P848" i="11"/>
  <c r="P849" i="11"/>
  <c r="P850" i="11"/>
  <c r="P851" i="11"/>
  <c r="P852" i="11"/>
  <c r="P853" i="11"/>
  <c r="P854" i="11"/>
  <c r="P855" i="11"/>
  <c r="P856" i="11"/>
  <c r="P857" i="11"/>
  <c r="P858" i="11"/>
  <c r="P859" i="11"/>
  <c r="P860" i="11"/>
  <c r="P861" i="11"/>
  <c r="P862" i="11"/>
  <c r="P863" i="11"/>
  <c r="P864" i="11"/>
  <c r="P865" i="11"/>
  <c r="P866" i="11"/>
  <c r="P867" i="11"/>
  <c r="P868" i="11"/>
  <c r="P869" i="11"/>
  <c r="P870" i="11"/>
  <c r="P871" i="11"/>
  <c r="P872" i="11"/>
  <c r="P873" i="11"/>
  <c r="P874" i="11"/>
  <c r="P875" i="11"/>
  <c r="P876" i="11"/>
  <c r="P877" i="11"/>
  <c r="P878" i="11"/>
  <c r="P879" i="11"/>
  <c r="P880" i="11"/>
  <c r="P881" i="11"/>
  <c r="P882" i="11"/>
  <c r="P883" i="11"/>
  <c r="P884" i="11"/>
  <c r="P885" i="11"/>
  <c r="P886" i="11"/>
  <c r="P887" i="11"/>
  <c r="P888" i="11"/>
  <c r="P889" i="11"/>
  <c r="P890" i="11"/>
  <c r="P891" i="11"/>
  <c r="P892" i="11"/>
  <c r="P893" i="11"/>
  <c r="P894" i="11"/>
  <c r="P895" i="11"/>
  <c r="P896" i="11"/>
  <c r="P897" i="11"/>
  <c r="P898" i="11"/>
  <c r="P899" i="11"/>
  <c r="P900" i="11"/>
  <c r="P901" i="11"/>
  <c r="P902" i="11"/>
  <c r="P903" i="11"/>
  <c r="P904" i="11"/>
  <c r="P905" i="11"/>
  <c r="P906" i="11"/>
  <c r="P907" i="11"/>
  <c r="P908" i="11"/>
  <c r="P909" i="11"/>
  <c r="P910" i="11"/>
  <c r="P911" i="11"/>
  <c r="P912" i="11"/>
  <c r="P913" i="11"/>
  <c r="P914" i="11"/>
  <c r="P915" i="11"/>
  <c r="P916" i="11"/>
  <c r="P917" i="11"/>
  <c r="P918" i="11"/>
  <c r="P919" i="11"/>
  <c r="P920" i="11"/>
  <c r="P921" i="11"/>
  <c r="P922" i="11"/>
  <c r="P923" i="11"/>
  <c r="P924" i="11"/>
  <c r="P925" i="11"/>
  <c r="P926" i="11"/>
  <c r="P927" i="11"/>
  <c r="P928" i="11"/>
  <c r="P929" i="11"/>
  <c r="P930" i="11"/>
  <c r="P931" i="11"/>
  <c r="P932" i="11"/>
  <c r="P933" i="11"/>
  <c r="P934" i="11"/>
  <c r="P935" i="11"/>
  <c r="P936" i="11"/>
  <c r="P937" i="11"/>
  <c r="P938" i="11"/>
  <c r="P939" i="11"/>
  <c r="P940" i="11"/>
  <c r="P941" i="11"/>
  <c r="P942" i="11"/>
  <c r="P943" i="11"/>
  <c r="P944" i="11"/>
  <c r="P945" i="11"/>
  <c r="P946" i="11"/>
  <c r="P947" i="11"/>
  <c r="P948" i="11"/>
  <c r="P949" i="11"/>
  <c r="P950" i="11"/>
  <c r="P951" i="11"/>
  <c r="P952" i="11"/>
  <c r="P953" i="11"/>
  <c r="P954" i="11"/>
  <c r="P955" i="11"/>
  <c r="P956" i="11"/>
  <c r="P957" i="11"/>
  <c r="P958" i="11"/>
  <c r="P959" i="11"/>
  <c r="P960" i="11"/>
  <c r="P961" i="11"/>
  <c r="P962" i="11"/>
  <c r="P963" i="11"/>
  <c r="P964" i="11"/>
  <c r="P965" i="11"/>
  <c r="P966" i="11"/>
  <c r="P967" i="11"/>
  <c r="P968" i="11"/>
  <c r="P969" i="11"/>
  <c r="P970" i="11"/>
  <c r="P971" i="11"/>
  <c r="P972" i="11"/>
  <c r="P973" i="11"/>
  <c r="P974" i="11"/>
  <c r="P975" i="11"/>
  <c r="P976" i="11"/>
  <c r="P977" i="11"/>
  <c r="P978" i="11"/>
  <c r="P979" i="11"/>
  <c r="P980" i="11"/>
  <c r="P981" i="11"/>
  <c r="P982" i="11"/>
  <c r="P983" i="11"/>
  <c r="P984" i="11"/>
  <c r="P985" i="11"/>
  <c r="P986" i="11"/>
  <c r="P987" i="11"/>
  <c r="P988" i="11"/>
  <c r="P989" i="11"/>
  <c r="P990" i="11"/>
  <c r="P991" i="11"/>
  <c r="P992" i="11"/>
  <c r="P993" i="11"/>
  <c r="P994" i="11"/>
  <c r="P995" i="11"/>
  <c r="P996" i="11"/>
  <c r="P997" i="11"/>
  <c r="P998" i="11"/>
  <c r="P999" i="11"/>
  <c r="P1000" i="11"/>
  <c r="L399" i="10"/>
  <c r="L400" i="10"/>
  <c r="L401" i="10"/>
  <c r="L402" i="10"/>
  <c r="L403" i="10"/>
  <c r="L404" i="10"/>
  <c r="L405" i="10"/>
  <c r="L406" i="10"/>
  <c r="L407" i="10"/>
  <c r="L408" i="10"/>
  <c r="L409" i="10"/>
  <c r="N409" i="10" s="1"/>
  <c r="L410" i="10"/>
  <c r="N410" i="10" s="1"/>
  <c r="L411" i="10"/>
  <c r="L412" i="10"/>
  <c r="L413" i="10"/>
  <c r="L414" i="10"/>
  <c r="L415" i="10"/>
  <c r="L416" i="10"/>
  <c r="L417" i="10"/>
  <c r="L418" i="10"/>
  <c r="L419" i="10"/>
  <c r="L420" i="10"/>
  <c r="L421" i="10"/>
  <c r="N421" i="10" s="1"/>
  <c r="L422" i="10"/>
  <c r="N422" i="10" s="1"/>
  <c r="L423" i="10"/>
  <c r="L424" i="10"/>
  <c r="L425" i="10"/>
  <c r="L426" i="10"/>
  <c r="L427" i="10"/>
  <c r="L428" i="10"/>
  <c r="L429" i="10"/>
  <c r="L430" i="10"/>
  <c r="L431" i="10"/>
  <c r="L432" i="10"/>
  <c r="L433" i="10"/>
  <c r="N433" i="10" s="1"/>
  <c r="L434" i="10"/>
  <c r="N434" i="10" s="1"/>
  <c r="L435" i="10"/>
  <c r="L436" i="10"/>
  <c r="L437" i="10"/>
  <c r="L438" i="10"/>
  <c r="L439" i="10"/>
  <c r="L440" i="10"/>
  <c r="L441" i="10"/>
  <c r="L442" i="10"/>
  <c r="L443" i="10"/>
  <c r="L444" i="10"/>
  <c r="L445" i="10"/>
  <c r="N445" i="10" s="1"/>
  <c r="L446" i="10"/>
  <c r="N446" i="10" s="1"/>
  <c r="L447" i="10"/>
  <c r="L448" i="10"/>
  <c r="L449" i="10"/>
  <c r="L450" i="10"/>
  <c r="L451" i="10"/>
  <c r="L452" i="10"/>
  <c r="L453" i="10"/>
  <c r="L454" i="10"/>
  <c r="L455" i="10"/>
  <c r="L456" i="10"/>
  <c r="L457" i="10"/>
  <c r="N457" i="10" s="1"/>
  <c r="L458" i="10"/>
  <c r="N458" i="10" s="1"/>
  <c r="L459" i="10"/>
  <c r="L460" i="10"/>
  <c r="L461" i="10"/>
  <c r="L462" i="10"/>
  <c r="L463" i="10"/>
  <c r="L464" i="10"/>
  <c r="L465" i="10"/>
  <c r="L466" i="10"/>
  <c r="L467" i="10"/>
  <c r="L468" i="10"/>
  <c r="L469" i="10"/>
  <c r="N469" i="10" s="1"/>
  <c r="L470" i="10"/>
  <c r="N470" i="10" s="1"/>
  <c r="L471" i="10"/>
  <c r="L472" i="10"/>
  <c r="L473" i="10"/>
  <c r="L474" i="10"/>
  <c r="L475" i="10"/>
  <c r="L476" i="10"/>
  <c r="L477" i="10"/>
  <c r="L478" i="10"/>
  <c r="L479" i="10"/>
  <c r="L480" i="10"/>
  <c r="L481" i="10"/>
  <c r="N481" i="10" s="1"/>
  <c r="L482" i="10"/>
  <c r="N482" i="10" s="1"/>
  <c r="L483" i="10"/>
  <c r="L484" i="10"/>
  <c r="L485" i="10"/>
  <c r="L486" i="10"/>
  <c r="L487" i="10"/>
  <c r="L488" i="10"/>
  <c r="L489" i="10"/>
  <c r="L490" i="10"/>
  <c r="L491" i="10"/>
  <c r="L492" i="10"/>
  <c r="L493" i="10"/>
  <c r="N493" i="10" s="1"/>
  <c r="L494" i="10"/>
  <c r="N494" i="10" s="1"/>
  <c r="L495" i="10"/>
  <c r="L496" i="10"/>
  <c r="L497" i="10"/>
  <c r="L498" i="10"/>
  <c r="L499" i="10"/>
  <c r="L500" i="10"/>
  <c r="L501" i="10"/>
  <c r="L502" i="10"/>
  <c r="L503" i="10"/>
  <c r="L504" i="10"/>
  <c r="L505" i="10"/>
  <c r="N505" i="10" s="1"/>
  <c r="L506" i="10"/>
  <c r="N506" i="10" s="1"/>
  <c r="L507" i="10"/>
  <c r="L508" i="10"/>
  <c r="L509" i="10"/>
  <c r="L510" i="10"/>
  <c r="L511" i="10"/>
  <c r="L512" i="10"/>
  <c r="L513" i="10"/>
  <c r="L514" i="10"/>
  <c r="L515" i="10"/>
  <c r="L516" i="10"/>
  <c r="L517" i="10"/>
  <c r="N517" i="10" s="1"/>
  <c r="L518" i="10"/>
  <c r="N518" i="10" s="1"/>
  <c r="L519" i="10"/>
  <c r="L520" i="10"/>
  <c r="L521" i="10"/>
  <c r="L522" i="10"/>
  <c r="L523" i="10"/>
  <c r="L524" i="10"/>
  <c r="L525" i="10"/>
  <c r="L526" i="10"/>
  <c r="L527" i="10"/>
  <c r="L528" i="10"/>
  <c r="L529" i="10"/>
  <c r="N529" i="10" s="1"/>
  <c r="L530" i="10"/>
  <c r="N530" i="10" s="1"/>
  <c r="L531" i="10"/>
  <c r="L532" i="10"/>
  <c r="L533" i="10"/>
  <c r="L534" i="10"/>
  <c r="L535" i="10"/>
  <c r="L536" i="10"/>
  <c r="L537" i="10"/>
  <c r="L538" i="10"/>
  <c r="L539" i="10"/>
  <c r="L540" i="10"/>
  <c r="L541" i="10"/>
  <c r="N541" i="10" s="1"/>
  <c r="L542" i="10"/>
  <c r="N542" i="10" s="1"/>
  <c r="L543" i="10"/>
  <c r="L544" i="10"/>
  <c r="L545" i="10"/>
  <c r="L546" i="10"/>
  <c r="L547" i="10"/>
  <c r="L548" i="10"/>
  <c r="L549" i="10"/>
  <c r="L550" i="10"/>
  <c r="L551" i="10"/>
  <c r="L552" i="10"/>
  <c r="L553" i="10"/>
  <c r="N553" i="10" s="1"/>
  <c r="L554" i="10"/>
  <c r="N554" i="10" s="1"/>
  <c r="L555" i="10"/>
  <c r="L556" i="10"/>
  <c r="L557" i="10"/>
  <c r="L558" i="10"/>
  <c r="L559" i="10"/>
  <c r="L560" i="10"/>
  <c r="L561" i="10"/>
  <c r="L562" i="10"/>
  <c r="L563" i="10"/>
  <c r="L564" i="10"/>
  <c r="L565" i="10"/>
  <c r="N565" i="10" s="1"/>
  <c r="L566" i="10"/>
  <c r="N566" i="10" s="1"/>
  <c r="L567" i="10"/>
  <c r="L568" i="10"/>
  <c r="L569" i="10"/>
  <c r="L570" i="10"/>
  <c r="L571" i="10"/>
  <c r="L572" i="10"/>
  <c r="L573" i="10"/>
  <c r="L574" i="10"/>
  <c r="L575" i="10"/>
  <c r="L576" i="10"/>
  <c r="L577" i="10"/>
  <c r="N577" i="10" s="1"/>
  <c r="L578" i="10"/>
  <c r="N578" i="10" s="1"/>
  <c r="L579" i="10"/>
  <c r="L580" i="10"/>
  <c r="L581" i="10"/>
  <c r="L582" i="10"/>
  <c r="L583" i="10"/>
  <c r="L584" i="10"/>
  <c r="L585" i="10"/>
  <c r="L586" i="10"/>
  <c r="L587" i="10"/>
  <c r="L588" i="10"/>
  <c r="L589" i="10"/>
  <c r="N589" i="10" s="1"/>
  <c r="L590" i="10"/>
  <c r="N590" i="10" s="1"/>
  <c r="L591" i="10"/>
  <c r="L592" i="10"/>
  <c r="L593" i="10"/>
  <c r="L594" i="10"/>
  <c r="L595" i="10"/>
  <c r="L596" i="10"/>
  <c r="L597" i="10"/>
  <c r="L598" i="10"/>
  <c r="L599" i="10"/>
  <c r="L600" i="10"/>
  <c r="L601" i="10"/>
  <c r="N601" i="10" s="1"/>
  <c r="L602" i="10"/>
  <c r="N602" i="10" s="1"/>
  <c r="L603" i="10"/>
  <c r="L604" i="10"/>
  <c r="L605" i="10"/>
  <c r="L606" i="10"/>
  <c r="L607" i="10"/>
  <c r="L608" i="10"/>
  <c r="L609" i="10"/>
  <c r="L610" i="10"/>
  <c r="L611" i="10"/>
  <c r="L612" i="10"/>
  <c r="L613" i="10"/>
  <c r="N613" i="10" s="1"/>
  <c r="L614" i="10"/>
  <c r="N614" i="10" s="1"/>
  <c r="L615" i="10"/>
  <c r="L616" i="10"/>
  <c r="L617" i="10"/>
  <c r="L618" i="10"/>
  <c r="L619" i="10"/>
  <c r="L620" i="10"/>
  <c r="L621" i="10"/>
  <c r="L622" i="10"/>
  <c r="L623" i="10"/>
  <c r="L624" i="10"/>
  <c r="L625" i="10"/>
  <c r="N625" i="10" s="1"/>
  <c r="L626" i="10"/>
  <c r="N626" i="10" s="1"/>
  <c r="L627" i="10"/>
  <c r="L628" i="10"/>
  <c r="L629" i="10"/>
  <c r="L630" i="10"/>
  <c r="L631" i="10"/>
  <c r="L632" i="10"/>
  <c r="L633" i="10"/>
  <c r="L634" i="10"/>
  <c r="L635" i="10"/>
  <c r="L636" i="10"/>
  <c r="L637" i="10"/>
  <c r="N637" i="10" s="1"/>
  <c r="L638" i="10"/>
  <c r="N638" i="10" s="1"/>
  <c r="L639" i="10"/>
  <c r="L640" i="10"/>
  <c r="L641" i="10"/>
  <c r="L642" i="10"/>
  <c r="L643" i="10"/>
  <c r="L644" i="10"/>
  <c r="L645" i="10"/>
  <c r="L646" i="10"/>
  <c r="L647" i="10"/>
  <c r="L648" i="10"/>
  <c r="L649" i="10"/>
  <c r="N649" i="10" s="1"/>
  <c r="L650" i="10"/>
  <c r="N650" i="10" s="1"/>
  <c r="L651" i="10"/>
  <c r="L652" i="10"/>
  <c r="L653" i="10"/>
  <c r="L654" i="10"/>
  <c r="L655" i="10"/>
  <c r="L656" i="10"/>
  <c r="L657" i="10"/>
  <c r="L658" i="10"/>
  <c r="L659" i="10"/>
  <c r="L660" i="10"/>
  <c r="L661" i="10"/>
  <c r="N661" i="10" s="1"/>
  <c r="L662" i="10"/>
  <c r="N662" i="10" s="1"/>
  <c r="L663" i="10"/>
  <c r="L664" i="10"/>
  <c r="L665" i="10"/>
  <c r="L666" i="10"/>
  <c r="L667" i="10"/>
  <c r="L668" i="10"/>
  <c r="L669" i="10"/>
  <c r="L670" i="10"/>
  <c r="L671" i="10"/>
  <c r="L672" i="10"/>
  <c r="L673" i="10"/>
  <c r="N673" i="10" s="1"/>
  <c r="L674" i="10"/>
  <c r="N674" i="10" s="1"/>
  <c r="L675" i="10"/>
  <c r="L676" i="10"/>
  <c r="L677" i="10"/>
  <c r="L678" i="10"/>
  <c r="L679" i="10"/>
  <c r="L680" i="10"/>
  <c r="L681" i="10"/>
  <c r="L682" i="10"/>
  <c r="L683" i="10"/>
  <c r="L684" i="10"/>
  <c r="L685" i="10"/>
  <c r="N685" i="10" s="1"/>
  <c r="L686" i="10"/>
  <c r="N686" i="10" s="1"/>
  <c r="L687" i="10"/>
  <c r="L688" i="10"/>
  <c r="L689" i="10"/>
  <c r="L690" i="10"/>
  <c r="L691" i="10"/>
  <c r="L692" i="10"/>
  <c r="L693" i="10"/>
  <c r="L694" i="10"/>
  <c r="L695" i="10"/>
  <c r="L696" i="10"/>
  <c r="L697" i="10"/>
  <c r="N697" i="10" s="1"/>
  <c r="L698" i="10"/>
  <c r="N698" i="10" s="1"/>
  <c r="L699" i="10"/>
  <c r="L700" i="10"/>
  <c r="L701" i="10"/>
  <c r="L702" i="10"/>
  <c r="L703" i="10"/>
  <c r="L704" i="10"/>
  <c r="L705" i="10"/>
  <c r="L706" i="10"/>
  <c r="L707" i="10"/>
  <c r="L708" i="10"/>
  <c r="L709" i="10"/>
  <c r="N709" i="10" s="1"/>
  <c r="L710" i="10"/>
  <c r="N710" i="10" s="1"/>
  <c r="L711" i="10"/>
  <c r="L712" i="10"/>
  <c r="L713" i="10"/>
  <c r="L714" i="10"/>
  <c r="L715" i="10"/>
  <c r="L716" i="10"/>
  <c r="L717" i="10"/>
  <c r="L718" i="10"/>
  <c r="L719" i="10"/>
  <c r="L720" i="10"/>
  <c r="L721" i="10"/>
  <c r="N721" i="10" s="1"/>
  <c r="L722" i="10"/>
  <c r="N722" i="10" s="1"/>
  <c r="L723" i="10"/>
  <c r="L724" i="10"/>
  <c r="L725" i="10"/>
  <c r="L726" i="10"/>
  <c r="L727" i="10"/>
  <c r="L728" i="10"/>
  <c r="L729" i="10"/>
  <c r="L730" i="10"/>
  <c r="L731" i="10"/>
  <c r="L732" i="10"/>
  <c r="L733" i="10"/>
  <c r="N733" i="10" s="1"/>
  <c r="L734" i="10"/>
  <c r="N734" i="10" s="1"/>
  <c r="L735" i="10"/>
  <c r="L736" i="10"/>
  <c r="L737" i="10"/>
  <c r="L738" i="10"/>
  <c r="L739" i="10"/>
  <c r="L740" i="10"/>
  <c r="L741" i="10"/>
  <c r="L742" i="10"/>
  <c r="L743" i="10"/>
  <c r="L744" i="10"/>
  <c r="L745" i="10"/>
  <c r="N745" i="10" s="1"/>
  <c r="L746" i="10"/>
  <c r="N746" i="10" s="1"/>
  <c r="L747" i="10"/>
  <c r="L748" i="10"/>
  <c r="L749" i="10"/>
  <c r="L750" i="10"/>
  <c r="L751" i="10"/>
  <c r="L752" i="10"/>
  <c r="L753" i="10"/>
  <c r="L754" i="10"/>
  <c r="L755" i="10"/>
  <c r="L756" i="10"/>
  <c r="L757" i="10"/>
  <c r="N757" i="10" s="1"/>
  <c r="L758" i="10"/>
  <c r="N758" i="10" s="1"/>
  <c r="L759" i="10"/>
  <c r="L760" i="10"/>
  <c r="L761" i="10"/>
  <c r="L762" i="10"/>
  <c r="L763" i="10"/>
  <c r="L764" i="10"/>
  <c r="L765" i="10"/>
  <c r="L766" i="10"/>
  <c r="L767" i="10"/>
  <c r="L768" i="10"/>
  <c r="L769" i="10"/>
  <c r="N769" i="10" s="1"/>
  <c r="L770" i="10"/>
  <c r="N770" i="10" s="1"/>
  <c r="L771" i="10"/>
  <c r="L772" i="10"/>
  <c r="L773" i="10"/>
  <c r="L774" i="10"/>
  <c r="L775" i="10"/>
  <c r="L776" i="10"/>
  <c r="L777" i="10"/>
  <c r="L778" i="10"/>
  <c r="L779" i="10"/>
  <c r="L780" i="10"/>
  <c r="L781" i="10"/>
  <c r="N781" i="10" s="1"/>
  <c r="L782" i="10"/>
  <c r="N782" i="10" s="1"/>
  <c r="L783" i="10"/>
  <c r="L784" i="10"/>
  <c r="L785" i="10"/>
  <c r="L786" i="10"/>
  <c r="L787" i="10"/>
  <c r="L788" i="10"/>
  <c r="L789" i="10"/>
  <c r="L790" i="10"/>
  <c r="L791" i="10"/>
  <c r="L792" i="10"/>
  <c r="L793" i="10"/>
  <c r="N793" i="10" s="1"/>
  <c r="L794" i="10"/>
  <c r="N794" i="10" s="1"/>
  <c r="L795" i="10"/>
  <c r="L796" i="10"/>
  <c r="L797" i="10"/>
  <c r="L798" i="10"/>
  <c r="L799" i="10"/>
  <c r="L800" i="10"/>
  <c r="L801" i="10"/>
  <c r="L802" i="10"/>
  <c r="L803" i="10"/>
  <c r="L804" i="10"/>
  <c r="L805" i="10"/>
  <c r="N805" i="10" s="1"/>
  <c r="L806" i="10"/>
  <c r="N806" i="10" s="1"/>
  <c r="L807" i="10"/>
  <c r="L808" i="10"/>
  <c r="L809" i="10"/>
  <c r="L810" i="10"/>
  <c r="L811" i="10"/>
  <c r="L812" i="10"/>
  <c r="L813" i="10"/>
  <c r="L814" i="10"/>
  <c r="L815" i="10"/>
  <c r="L816" i="10"/>
  <c r="L817" i="10"/>
  <c r="N817" i="10" s="1"/>
  <c r="L818" i="10"/>
  <c r="N818" i="10" s="1"/>
  <c r="L819" i="10"/>
  <c r="L820" i="10"/>
  <c r="L821" i="10"/>
  <c r="L822" i="10"/>
  <c r="L823" i="10"/>
  <c r="L824" i="10"/>
  <c r="L825" i="10"/>
  <c r="L826" i="10"/>
  <c r="L827" i="10"/>
  <c r="L828" i="10"/>
  <c r="L829" i="10"/>
  <c r="N829" i="10" s="1"/>
  <c r="L830" i="10"/>
  <c r="N830" i="10" s="1"/>
  <c r="L831" i="10"/>
  <c r="L832" i="10"/>
  <c r="L833" i="10"/>
  <c r="L834" i="10"/>
  <c r="L835" i="10"/>
  <c r="L836" i="10"/>
  <c r="L837" i="10"/>
  <c r="L838" i="10"/>
  <c r="L839" i="10"/>
  <c r="L840" i="10"/>
  <c r="L841" i="10"/>
  <c r="N841" i="10" s="1"/>
  <c r="L842" i="10"/>
  <c r="N842" i="10" s="1"/>
  <c r="L843" i="10"/>
  <c r="L844" i="10"/>
  <c r="L845" i="10"/>
  <c r="L846" i="10"/>
  <c r="L847" i="10"/>
  <c r="L848" i="10"/>
  <c r="L849" i="10"/>
  <c r="L850" i="10"/>
  <c r="L851" i="10"/>
  <c r="L852" i="10"/>
  <c r="L853" i="10"/>
  <c r="N853" i="10" s="1"/>
  <c r="L854" i="10"/>
  <c r="N854" i="10" s="1"/>
  <c r="L855" i="10"/>
  <c r="L856" i="10"/>
  <c r="L857" i="10"/>
  <c r="L858" i="10"/>
  <c r="L859" i="10"/>
  <c r="L860" i="10"/>
  <c r="L861" i="10"/>
  <c r="L862" i="10"/>
  <c r="L863" i="10"/>
  <c r="L864" i="10"/>
  <c r="L865" i="10"/>
  <c r="N865" i="10" s="1"/>
  <c r="L866" i="10"/>
  <c r="N866" i="10" s="1"/>
  <c r="L867" i="10"/>
  <c r="L868" i="10"/>
  <c r="L869" i="10"/>
  <c r="L870" i="10"/>
  <c r="L871" i="10"/>
  <c r="L872" i="10"/>
  <c r="L873" i="10"/>
  <c r="L874" i="10"/>
  <c r="L875" i="10"/>
  <c r="L876" i="10"/>
  <c r="L877" i="10"/>
  <c r="N877" i="10" s="1"/>
  <c r="L878" i="10"/>
  <c r="N878" i="10" s="1"/>
  <c r="L879" i="10"/>
  <c r="L880" i="10"/>
  <c r="L881" i="10"/>
  <c r="L882" i="10"/>
  <c r="L883" i="10"/>
  <c r="L884" i="10"/>
  <c r="L885" i="10"/>
  <c r="L886" i="10"/>
  <c r="L887" i="10"/>
  <c r="L888" i="10"/>
  <c r="L889" i="10"/>
  <c r="N889" i="10" s="1"/>
  <c r="L890" i="10"/>
  <c r="N890" i="10" s="1"/>
  <c r="L891" i="10"/>
  <c r="L892" i="10"/>
  <c r="L893" i="10"/>
  <c r="L894" i="10"/>
  <c r="L895" i="10"/>
  <c r="L896" i="10"/>
  <c r="L897" i="10"/>
  <c r="L898" i="10"/>
  <c r="L899" i="10"/>
  <c r="L900" i="10"/>
  <c r="L901" i="10"/>
  <c r="N901" i="10" s="1"/>
  <c r="L902" i="10"/>
  <c r="N902" i="10" s="1"/>
  <c r="L903" i="10"/>
  <c r="L904" i="10"/>
  <c r="L905" i="10"/>
  <c r="L906" i="10"/>
  <c r="L907" i="10"/>
  <c r="L908" i="10"/>
  <c r="L909" i="10"/>
  <c r="L910" i="10"/>
  <c r="L911" i="10"/>
  <c r="L912" i="10"/>
  <c r="L913" i="10"/>
  <c r="N913" i="10" s="1"/>
  <c r="L914" i="10"/>
  <c r="N914" i="10" s="1"/>
  <c r="L915" i="10"/>
  <c r="L916" i="10"/>
  <c r="L917" i="10"/>
  <c r="L918" i="10"/>
  <c r="L919" i="10"/>
  <c r="L920" i="10"/>
  <c r="L921" i="10"/>
  <c r="L922" i="10"/>
  <c r="L923" i="10"/>
  <c r="L924" i="10"/>
  <c r="L925" i="10"/>
  <c r="N925" i="10" s="1"/>
  <c r="L926" i="10"/>
  <c r="N926" i="10" s="1"/>
  <c r="L927" i="10"/>
  <c r="L928" i="10"/>
  <c r="L929" i="10"/>
  <c r="L930" i="10"/>
  <c r="L931" i="10"/>
  <c r="L932" i="10"/>
  <c r="L933" i="10"/>
  <c r="L934" i="10"/>
  <c r="L935" i="10"/>
  <c r="L936" i="10"/>
  <c r="L937" i="10"/>
  <c r="N937" i="10" s="1"/>
  <c r="L938" i="10"/>
  <c r="N938" i="10" s="1"/>
  <c r="L939" i="10"/>
  <c r="L940" i="10"/>
  <c r="L941" i="10"/>
  <c r="L942" i="10"/>
  <c r="L943" i="10"/>
  <c r="L944" i="10"/>
  <c r="L945" i="10"/>
  <c r="L946" i="10"/>
  <c r="L947" i="10"/>
  <c r="L948" i="10"/>
  <c r="L949" i="10"/>
  <c r="N949" i="10" s="1"/>
  <c r="L950" i="10"/>
  <c r="N950" i="10" s="1"/>
  <c r="L951" i="10"/>
  <c r="L952" i="10"/>
  <c r="L953" i="10"/>
  <c r="L954" i="10"/>
  <c r="L955" i="10"/>
  <c r="L956" i="10"/>
  <c r="L957" i="10"/>
  <c r="L958" i="10"/>
  <c r="L959" i="10"/>
  <c r="L960" i="10"/>
  <c r="L961" i="10"/>
  <c r="N961" i="10" s="1"/>
  <c r="L962" i="10"/>
  <c r="N962" i="10" s="1"/>
  <c r="L963" i="10"/>
  <c r="L964" i="10"/>
  <c r="L965" i="10"/>
  <c r="L966" i="10"/>
  <c r="L967" i="10"/>
  <c r="L968" i="10"/>
  <c r="L969" i="10"/>
  <c r="L970" i="10"/>
  <c r="L971" i="10"/>
  <c r="L972" i="10"/>
  <c r="L973" i="10"/>
  <c r="N973" i="10" s="1"/>
  <c r="L974" i="10"/>
  <c r="N974" i="10" s="1"/>
  <c r="L975" i="10"/>
  <c r="L976" i="10"/>
  <c r="L977" i="10"/>
  <c r="L978" i="10"/>
  <c r="L979" i="10"/>
  <c r="L980" i="10"/>
  <c r="L981" i="10"/>
  <c r="L982" i="10"/>
  <c r="L983" i="10"/>
  <c r="L984" i="10"/>
  <c r="L985" i="10"/>
  <c r="N985" i="10" s="1"/>
  <c r="L986" i="10"/>
  <c r="N986" i="10" s="1"/>
  <c r="L987" i="10"/>
  <c r="L988" i="10"/>
  <c r="L989" i="10"/>
  <c r="L990" i="10"/>
  <c r="L991" i="10"/>
  <c r="L992" i="10"/>
  <c r="L993" i="10"/>
  <c r="L994" i="10"/>
  <c r="L995" i="10"/>
  <c r="L996" i="10"/>
  <c r="L997" i="10"/>
  <c r="N997" i="10" s="1"/>
  <c r="L998" i="10"/>
  <c r="N998" i="10" s="1"/>
  <c r="L999" i="10"/>
  <c r="L1000" i="10"/>
  <c r="M399" i="10"/>
  <c r="M400" i="10"/>
  <c r="M401" i="10"/>
  <c r="M402" i="10"/>
  <c r="M403" i="10"/>
  <c r="M404" i="10"/>
  <c r="M405" i="10"/>
  <c r="M406" i="10"/>
  <c r="M407" i="10"/>
  <c r="N407" i="10" s="1"/>
  <c r="M408" i="10"/>
  <c r="N408" i="10" s="1"/>
  <c r="M409" i="10"/>
  <c r="M410" i="10"/>
  <c r="M411" i="10"/>
  <c r="M412" i="10"/>
  <c r="M413" i="10"/>
  <c r="M414" i="10"/>
  <c r="M415" i="10"/>
  <c r="M416" i="10"/>
  <c r="M417" i="10"/>
  <c r="M418" i="10"/>
  <c r="M419" i="10"/>
  <c r="N419" i="10" s="1"/>
  <c r="M420" i="10"/>
  <c r="N420" i="10" s="1"/>
  <c r="M421" i="10"/>
  <c r="M422" i="10"/>
  <c r="M423" i="10"/>
  <c r="M424" i="10"/>
  <c r="M425" i="10"/>
  <c r="M426" i="10"/>
  <c r="M427" i="10"/>
  <c r="M428" i="10"/>
  <c r="M429" i="10"/>
  <c r="M430" i="10"/>
  <c r="M431" i="10"/>
  <c r="N431" i="10" s="1"/>
  <c r="M432" i="10"/>
  <c r="N432" i="10" s="1"/>
  <c r="M433" i="10"/>
  <c r="M434" i="10"/>
  <c r="M435" i="10"/>
  <c r="M436" i="10"/>
  <c r="M437" i="10"/>
  <c r="M438" i="10"/>
  <c r="M439" i="10"/>
  <c r="M440" i="10"/>
  <c r="M441" i="10"/>
  <c r="M442" i="10"/>
  <c r="M443" i="10"/>
  <c r="N443" i="10" s="1"/>
  <c r="M444" i="10"/>
  <c r="N444" i="10" s="1"/>
  <c r="M445" i="10"/>
  <c r="M446" i="10"/>
  <c r="M447" i="10"/>
  <c r="M448" i="10"/>
  <c r="M449" i="10"/>
  <c r="M450" i="10"/>
  <c r="M451" i="10"/>
  <c r="M452" i="10"/>
  <c r="M453" i="10"/>
  <c r="M454" i="10"/>
  <c r="M455" i="10"/>
  <c r="N455" i="10" s="1"/>
  <c r="M456" i="10"/>
  <c r="N456" i="10" s="1"/>
  <c r="M457" i="10"/>
  <c r="M458" i="10"/>
  <c r="M459" i="10"/>
  <c r="M460" i="10"/>
  <c r="M461" i="10"/>
  <c r="M462" i="10"/>
  <c r="M463" i="10"/>
  <c r="M464" i="10"/>
  <c r="M465" i="10"/>
  <c r="M466" i="10"/>
  <c r="M467" i="10"/>
  <c r="N467" i="10" s="1"/>
  <c r="M468" i="10"/>
  <c r="N468" i="10" s="1"/>
  <c r="M469" i="10"/>
  <c r="M470" i="10"/>
  <c r="M471" i="10"/>
  <c r="M472" i="10"/>
  <c r="M473" i="10"/>
  <c r="M474" i="10"/>
  <c r="M475" i="10"/>
  <c r="M476" i="10"/>
  <c r="M477" i="10"/>
  <c r="M478" i="10"/>
  <c r="M479" i="10"/>
  <c r="N479" i="10" s="1"/>
  <c r="M480" i="10"/>
  <c r="N480" i="10" s="1"/>
  <c r="M481" i="10"/>
  <c r="M482" i="10"/>
  <c r="M483" i="10"/>
  <c r="M484" i="10"/>
  <c r="M485" i="10"/>
  <c r="M486" i="10"/>
  <c r="M487" i="10"/>
  <c r="M488" i="10"/>
  <c r="M489" i="10"/>
  <c r="M490" i="10"/>
  <c r="M491" i="10"/>
  <c r="N491" i="10" s="1"/>
  <c r="M492" i="10"/>
  <c r="N492" i="10" s="1"/>
  <c r="M493" i="10"/>
  <c r="M494" i="10"/>
  <c r="M495" i="10"/>
  <c r="M496" i="10"/>
  <c r="M497" i="10"/>
  <c r="M498" i="10"/>
  <c r="M499" i="10"/>
  <c r="M500" i="10"/>
  <c r="M501" i="10"/>
  <c r="M502" i="10"/>
  <c r="M503" i="10"/>
  <c r="N503" i="10" s="1"/>
  <c r="M504" i="10"/>
  <c r="N504" i="10" s="1"/>
  <c r="M505" i="10"/>
  <c r="M506" i="10"/>
  <c r="M507" i="10"/>
  <c r="M508" i="10"/>
  <c r="M509" i="10"/>
  <c r="M510" i="10"/>
  <c r="M511" i="10"/>
  <c r="M512" i="10"/>
  <c r="M513" i="10"/>
  <c r="M514" i="10"/>
  <c r="M515" i="10"/>
  <c r="N515" i="10" s="1"/>
  <c r="M516" i="10"/>
  <c r="N516" i="10" s="1"/>
  <c r="M517" i="10"/>
  <c r="M518" i="10"/>
  <c r="M519" i="10"/>
  <c r="M520" i="10"/>
  <c r="M521" i="10"/>
  <c r="M522" i="10"/>
  <c r="M523" i="10"/>
  <c r="M524" i="10"/>
  <c r="M525" i="10"/>
  <c r="M526" i="10"/>
  <c r="M527" i="10"/>
  <c r="N527" i="10" s="1"/>
  <c r="M528" i="10"/>
  <c r="N528" i="10" s="1"/>
  <c r="M529" i="10"/>
  <c r="M530" i="10"/>
  <c r="M531" i="10"/>
  <c r="M532" i="10"/>
  <c r="M533" i="10"/>
  <c r="M534" i="10"/>
  <c r="M535" i="10"/>
  <c r="M536" i="10"/>
  <c r="M537" i="10"/>
  <c r="M538" i="10"/>
  <c r="M539" i="10"/>
  <c r="N539" i="10" s="1"/>
  <c r="M540" i="10"/>
  <c r="N540" i="10" s="1"/>
  <c r="M541" i="10"/>
  <c r="M542" i="10"/>
  <c r="M543" i="10"/>
  <c r="M544" i="10"/>
  <c r="M545" i="10"/>
  <c r="M546" i="10"/>
  <c r="M547" i="10"/>
  <c r="M548" i="10"/>
  <c r="M549" i="10"/>
  <c r="M550" i="10"/>
  <c r="M551" i="10"/>
  <c r="N551" i="10" s="1"/>
  <c r="M552" i="10"/>
  <c r="N552" i="10" s="1"/>
  <c r="M553" i="10"/>
  <c r="M554" i="10"/>
  <c r="M555" i="10"/>
  <c r="M556" i="10"/>
  <c r="M557" i="10"/>
  <c r="M558" i="10"/>
  <c r="M559" i="10"/>
  <c r="M560" i="10"/>
  <c r="M561" i="10"/>
  <c r="M562" i="10"/>
  <c r="M563" i="10"/>
  <c r="N563" i="10" s="1"/>
  <c r="M564" i="10"/>
  <c r="N564" i="10" s="1"/>
  <c r="M565" i="10"/>
  <c r="M566" i="10"/>
  <c r="M567" i="10"/>
  <c r="M568" i="10"/>
  <c r="M569" i="10"/>
  <c r="M570" i="10"/>
  <c r="M571" i="10"/>
  <c r="M572" i="10"/>
  <c r="M573" i="10"/>
  <c r="M574" i="10"/>
  <c r="M575" i="10"/>
  <c r="N575" i="10" s="1"/>
  <c r="M576" i="10"/>
  <c r="N576" i="10" s="1"/>
  <c r="M577" i="10"/>
  <c r="M578" i="10"/>
  <c r="M579" i="10"/>
  <c r="M580" i="10"/>
  <c r="M581" i="10"/>
  <c r="M582" i="10"/>
  <c r="M583" i="10"/>
  <c r="M584" i="10"/>
  <c r="M585" i="10"/>
  <c r="M586" i="10"/>
  <c r="M587" i="10"/>
  <c r="N587" i="10" s="1"/>
  <c r="M588" i="10"/>
  <c r="N588" i="10" s="1"/>
  <c r="M589" i="10"/>
  <c r="M590" i="10"/>
  <c r="M591" i="10"/>
  <c r="M592" i="10"/>
  <c r="M593" i="10"/>
  <c r="M594" i="10"/>
  <c r="M595" i="10"/>
  <c r="M596" i="10"/>
  <c r="M597" i="10"/>
  <c r="M598" i="10"/>
  <c r="M599" i="10"/>
  <c r="N599" i="10" s="1"/>
  <c r="M600" i="10"/>
  <c r="N600" i="10" s="1"/>
  <c r="M601" i="10"/>
  <c r="M602" i="10"/>
  <c r="M603" i="10"/>
  <c r="M604" i="10"/>
  <c r="M605" i="10"/>
  <c r="M606" i="10"/>
  <c r="M607" i="10"/>
  <c r="M608" i="10"/>
  <c r="M609" i="10"/>
  <c r="M610" i="10"/>
  <c r="M611" i="10"/>
  <c r="N611" i="10" s="1"/>
  <c r="M612" i="10"/>
  <c r="N612" i="10" s="1"/>
  <c r="M613" i="10"/>
  <c r="M614" i="10"/>
  <c r="M615" i="10"/>
  <c r="M616" i="10"/>
  <c r="M617" i="10"/>
  <c r="M618" i="10"/>
  <c r="M619" i="10"/>
  <c r="M620" i="10"/>
  <c r="M621" i="10"/>
  <c r="M622" i="10"/>
  <c r="M623" i="10"/>
  <c r="N623" i="10" s="1"/>
  <c r="M624" i="10"/>
  <c r="N624" i="10" s="1"/>
  <c r="M625" i="10"/>
  <c r="M626" i="10"/>
  <c r="M627" i="10"/>
  <c r="M628" i="10"/>
  <c r="M629" i="10"/>
  <c r="M630" i="10"/>
  <c r="M631" i="10"/>
  <c r="M632" i="10"/>
  <c r="M633" i="10"/>
  <c r="M634" i="10"/>
  <c r="M635" i="10"/>
  <c r="N635" i="10" s="1"/>
  <c r="M636" i="10"/>
  <c r="N636" i="10" s="1"/>
  <c r="M637" i="10"/>
  <c r="M638" i="10"/>
  <c r="M639" i="10"/>
  <c r="M640" i="10"/>
  <c r="M641" i="10"/>
  <c r="M642" i="10"/>
  <c r="M643" i="10"/>
  <c r="M644" i="10"/>
  <c r="M645" i="10"/>
  <c r="M646" i="10"/>
  <c r="M647" i="10"/>
  <c r="N647" i="10" s="1"/>
  <c r="M648" i="10"/>
  <c r="N648" i="10" s="1"/>
  <c r="M649" i="10"/>
  <c r="M650" i="10"/>
  <c r="M651" i="10"/>
  <c r="M652" i="10"/>
  <c r="M653" i="10"/>
  <c r="M654" i="10"/>
  <c r="M655" i="10"/>
  <c r="M656" i="10"/>
  <c r="M657" i="10"/>
  <c r="M658" i="10"/>
  <c r="M659" i="10"/>
  <c r="N659" i="10" s="1"/>
  <c r="M660" i="10"/>
  <c r="N660" i="10" s="1"/>
  <c r="M661" i="10"/>
  <c r="M662" i="10"/>
  <c r="M663" i="10"/>
  <c r="M664" i="10"/>
  <c r="M665" i="10"/>
  <c r="M666" i="10"/>
  <c r="M667" i="10"/>
  <c r="M668" i="10"/>
  <c r="M669" i="10"/>
  <c r="M670" i="10"/>
  <c r="M671" i="10"/>
  <c r="N671" i="10" s="1"/>
  <c r="M672" i="10"/>
  <c r="N672" i="10" s="1"/>
  <c r="M673" i="10"/>
  <c r="M674" i="10"/>
  <c r="M675" i="10"/>
  <c r="M676" i="10"/>
  <c r="M677" i="10"/>
  <c r="M678" i="10"/>
  <c r="M679" i="10"/>
  <c r="M680" i="10"/>
  <c r="M681" i="10"/>
  <c r="M682" i="10"/>
  <c r="M683" i="10"/>
  <c r="N683" i="10" s="1"/>
  <c r="M684" i="10"/>
  <c r="N684" i="10" s="1"/>
  <c r="M685" i="10"/>
  <c r="M686" i="10"/>
  <c r="M687" i="10"/>
  <c r="M688" i="10"/>
  <c r="M689" i="10"/>
  <c r="M690" i="10"/>
  <c r="M691" i="10"/>
  <c r="M692" i="10"/>
  <c r="M693" i="10"/>
  <c r="M694" i="10"/>
  <c r="M695" i="10"/>
  <c r="N695" i="10" s="1"/>
  <c r="M696" i="10"/>
  <c r="N696" i="10" s="1"/>
  <c r="M697" i="10"/>
  <c r="M698" i="10"/>
  <c r="M699" i="10"/>
  <c r="M700" i="10"/>
  <c r="M701" i="10"/>
  <c r="M702" i="10"/>
  <c r="M703" i="10"/>
  <c r="M704" i="10"/>
  <c r="M705" i="10"/>
  <c r="M706" i="10"/>
  <c r="M707" i="10"/>
  <c r="N707" i="10" s="1"/>
  <c r="M708" i="10"/>
  <c r="N708" i="10" s="1"/>
  <c r="M709" i="10"/>
  <c r="M710" i="10"/>
  <c r="M711" i="10"/>
  <c r="M712" i="10"/>
  <c r="M713" i="10"/>
  <c r="M714" i="10"/>
  <c r="M715" i="10"/>
  <c r="M716" i="10"/>
  <c r="M717" i="10"/>
  <c r="M718" i="10"/>
  <c r="M719" i="10"/>
  <c r="N719" i="10" s="1"/>
  <c r="M720" i="10"/>
  <c r="N720" i="10" s="1"/>
  <c r="M721" i="10"/>
  <c r="M722" i="10"/>
  <c r="M723" i="10"/>
  <c r="M724" i="10"/>
  <c r="M725" i="10"/>
  <c r="M726" i="10"/>
  <c r="M727" i="10"/>
  <c r="M728" i="10"/>
  <c r="M729" i="10"/>
  <c r="M730" i="10"/>
  <c r="M731" i="10"/>
  <c r="N731" i="10" s="1"/>
  <c r="M732" i="10"/>
  <c r="N732" i="10" s="1"/>
  <c r="M733" i="10"/>
  <c r="M734" i="10"/>
  <c r="M735" i="10"/>
  <c r="M736" i="10"/>
  <c r="M737" i="10"/>
  <c r="M738" i="10"/>
  <c r="M739" i="10"/>
  <c r="M740" i="10"/>
  <c r="M741" i="10"/>
  <c r="M742" i="10"/>
  <c r="M743" i="10"/>
  <c r="N743" i="10" s="1"/>
  <c r="M744" i="10"/>
  <c r="N744" i="10" s="1"/>
  <c r="M745" i="10"/>
  <c r="M746" i="10"/>
  <c r="M747" i="10"/>
  <c r="M748" i="10"/>
  <c r="M749" i="10"/>
  <c r="M750" i="10"/>
  <c r="M751" i="10"/>
  <c r="M752" i="10"/>
  <c r="M753" i="10"/>
  <c r="M754" i="10"/>
  <c r="M755" i="10"/>
  <c r="N755" i="10" s="1"/>
  <c r="M756" i="10"/>
  <c r="N756" i="10" s="1"/>
  <c r="M757" i="10"/>
  <c r="M758" i="10"/>
  <c r="M759" i="10"/>
  <c r="M760" i="10"/>
  <c r="M761" i="10"/>
  <c r="M762" i="10"/>
  <c r="M763" i="10"/>
  <c r="M764" i="10"/>
  <c r="M765" i="10"/>
  <c r="M766" i="10"/>
  <c r="M767" i="10"/>
  <c r="N767" i="10" s="1"/>
  <c r="M768" i="10"/>
  <c r="N768" i="10" s="1"/>
  <c r="M769" i="10"/>
  <c r="M770" i="10"/>
  <c r="M771" i="10"/>
  <c r="M772" i="10"/>
  <c r="M773" i="10"/>
  <c r="M774" i="10"/>
  <c r="M775" i="10"/>
  <c r="M776" i="10"/>
  <c r="M777" i="10"/>
  <c r="M778" i="10"/>
  <c r="M779" i="10"/>
  <c r="N779" i="10" s="1"/>
  <c r="M780" i="10"/>
  <c r="N780" i="10" s="1"/>
  <c r="M781" i="10"/>
  <c r="M782" i="10"/>
  <c r="M783" i="10"/>
  <c r="M784" i="10"/>
  <c r="M785" i="10"/>
  <c r="M786" i="10"/>
  <c r="M787" i="10"/>
  <c r="M788" i="10"/>
  <c r="M789" i="10"/>
  <c r="M790" i="10"/>
  <c r="M791" i="10"/>
  <c r="N791" i="10" s="1"/>
  <c r="M792" i="10"/>
  <c r="N792" i="10" s="1"/>
  <c r="M793" i="10"/>
  <c r="M794" i="10"/>
  <c r="M795" i="10"/>
  <c r="M796" i="10"/>
  <c r="M797" i="10"/>
  <c r="M798" i="10"/>
  <c r="M799" i="10"/>
  <c r="M800" i="10"/>
  <c r="M801" i="10"/>
  <c r="M802" i="10"/>
  <c r="M803" i="10"/>
  <c r="N803" i="10" s="1"/>
  <c r="M804" i="10"/>
  <c r="N804" i="10" s="1"/>
  <c r="M805" i="10"/>
  <c r="M806" i="10"/>
  <c r="M807" i="10"/>
  <c r="M808" i="10"/>
  <c r="M809" i="10"/>
  <c r="M810" i="10"/>
  <c r="M811" i="10"/>
  <c r="M812" i="10"/>
  <c r="M813" i="10"/>
  <c r="M814" i="10"/>
  <c r="M815" i="10"/>
  <c r="N815" i="10" s="1"/>
  <c r="M816" i="10"/>
  <c r="N816" i="10" s="1"/>
  <c r="M817" i="10"/>
  <c r="M818" i="10"/>
  <c r="M819" i="10"/>
  <c r="M820" i="10"/>
  <c r="M821" i="10"/>
  <c r="M822" i="10"/>
  <c r="M823" i="10"/>
  <c r="M824" i="10"/>
  <c r="M825" i="10"/>
  <c r="M826" i="10"/>
  <c r="M827" i="10"/>
  <c r="N827" i="10" s="1"/>
  <c r="M828" i="10"/>
  <c r="N828" i="10" s="1"/>
  <c r="M829" i="10"/>
  <c r="M830" i="10"/>
  <c r="M831" i="10"/>
  <c r="M832" i="10"/>
  <c r="M833" i="10"/>
  <c r="M834" i="10"/>
  <c r="M835" i="10"/>
  <c r="M836" i="10"/>
  <c r="M837" i="10"/>
  <c r="M838" i="10"/>
  <c r="M839" i="10"/>
  <c r="N839" i="10" s="1"/>
  <c r="M840" i="10"/>
  <c r="N840" i="10" s="1"/>
  <c r="M841" i="10"/>
  <c r="M842" i="10"/>
  <c r="M843" i="10"/>
  <c r="M844" i="10"/>
  <c r="M845" i="10"/>
  <c r="M846" i="10"/>
  <c r="M847" i="10"/>
  <c r="M848" i="10"/>
  <c r="M849" i="10"/>
  <c r="M850" i="10"/>
  <c r="M851" i="10"/>
  <c r="N851" i="10" s="1"/>
  <c r="M852" i="10"/>
  <c r="N852" i="10" s="1"/>
  <c r="M853" i="10"/>
  <c r="M854" i="10"/>
  <c r="M855" i="10"/>
  <c r="M856" i="10"/>
  <c r="M857" i="10"/>
  <c r="M858" i="10"/>
  <c r="M859" i="10"/>
  <c r="M860" i="10"/>
  <c r="M861" i="10"/>
  <c r="M862" i="10"/>
  <c r="M863" i="10"/>
  <c r="N863" i="10" s="1"/>
  <c r="M864" i="10"/>
  <c r="N864" i="10" s="1"/>
  <c r="M865" i="10"/>
  <c r="M866" i="10"/>
  <c r="M867" i="10"/>
  <c r="M868" i="10"/>
  <c r="M869" i="10"/>
  <c r="M870" i="10"/>
  <c r="M871" i="10"/>
  <c r="M872" i="10"/>
  <c r="M873" i="10"/>
  <c r="M874" i="10"/>
  <c r="M875" i="10"/>
  <c r="N875" i="10" s="1"/>
  <c r="M876" i="10"/>
  <c r="N876" i="10" s="1"/>
  <c r="M877" i="10"/>
  <c r="M878" i="10"/>
  <c r="M879" i="10"/>
  <c r="M880" i="10"/>
  <c r="M881" i="10"/>
  <c r="M882" i="10"/>
  <c r="M883" i="10"/>
  <c r="M884" i="10"/>
  <c r="M885" i="10"/>
  <c r="M886" i="10"/>
  <c r="M887" i="10"/>
  <c r="N887" i="10" s="1"/>
  <c r="M888" i="10"/>
  <c r="N888" i="10" s="1"/>
  <c r="M889" i="10"/>
  <c r="M890" i="10"/>
  <c r="M891" i="10"/>
  <c r="M892" i="10"/>
  <c r="M893" i="10"/>
  <c r="M894" i="10"/>
  <c r="M895" i="10"/>
  <c r="M896" i="10"/>
  <c r="M897" i="10"/>
  <c r="M898" i="10"/>
  <c r="M899" i="10"/>
  <c r="N899" i="10" s="1"/>
  <c r="M900" i="10"/>
  <c r="N900" i="10" s="1"/>
  <c r="M901" i="10"/>
  <c r="M902" i="10"/>
  <c r="M903" i="10"/>
  <c r="M904" i="10"/>
  <c r="M905" i="10"/>
  <c r="M906" i="10"/>
  <c r="M907" i="10"/>
  <c r="M908" i="10"/>
  <c r="M909" i="10"/>
  <c r="M910" i="10"/>
  <c r="M911" i="10"/>
  <c r="N911" i="10" s="1"/>
  <c r="M912" i="10"/>
  <c r="N912" i="10" s="1"/>
  <c r="M913" i="10"/>
  <c r="M914" i="10"/>
  <c r="M915" i="10"/>
  <c r="M916" i="10"/>
  <c r="M917" i="10"/>
  <c r="M918" i="10"/>
  <c r="M919" i="10"/>
  <c r="M920" i="10"/>
  <c r="M921" i="10"/>
  <c r="M922" i="10"/>
  <c r="M923" i="10"/>
  <c r="N923" i="10" s="1"/>
  <c r="M924" i="10"/>
  <c r="N924" i="10" s="1"/>
  <c r="M925" i="10"/>
  <c r="M926" i="10"/>
  <c r="M927" i="10"/>
  <c r="M928" i="10"/>
  <c r="M929" i="10"/>
  <c r="M930" i="10"/>
  <c r="M931" i="10"/>
  <c r="M932" i="10"/>
  <c r="M933" i="10"/>
  <c r="M934" i="10"/>
  <c r="M935" i="10"/>
  <c r="N935" i="10" s="1"/>
  <c r="M936" i="10"/>
  <c r="N936" i="10" s="1"/>
  <c r="M937" i="10"/>
  <c r="M938" i="10"/>
  <c r="M939" i="10"/>
  <c r="M940" i="10"/>
  <c r="M941" i="10"/>
  <c r="M942" i="10"/>
  <c r="M943" i="10"/>
  <c r="M944" i="10"/>
  <c r="M945" i="10"/>
  <c r="M946" i="10"/>
  <c r="M947" i="10"/>
  <c r="N947" i="10" s="1"/>
  <c r="M948" i="10"/>
  <c r="N948" i="10" s="1"/>
  <c r="M949" i="10"/>
  <c r="M950" i="10"/>
  <c r="M951" i="10"/>
  <c r="M952" i="10"/>
  <c r="M953" i="10"/>
  <c r="M954" i="10"/>
  <c r="M955" i="10"/>
  <c r="M956" i="10"/>
  <c r="M957" i="10"/>
  <c r="M958" i="10"/>
  <c r="M959" i="10"/>
  <c r="N959" i="10" s="1"/>
  <c r="M960" i="10"/>
  <c r="N960" i="10" s="1"/>
  <c r="M961" i="10"/>
  <c r="M962" i="10"/>
  <c r="M963" i="10"/>
  <c r="M964" i="10"/>
  <c r="M965" i="10"/>
  <c r="M966" i="10"/>
  <c r="M967" i="10"/>
  <c r="M968" i="10"/>
  <c r="M969" i="10"/>
  <c r="M970" i="10"/>
  <c r="M971" i="10"/>
  <c r="N971" i="10" s="1"/>
  <c r="M972" i="10"/>
  <c r="N972" i="10" s="1"/>
  <c r="M973" i="10"/>
  <c r="M974" i="10"/>
  <c r="M975" i="10"/>
  <c r="M976" i="10"/>
  <c r="M977" i="10"/>
  <c r="M978" i="10"/>
  <c r="M979" i="10"/>
  <c r="M980" i="10"/>
  <c r="M981" i="10"/>
  <c r="M982" i="10"/>
  <c r="M983" i="10"/>
  <c r="N983" i="10" s="1"/>
  <c r="M984" i="10"/>
  <c r="N984" i="10" s="1"/>
  <c r="M985" i="10"/>
  <c r="M986" i="10"/>
  <c r="M987" i="10"/>
  <c r="M988" i="10"/>
  <c r="M989" i="10"/>
  <c r="M990" i="10"/>
  <c r="M991" i="10"/>
  <c r="M992" i="10"/>
  <c r="M993" i="10"/>
  <c r="M994" i="10"/>
  <c r="M995" i="10"/>
  <c r="N995" i="10" s="1"/>
  <c r="M996" i="10"/>
  <c r="N996" i="10" s="1"/>
  <c r="M997" i="10"/>
  <c r="M998" i="10"/>
  <c r="M999" i="10"/>
  <c r="M1000" i="10"/>
  <c r="N399" i="10"/>
  <c r="N400" i="10"/>
  <c r="N401" i="10"/>
  <c r="N402" i="10"/>
  <c r="N403" i="10"/>
  <c r="N404" i="10"/>
  <c r="N405" i="10"/>
  <c r="N406" i="10"/>
  <c r="N411" i="10"/>
  <c r="N412" i="10"/>
  <c r="N413" i="10"/>
  <c r="N414" i="10"/>
  <c r="N415" i="10"/>
  <c r="N416" i="10"/>
  <c r="N417" i="10"/>
  <c r="N418" i="10"/>
  <c r="N423" i="10"/>
  <c r="N424" i="10"/>
  <c r="N425" i="10"/>
  <c r="N426" i="10"/>
  <c r="N427" i="10"/>
  <c r="N428" i="10"/>
  <c r="N429" i="10"/>
  <c r="N430" i="10"/>
  <c r="N435" i="10"/>
  <c r="N436" i="10"/>
  <c r="N437" i="10"/>
  <c r="N438" i="10"/>
  <c r="N439" i="10"/>
  <c r="N440" i="10"/>
  <c r="N441" i="10"/>
  <c r="N442" i="10"/>
  <c r="N447" i="10"/>
  <c r="N448" i="10"/>
  <c r="N449" i="10"/>
  <c r="N450" i="10"/>
  <c r="N451" i="10"/>
  <c r="N452" i="10"/>
  <c r="N453" i="10"/>
  <c r="N454" i="10"/>
  <c r="N459" i="10"/>
  <c r="N460" i="10"/>
  <c r="N461" i="10"/>
  <c r="N462" i="10"/>
  <c r="N463" i="10"/>
  <c r="N464" i="10"/>
  <c r="N465" i="10"/>
  <c r="N466" i="10"/>
  <c r="N471" i="10"/>
  <c r="N472" i="10"/>
  <c r="N473" i="10"/>
  <c r="N474" i="10"/>
  <c r="N475" i="10"/>
  <c r="N476" i="10"/>
  <c r="N477" i="10"/>
  <c r="N478" i="10"/>
  <c r="N483" i="10"/>
  <c r="N484" i="10"/>
  <c r="N485" i="10"/>
  <c r="N486" i="10"/>
  <c r="N487" i="10"/>
  <c r="N488" i="10"/>
  <c r="N489" i="10"/>
  <c r="N490" i="10"/>
  <c r="N495" i="10"/>
  <c r="N496" i="10"/>
  <c r="N497" i="10"/>
  <c r="N498" i="10"/>
  <c r="N499" i="10"/>
  <c r="N500" i="10"/>
  <c r="N501" i="10"/>
  <c r="N502" i="10"/>
  <c r="N507" i="10"/>
  <c r="N508" i="10"/>
  <c r="N509" i="10"/>
  <c r="N510" i="10"/>
  <c r="N511" i="10"/>
  <c r="N512" i="10"/>
  <c r="N513" i="10"/>
  <c r="N514" i="10"/>
  <c r="N519" i="10"/>
  <c r="N520" i="10"/>
  <c r="N521" i="10"/>
  <c r="N522" i="10"/>
  <c r="N523" i="10"/>
  <c r="N524" i="10"/>
  <c r="N525" i="10"/>
  <c r="N526" i="10"/>
  <c r="N531" i="10"/>
  <c r="N532" i="10"/>
  <c r="N533" i="10"/>
  <c r="N534" i="10"/>
  <c r="N535" i="10"/>
  <c r="N536" i="10"/>
  <c r="N537" i="10"/>
  <c r="N538" i="10"/>
  <c r="N543" i="10"/>
  <c r="N544" i="10"/>
  <c r="N545" i="10"/>
  <c r="N546" i="10"/>
  <c r="N547" i="10"/>
  <c r="N548" i="10"/>
  <c r="N549" i="10"/>
  <c r="N550" i="10"/>
  <c r="N555" i="10"/>
  <c r="N556" i="10"/>
  <c r="N557" i="10"/>
  <c r="N558" i="10"/>
  <c r="N559" i="10"/>
  <c r="N560" i="10"/>
  <c r="N561" i="10"/>
  <c r="N562" i="10"/>
  <c r="N567" i="10"/>
  <c r="N568" i="10"/>
  <c r="N569" i="10"/>
  <c r="N570" i="10"/>
  <c r="N571" i="10"/>
  <c r="N572" i="10"/>
  <c r="N573" i="10"/>
  <c r="N574" i="10"/>
  <c r="N579" i="10"/>
  <c r="N580" i="10"/>
  <c r="N581" i="10"/>
  <c r="N582" i="10"/>
  <c r="N583" i="10"/>
  <c r="N584" i="10"/>
  <c r="N585" i="10"/>
  <c r="N586" i="10"/>
  <c r="N591" i="10"/>
  <c r="N592" i="10"/>
  <c r="N593" i="10"/>
  <c r="N594" i="10"/>
  <c r="N595" i="10"/>
  <c r="N596" i="10"/>
  <c r="N597" i="10"/>
  <c r="N598" i="10"/>
  <c r="N603" i="10"/>
  <c r="N604" i="10"/>
  <c r="N605" i="10"/>
  <c r="N606" i="10"/>
  <c r="N607" i="10"/>
  <c r="N608" i="10"/>
  <c r="N609" i="10"/>
  <c r="N610" i="10"/>
  <c r="N615" i="10"/>
  <c r="N616" i="10"/>
  <c r="N617" i="10"/>
  <c r="N618" i="10"/>
  <c r="N619" i="10"/>
  <c r="N620" i="10"/>
  <c r="N621" i="10"/>
  <c r="N622" i="10"/>
  <c r="N627" i="10"/>
  <c r="N628" i="10"/>
  <c r="N629" i="10"/>
  <c r="N630" i="10"/>
  <c r="N631" i="10"/>
  <c r="N632" i="10"/>
  <c r="N633" i="10"/>
  <c r="N634" i="10"/>
  <c r="N639" i="10"/>
  <c r="N640" i="10"/>
  <c r="N641" i="10"/>
  <c r="N642" i="10"/>
  <c r="N643" i="10"/>
  <c r="N644" i="10"/>
  <c r="N645" i="10"/>
  <c r="N646" i="10"/>
  <c r="N651" i="10"/>
  <c r="N652" i="10"/>
  <c r="N653" i="10"/>
  <c r="N654" i="10"/>
  <c r="N655" i="10"/>
  <c r="N656" i="10"/>
  <c r="N657" i="10"/>
  <c r="N658" i="10"/>
  <c r="N663" i="10"/>
  <c r="N664" i="10"/>
  <c r="N665" i="10"/>
  <c r="N666" i="10"/>
  <c r="N667" i="10"/>
  <c r="N668" i="10"/>
  <c r="N669" i="10"/>
  <c r="N670" i="10"/>
  <c r="N675" i="10"/>
  <c r="N676" i="10"/>
  <c r="N677" i="10"/>
  <c r="N678" i="10"/>
  <c r="N679" i="10"/>
  <c r="N680" i="10"/>
  <c r="N681" i="10"/>
  <c r="N682" i="10"/>
  <c r="N687" i="10"/>
  <c r="N688" i="10"/>
  <c r="N689" i="10"/>
  <c r="N690" i="10"/>
  <c r="N691" i="10"/>
  <c r="N692" i="10"/>
  <c r="N693" i="10"/>
  <c r="N694" i="10"/>
  <c r="N699" i="10"/>
  <c r="N700" i="10"/>
  <c r="N701" i="10"/>
  <c r="N702" i="10"/>
  <c r="N703" i="10"/>
  <c r="N704" i="10"/>
  <c r="N705" i="10"/>
  <c r="N706" i="10"/>
  <c r="N711" i="10"/>
  <c r="N712" i="10"/>
  <c r="N713" i="10"/>
  <c r="N714" i="10"/>
  <c r="N715" i="10"/>
  <c r="N716" i="10"/>
  <c r="N717" i="10"/>
  <c r="N718" i="10"/>
  <c r="N723" i="10"/>
  <c r="N724" i="10"/>
  <c r="N725" i="10"/>
  <c r="N726" i="10"/>
  <c r="N727" i="10"/>
  <c r="N728" i="10"/>
  <c r="N729" i="10"/>
  <c r="N730" i="10"/>
  <c r="N735" i="10"/>
  <c r="N736" i="10"/>
  <c r="N737" i="10"/>
  <c r="N738" i="10"/>
  <c r="N739" i="10"/>
  <c r="N740" i="10"/>
  <c r="N741" i="10"/>
  <c r="N742" i="10"/>
  <c r="N747" i="10"/>
  <c r="N748" i="10"/>
  <c r="N749" i="10"/>
  <c r="N750" i="10"/>
  <c r="N751" i="10"/>
  <c r="N752" i="10"/>
  <c r="N753" i="10"/>
  <c r="N754" i="10"/>
  <c r="N759" i="10"/>
  <c r="N760" i="10"/>
  <c r="N761" i="10"/>
  <c r="N762" i="10"/>
  <c r="N763" i="10"/>
  <c r="N764" i="10"/>
  <c r="N765" i="10"/>
  <c r="N766" i="10"/>
  <c r="N771" i="10"/>
  <c r="N772" i="10"/>
  <c r="N773" i="10"/>
  <c r="N774" i="10"/>
  <c r="N775" i="10"/>
  <c r="N776" i="10"/>
  <c r="N777" i="10"/>
  <c r="N778" i="10"/>
  <c r="N783" i="10"/>
  <c r="N784" i="10"/>
  <c r="N785" i="10"/>
  <c r="N786" i="10"/>
  <c r="N787" i="10"/>
  <c r="N788" i="10"/>
  <c r="N789" i="10"/>
  <c r="N790" i="10"/>
  <c r="N795" i="10"/>
  <c r="N796" i="10"/>
  <c r="N797" i="10"/>
  <c r="N798" i="10"/>
  <c r="N799" i="10"/>
  <c r="N800" i="10"/>
  <c r="N801" i="10"/>
  <c r="N802" i="10"/>
  <c r="N807" i="10"/>
  <c r="N808" i="10"/>
  <c r="N809" i="10"/>
  <c r="N810" i="10"/>
  <c r="N811" i="10"/>
  <c r="N812" i="10"/>
  <c r="N813" i="10"/>
  <c r="N814" i="10"/>
  <c r="N819" i="10"/>
  <c r="N820" i="10"/>
  <c r="N821" i="10"/>
  <c r="N822" i="10"/>
  <c r="N823" i="10"/>
  <c r="N824" i="10"/>
  <c r="N825" i="10"/>
  <c r="N826" i="10"/>
  <c r="N831" i="10"/>
  <c r="N832" i="10"/>
  <c r="N833" i="10"/>
  <c r="N834" i="10"/>
  <c r="N835" i="10"/>
  <c r="N836" i="10"/>
  <c r="N837" i="10"/>
  <c r="N838" i="10"/>
  <c r="N843" i="10"/>
  <c r="N844" i="10"/>
  <c r="N845" i="10"/>
  <c r="N846" i="10"/>
  <c r="N847" i="10"/>
  <c r="N848" i="10"/>
  <c r="N849" i="10"/>
  <c r="N850" i="10"/>
  <c r="N855" i="10"/>
  <c r="N856" i="10"/>
  <c r="N857" i="10"/>
  <c r="N858" i="10"/>
  <c r="N859" i="10"/>
  <c r="N860" i="10"/>
  <c r="N861" i="10"/>
  <c r="N862" i="10"/>
  <c r="N867" i="10"/>
  <c r="N868" i="10"/>
  <c r="N869" i="10"/>
  <c r="N870" i="10"/>
  <c r="N871" i="10"/>
  <c r="N872" i="10"/>
  <c r="N873" i="10"/>
  <c r="N874" i="10"/>
  <c r="N879" i="10"/>
  <c r="N880" i="10"/>
  <c r="N881" i="10"/>
  <c r="N882" i="10"/>
  <c r="N883" i="10"/>
  <c r="N884" i="10"/>
  <c r="N885" i="10"/>
  <c r="N886" i="10"/>
  <c r="N891" i="10"/>
  <c r="N892" i="10"/>
  <c r="N893" i="10"/>
  <c r="N894" i="10"/>
  <c r="N895" i="10"/>
  <c r="N896" i="10"/>
  <c r="N897" i="10"/>
  <c r="N898" i="10"/>
  <c r="N903" i="10"/>
  <c r="N904" i="10"/>
  <c r="N905" i="10"/>
  <c r="N906" i="10"/>
  <c r="N907" i="10"/>
  <c r="N908" i="10"/>
  <c r="N909" i="10"/>
  <c r="N910" i="10"/>
  <c r="N915" i="10"/>
  <c r="N916" i="10"/>
  <c r="N917" i="10"/>
  <c r="N918" i="10"/>
  <c r="N919" i="10"/>
  <c r="N920" i="10"/>
  <c r="N921" i="10"/>
  <c r="N922" i="10"/>
  <c r="N927" i="10"/>
  <c r="N928" i="10"/>
  <c r="N929" i="10"/>
  <c r="N930" i="10"/>
  <c r="N931" i="10"/>
  <c r="N932" i="10"/>
  <c r="N933" i="10"/>
  <c r="N934" i="10"/>
  <c r="N939" i="10"/>
  <c r="N940" i="10"/>
  <c r="N941" i="10"/>
  <c r="N942" i="10"/>
  <c r="N943" i="10"/>
  <c r="N944" i="10"/>
  <c r="N945" i="10"/>
  <c r="N946" i="10"/>
  <c r="N951" i="10"/>
  <c r="N952" i="10"/>
  <c r="N953" i="10"/>
  <c r="N954" i="10"/>
  <c r="N955" i="10"/>
  <c r="N956" i="10"/>
  <c r="N957" i="10"/>
  <c r="N958" i="10"/>
  <c r="N963" i="10"/>
  <c r="N964" i="10"/>
  <c r="N965" i="10"/>
  <c r="N966" i="10"/>
  <c r="N967" i="10"/>
  <c r="N968" i="10"/>
  <c r="N969" i="10"/>
  <c r="N970" i="10"/>
  <c r="N975" i="10"/>
  <c r="N976" i="10"/>
  <c r="N977" i="10"/>
  <c r="N978" i="10"/>
  <c r="N979" i="10"/>
  <c r="N980" i="10"/>
  <c r="N981" i="10"/>
  <c r="N982" i="10"/>
  <c r="N987" i="10"/>
  <c r="N988" i="10"/>
  <c r="N989" i="10"/>
  <c r="N990" i="10"/>
  <c r="N991" i="10"/>
  <c r="N992" i="10"/>
  <c r="N993" i="10"/>
  <c r="N994" i="10"/>
  <c r="N999" i="10"/>
  <c r="N1000" i="10"/>
  <c r="O399" i="10"/>
  <c r="O400" i="10"/>
  <c r="O401" i="10"/>
  <c r="O402" i="10"/>
  <c r="O403" i="10"/>
  <c r="O404" i="10"/>
  <c r="O405" i="10"/>
  <c r="O406" i="10"/>
  <c r="O407" i="10"/>
  <c r="O408" i="10"/>
  <c r="O409" i="10"/>
  <c r="O410" i="10"/>
  <c r="O411" i="10"/>
  <c r="O412" i="10"/>
  <c r="O413" i="10"/>
  <c r="O414" i="10"/>
  <c r="O415" i="10"/>
  <c r="O416" i="10"/>
  <c r="O417" i="10"/>
  <c r="O418" i="10"/>
  <c r="O419" i="10"/>
  <c r="O420" i="10"/>
  <c r="O421" i="10"/>
  <c r="O422" i="10"/>
  <c r="O423" i="10"/>
  <c r="O424" i="10"/>
  <c r="O425" i="10"/>
  <c r="O426" i="10"/>
  <c r="O427" i="10"/>
  <c r="O428" i="10"/>
  <c r="O429" i="10"/>
  <c r="O430" i="10"/>
  <c r="O431" i="10"/>
  <c r="O432" i="10"/>
  <c r="O433" i="10"/>
  <c r="O434" i="10"/>
  <c r="O435" i="10"/>
  <c r="O436" i="10"/>
  <c r="O437" i="10"/>
  <c r="O438" i="10"/>
  <c r="O439" i="10"/>
  <c r="O440" i="10"/>
  <c r="O441" i="10"/>
  <c r="O442" i="10"/>
  <c r="O443" i="10"/>
  <c r="O444" i="10"/>
  <c r="O445" i="10"/>
  <c r="O446" i="10"/>
  <c r="O447" i="10"/>
  <c r="O448" i="10"/>
  <c r="O449" i="10"/>
  <c r="O450" i="10"/>
  <c r="O451" i="10"/>
  <c r="O452" i="10"/>
  <c r="O453" i="10"/>
  <c r="O454" i="10"/>
  <c r="O455" i="10"/>
  <c r="O456" i="10"/>
  <c r="O457" i="10"/>
  <c r="O458" i="10"/>
  <c r="O459" i="10"/>
  <c r="O460" i="10"/>
  <c r="O461" i="10"/>
  <c r="O462" i="10"/>
  <c r="O463" i="10"/>
  <c r="O464" i="10"/>
  <c r="O465" i="10"/>
  <c r="O466" i="10"/>
  <c r="O467" i="10"/>
  <c r="O468" i="10"/>
  <c r="O469" i="10"/>
  <c r="O470" i="10"/>
  <c r="O471" i="10"/>
  <c r="O472" i="10"/>
  <c r="O473" i="10"/>
  <c r="O474" i="10"/>
  <c r="O475" i="10"/>
  <c r="O476" i="10"/>
  <c r="O477" i="10"/>
  <c r="O478" i="10"/>
  <c r="O479" i="10"/>
  <c r="O480" i="10"/>
  <c r="O481" i="10"/>
  <c r="O482" i="10"/>
  <c r="O483" i="10"/>
  <c r="O484" i="10"/>
  <c r="O485" i="10"/>
  <c r="O486" i="10"/>
  <c r="O487" i="10"/>
  <c r="O488" i="10"/>
  <c r="O489" i="10"/>
  <c r="O490" i="10"/>
  <c r="O491" i="10"/>
  <c r="O492" i="10"/>
  <c r="O493" i="10"/>
  <c r="O494" i="10"/>
  <c r="O495" i="10"/>
  <c r="O496" i="10"/>
  <c r="O497" i="10"/>
  <c r="O498" i="10"/>
  <c r="O499" i="10"/>
  <c r="O500" i="10"/>
  <c r="O501" i="10"/>
  <c r="O502" i="10"/>
  <c r="O503" i="10"/>
  <c r="O504" i="10"/>
  <c r="O505" i="10"/>
  <c r="O506" i="10"/>
  <c r="O507" i="10"/>
  <c r="O508" i="10"/>
  <c r="O509" i="10"/>
  <c r="O510" i="10"/>
  <c r="O511" i="10"/>
  <c r="O512" i="10"/>
  <c r="O513" i="10"/>
  <c r="O514" i="10"/>
  <c r="O515" i="10"/>
  <c r="O516" i="10"/>
  <c r="O517" i="10"/>
  <c r="O518" i="10"/>
  <c r="O519" i="10"/>
  <c r="O520" i="10"/>
  <c r="O521" i="10"/>
  <c r="O522" i="10"/>
  <c r="O523" i="10"/>
  <c r="O524" i="10"/>
  <c r="O525" i="10"/>
  <c r="O526" i="10"/>
  <c r="O527" i="10"/>
  <c r="O528" i="10"/>
  <c r="O529" i="10"/>
  <c r="O530" i="10"/>
  <c r="O531" i="10"/>
  <c r="O532" i="10"/>
  <c r="O533" i="10"/>
  <c r="O534" i="10"/>
  <c r="O535" i="10"/>
  <c r="O536" i="10"/>
  <c r="O537" i="10"/>
  <c r="O538" i="10"/>
  <c r="O539" i="10"/>
  <c r="O540" i="10"/>
  <c r="O541" i="10"/>
  <c r="O542" i="10"/>
  <c r="O543" i="10"/>
  <c r="O544" i="10"/>
  <c r="O545" i="10"/>
  <c r="O546" i="10"/>
  <c r="O547" i="10"/>
  <c r="O548" i="10"/>
  <c r="O549" i="10"/>
  <c r="O550" i="10"/>
  <c r="O551" i="10"/>
  <c r="O552" i="10"/>
  <c r="O553" i="10"/>
  <c r="O554" i="10"/>
  <c r="O555" i="10"/>
  <c r="O556" i="10"/>
  <c r="O557" i="10"/>
  <c r="O558" i="10"/>
  <c r="O559" i="10"/>
  <c r="O560" i="10"/>
  <c r="O561" i="10"/>
  <c r="O562" i="10"/>
  <c r="O563" i="10"/>
  <c r="O564" i="10"/>
  <c r="O565" i="10"/>
  <c r="O566" i="10"/>
  <c r="O567" i="10"/>
  <c r="O568" i="10"/>
  <c r="O569" i="10"/>
  <c r="O570" i="10"/>
  <c r="O571" i="10"/>
  <c r="O572" i="10"/>
  <c r="O573" i="10"/>
  <c r="O574" i="10"/>
  <c r="O575" i="10"/>
  <c r="O576" i="10"/>
  <c r="O577" i="10"/>
  <c r="O578" i="10"/>
  <c r="O579" i="10"/>
  <c r="O580" i="10"/>
  <c r="O581" i="10"/>
  <c r="O582" i="10"/>
  <c r="O583" i="10"/>
  <c r="O584" i="10"/>
  <c r="O585" i="10"/>
  <c r="O586" i="10"/>
  <c r="O587" i="10"/>
  <c r="O588" i="10"/>
  <c r="O589" i="10"/>
  <c r="O590" i="10"/>
  <c r="O591" i="10"/>
  <c r="O592" i="10"/>
  <c r="O593" i="10"/>
  <c r="O594" i="10"/>
  <c r="O595" i="10"/>
  <c r="O596" i="10"/>
  <c r="O597" i="10"/>
  <c r="O598" i="10"/>
  <c r="O599" i="10"/>
  <c r="O600" i="10"/>
  <c r="O601" i="10"/>
  <c r="O602" i="10"/>
  <c r="O603" i="10"/>
  <c r="O604" i="10"/>
  <c r="O605" i="10"/>
  <c r="O606" i="10"/>
  <c r="O607" i="10"/>
  <c r="O608" i="10"/>
  <c r="O609" i="10"/>
  <c r="O610" i="10"/>
  <c r="O611" i="10"/>
  <c r="O612" i="10"/>
  <c r="O613" i="10"/>
  <c r="O614" i="10"/>
  <c r="O615" i="10"/>
  <c r="O616" i="10"/>
  <c r="O617" i="10"/>
  <c r="O618" i="10"/>
  <c r="O619" i="10"/>
  <c r="O620" i="10"/>
  <c r="O621" i="10"/>
  <c r="O622" i="10"/>
  <c r="O623" i="10"/>
  <c r="O624" i="10"/>
  <c r="O625" i="10"/>
  <c r="O626" i="10"/>
  <c r="O627" i="10"/>
  <c r="O628" i="10"/>
  <c r="O629" i="10"/>
  <c r="O630" i="10"/>
  <c r="O631" i="10"/>
  <c r="O632" i="10"/>
  <c r="O633" i="10"/>
  <c r="O634" i="10"/>
  <c r="O635" i="10"/>
  <c r="O636" i="10"/>
  <c r="O637" i="10"/>
  <c r="O638" i="10"/>
  <c r="O639" i="10"/>
  <c r="O640" i="10"/>
  <c r="O641" i="10"/>
  <c r="O642" i="10"/>
  <c r="O643" i="10"/>
  <c r="O644" i="10"/>
  <c r="O645" i="10"/>
  <c r="O646" i="10"/>
  <c r="O647" i="10"/>
  <c r="O648" i="10"/>
  <c r="O649" i="10"/>
  <c r="O650" i="10"/>
  <c r="O651" i="10"/>
  <c r="O652" i="10"/>
  <c r="O653" i="10"/>
  <c r="O654" i="10"/>
  <c r="O655" i="10"/>
  <c r="O656" i="10"/>
  <c r="O657" i="10"/>
  <c r="O658" i="10"/>
  <c r="O659" i="10"/>
  <c r="O660" i="10"/>
  <c r="O661" i="10"/>
  <c r="O662" i="10"/>
  <c r="O663" i="10"/>
  <c r="O664" i="10"/>
  <c r="O665" i="10"/>
  <c r="O666" i="10"/>
  <c r="O667" i="10"/>
  <c r="O668" i="10"/>
  <c r="O669" i="10"/>
  <c r="O670" i="10"/>
  <c r="O671" i="10"/>
  <c r="O672" i="10"/>
  <c r="O673" i="10"/>
  <c r="O674" i="10"/>
  <c r="O675" i="10"/>
  <c r="O676" i="10"/>
  <c r="O677" i="10"/>
  <c r="O678" i="10"/>
  <c r="O679" i="10"/>
  <c r="O680" i="10"/>
  <c r="O681" i="10"/>
  <c r="O682" i="10"/>
  <c r="O683" i="10"/>
  <c r="O684" i="10"/>
  <c r="O685" i="10"/>
  <c r="O686" i="10"/>
  <c r="O687" i="10"/>
  <c r="O688" i="10"/>
  <c r="O689" i="10"/>
  <c r="O690" i="10"/>
  <c r="O691" i="10"/>
  <c r="O692" i="10"/>
  <c r="O693" i="10"/>
  <c r="O694" i="10"/>
  <c r="O695" i="10"/>
  <c r="O696" i="10"/>
  <c r="O697" i="10"/>
  <c r="O698" i="10"/>
  <c r="O699" i="10"/>
  <c r="O700" i="10"/>
  <c r="O701" i="10"/>
  <c r="O702" i="10"/>
  <c r="O703" i="10"/>
  <c r="O704" i="10"/>
  <c r="O705" i="10"/>
  <c r="O706" i="10"/>
  <c r="O707" i="10"/>
  <c r="O708" i="10"/>
  <c r="O709" i="10"/>
  <c r="O710" i="10"/>
  <c r="O711" i="10"/>
  <c r="O712" i="10"/>
  <c r="O713" i="10"/>
  <c r="O714" i="10"/>
  <c r="O715" i="10"/>
  <c r="O716" i="10"/>
  <c r="O717" i="10"/>
  <c r="O718" i="10"/>
  <c r="O719" i="10"/>
  <c r="O720" i="10"/>
  <c r="O721" i="10"/>
  <c r="O722" i="10"/>
  <c r="O723" i="10"/>
  <c r="O724" i="10"/>
  <c r="O725" i="10"/>
  <c r="O726" i="10"/>
  <c r="O727" i="10"/>
  <c r="O728" i="10"/>
  <c r="O729" i="10"/>
  <c r="O730" i="10"/>
  <c r="O731" i="10"/>
  <c r="O732" i="10"/>
  <c r="O733" i="10"/>
  <c r="O734" i="10"/>
  <c r="O735" i="10"/>
  <c r="O736" i="10"/>
  <c r="O737" i="10"/>
  <c r="O738" i="10"/>
  <c r="O739" i="10"/>
  <c r="O740" i="10"/>
  <c r="O741" i="10"/>
  <c r="O742" i="10"/>
  <c r="O743" i="10"/>
  <c r="O744" i="10"/>
  <c r="O745" i="10"/>
  <c r="O746" i="10"/>
  <c r="O747" i="10"/>
  <c r="O748" i="10"/>
  <c r="O749" i="10"/>
  <c r="O750" i="10"/>
  <c r="O751" i="10"/>
  <c r="O752" i="10"/>
  <c r="O753" i="10"/>
  <c r="O754" i="10"/>
  <c r="O755" i="10"/>
  <c r="O756" i="10"/>
  <c r="O757" i="10"/>
  <c r="O758" i="10"/>
  <c r="O759" i="10"/>
  <c r="O760" i="10"/>
  <c r="O761" i="10"/>
  <c r="O762" i="10"/>
  <c r="O763" i="10"/>
  <c r="O764" i="10"/>
  <c r="O765" i="10"/>
  <c r="O766" i="10"/>
  <c r="O767" i="10"/>
  <c r="O768" i="10"/>
  <c r="O769" i="10"/>
  <c r="O770" i="10"/>
  <c r="O771" i="10"/>
  <c r="O772" i="10"/>
  <c r="O773" i="10"/>
  <c r="O774" i="10"/>
  <c r="O775" i="10"/>
  <c r="O776" i="10"/>
  <c r="O777" i="10"/>
  <c r="O778" i="10"/>
  <c r="O779" i="10"/>
  <c r="O780" i="10"/>
  <c r="O781" i="10"/>
  <c r="O782" i="10"/>
  <c r="O783" i="10"/>
  <c r="O784" i="10"/>
  <c r="O785" i="10"/>
  <c r="O786" i="10"/>
  <c r="O787" i="10"/>
  <c r="O788" i="10"/>
  <c r="O789" i="10"/>
  <c r="O790" i="10"/>
  <c r="O791" i="10"/>
  <c r="O792" i="10"/>
  <c r="O793" i="10"/>
  <c r="O794" i="10"/>
  <c r="O795" i="10"/>
  <c r="O796" i="10"/>
  <c r="O797" i="10"/>
  <c r="O798" i="10"/>
  <c r="O799" i="10"/>
  <c r="O800" i="10"/>
  <c r="O801" i="10"/>
  <c r="O802" i="10"/>
  <c r="O803" i="10"/>
  <c r="O804" i="10"/>
  <c r="O805" i="10"/>
  <c r="O806" i="10"/>
  <c r="O807" i="10"/>
  <c r="O808" i="10"/>
  <c r="O809" i="10"/>
  <c r="O810" i="10"/>
  <c r="O811" i="10"/>
  <c r="O812" i="10"/>
  <c r="O813" i="10"/>
  <c r="O814" i="10"/>
  <c r="O815" i="10"/>
  <c r="O816" i="10"/>
  <c r="O817" i="10"/>
  <c r="O818" i="10"/>
  <c r="O819" i="10"/>
  <c r="O820" i="10"/>
  <c r="O821" i="10"/>
  <c r="O822" i="10"/>
  <c r="O823" i="10"/>
  <c r="O824" i="10"/>
  <c r="O825" i="10"/>
  <c r="O826" i="10"/>
  <c r="O827" i="10"/>
  <c r="O828" i="10"/>
  <c r="O829" i="10"/>
  <c r="O830" i="10"/>
  <c r="O831" i="10"/>
  <c r="O832" i="10"/>
  <c r="O833" i="10"/>
  <c r="O834" i="10"/>
  <c r="O835" i="10"/>
  <c r="O836" i="10"/>
  <c r="O837" i="10"/>
  <c r="O838" i="10"/>
  <c r="O839" i="10"/>
  <c r="O840" i="10"/>
  <c r="O841" i="10"/>
  <c r="O842" i="10"/>
  <c r="O843" i="10"/>
  <c r="O844" i="10"/>
  <c r="O845" i="10"/>
  <c r="O846" i="10"/>
  <c r="O847" i="10"/>
  <c r="O848" i="10"/>
  <c r="O849" i="10"/>
  <c r="O850" i="10"/>
  <c r="O851" i="10"/>
  <c r="O852" i="10"/>
  <c r="O853" i="10"/>
  <c r="O854" i="10"/>
  <c r="O855" i="10"/>
  <c r="O856" i="10"/>
  <c r="O857" i="10"/>
  <c r="O858" i="10"/>
  <c r="O859" i="10"/>
  <c r="O860" i="10"/>
  <c r="O861" i="10"/>
  <c r="O862" i="10"/>
  <c r="O863" i="10"/>
  <c r="O864" i="10"/>
  <c r="O865" i="10"/>
  <c r="O866" i="10"/>
  <c r="O867" i="10"/>
  <c r="O868" i="10"/>
  <c r="O869" i="10"/>
  <c r="O870" i="10"/>
  <c r="O871" i="10"/>
  <c r="O872" i="10"/>
  <c r="O873" i="10"/>
  <c r="O874" i="10"/>
  <c r="O875" i="10"/>
  <c r="O876" i="10"/>
  <c r="O877" i="10"/>
  <c r="O878" i="10"/>
  <c r="O879" i="10"/>
  <c r="O880" i="10"/>
  <c r="O881" i="10"/>
  <c r="O882" i="10"/>
  <c r="O883" i="10"/>
  <c r="O884" i="10"/>
  <c r="O885" i="10"/>
  <c r="O886" i="10"/>
  <c r="O887" i="10"/>
  <c r="O888" i="10"/>
  <c r="O889" i="10"/>
  <c r="O890" i="10"/>
  <c r="O891" i="10"/>
  <c r="O892" i="10"/>
  <c r="O893" i="10"/>
  <c r="O894" i="10"/>
  <c r="O895" i="10"/>
  <c r="O896" i="10"/>
  <c r="O897" i="10"/>
  <c r="O898" i="10"/>
  <c r="O899" i="10"/>
  <c r="O900" i="10"/>
  <c r="O901" i="10"/>
  <c r="O902" i="10"/>
  <c r="O903" i="10"/>
  <c r="O904" i="10"/>
  <c r="O905" i="10"/>
  <c r="O906" i="10"/>
  <c r="O907" i="10"/>
  <c r="O908" i="10"/>
  <c r="O909" i="10"/>
  <c r="O910" i="10"/>
  <c r="O911" i="10"/>
  <c r="O912" i="10"/>
  <c r="O913" i="10"/>
  <c r="O914" i="10"/>
  <c r="O915" i="10"/>
  <c r="O916" i="10"/>
  <c r="O917" i="10"/>
  <c r="O918" i="10"/>
  <c r="O919" i="10"/>
  <c r="O920" i="10"/>
  <c r="O921" i="10"/>
  <c r="O922" i="10"/>
  <c r="O923" i="10"/>
  <c r="O924" i="10"/>
  <c r="O925" i="10"/>
  <c r="O926" i="10"/>
  <c r="O927" i="10"/>
  <c r="O928" i="10"/>
  <c r="O929" i="10"/>
  <c r="O930" i="10"/>
  <c r="O931" i="10"/>
  <c r="O932" i="10"/>
  <c r="O933" i="10"/>
  <c r="O934" i="10"/>
  <c r="O935" i="10"/>
  <c r="O936" i="10"/>
  <c r="O937" i="10"/>
  <c r="O938" i="10"/>
  <c r="O939" i="10"/>
  <c r="O940" i="10"/>
  <c r="O941" i="10"/>
  <c r="O942" i="10"/>
  <c r="O943" i="10"/>
  <c r="O944" i="10"/>
  <c r="O945" i="10"/>
  <c r="O946" i="10"/>
  <c r="O947" i="10"/>
  <c r="O948" i="10"/>
  <c r="O949" i="10"/>
  <c r="O950" i="10"/>
  <c r="O951" i="10"/>
  <c r="O952" i="10"/>
  <c r="O953" i="10"/>
  <c r="O954" i="10"/>
  <c r="O955" i="10"/>
  <c r="O956" i="10"/>
  <c r="O957" i="10"/>
  <c r="O958" i="10"/>
  <c r="O959" i="10"/>
  <c r="O960" i="10"/>
  <c r="O961" i="10"/>
  <c r="O962" i="10"/>
  <c r="O963" i="10"/>
  <c r="O964" i="10"/>
  <c r="O965" i="10"/>
  <c r="O966" i="10"/>
  <c r="O967" i="10"/>
  <c r="O968" i="10"/>
  <c r="O969" i="10"/>
  <c r="O970" i="10"/>
  <c r="O971" i="10"/>
  <c r="O972" i="10"/>
  <c r="O973" i="10"/>
  <c r="O974" i="10"/>
  <c r="O975" i="10"/>
  <c r="O976" i="10"/>
  <c r="O977" i="10"/>
  <c r="O978" i="10"/>
  <c r="O979" i="10"/>
  <c r="O980" i="10"/>
  <c r="O981" i="10"/>
  <c r="O982" i="10"/>
  <c r="O983" i="10"/>
  <c r="O984" i="10"/>
  <c r="O985" i="10"/>
  <c r="O986" i="10"/>
  <c r="O987" i="10"/>
  <c r="O988" i="10"/>
  <c r="O989" i="10"/>
  <c r="O990" i="10"/>
  <c r="O991" i="10"/>
  <c r="O992" i="10"/>
  <c r="O993" i="10"/>
  <c r="O994" i="10"/>
  <c r="O995" i="10"/>
  <c r="O996" i="10"/>
  <c r="O997" i="10"/>
  <c r="O998" i="10"/>
  <c r="O999" i="10"/>
  <c r="O1000" i="10"/>
  <c r="P399" i="10"/>
  <c r="P400" i="10"/>
  <c r="P401" i="10"/>
  <c r="P402" i="10"/>
  <c r="P403" i="10"/>
  <c r="P404" i="10"/>
  <c r="P405" i="10"/>
  <c r="P406" i="10"/>
  <c r="P407" i="10"/>
  <c r="P408" i="10"/>
  <c r="P409" i="10"/>
  <c r="P410" i="10"/>
  <c r="P411" i="10"/>
  <c r="P412" i="10"/>
  <c r="P413" i="10"/>
  <c r="P414" i="10"/>
  <c r="P415" i="10"/>
  <c r="P416" i="10"/>
  <c r="P417" i="10"/>
  <c r="P418" i="10"/>
  <c r="P419" i="10"/>
  <c r="P420" i="10"/>
  <c r="P421" i="10"/>
  <c r="P422" i="10"/>
  <c r="P423" i="10"/>
  <c r="P424" i="10"/>
  <c r="P425" i="10"/>
  <c r="P426" i="10"/>
  <c r="P427" i="10"/>
  <c r="P428" i="10"/>
  <c r="P429" i="10"/>
  <c r="P430" i="10"/>
  <c r="P431" i="10"/>
  <c r="P432" i="10"/>
  <c r="P433" i="10"/>
  <c r="P434" i="10"/>
  <c r="P435" i="10"/>
  <c r="P436" i="10"/>
  <c r="P437" i="10"/>
  <c r="P438" i="10"/>
  <c r="P439" i="10"/>
  <c r="P440" i="10"/>
  <c r="P441" i="10"/>
  <c r="P442" i="10"/>
  <c r="P443" i="10"/>
  <c r="P444" i="10"/>
  <c r="P445" i="10"/>
  <c r="P446" i="10"/>
  <c r="P447" i="10"/>
  <c r="P448" i="10"/>
  <c r="P449" i="10"/>
  <c r="P450" i="10"/>
  <c r="P451" i="10"/>
  <c r="P452" i="10"/>
  <c r="P453" i="10"/>
  <c r="P454" i="10"/>
  <c r="P455" i="10"/>
  <c r="P456" i="10"/>
  <c r="P457" i="10"/>
  <c r="P458" i="10"/>
  <c r="P459" i="10"/>
  <c r="P460" i="10"/>
  <c r="P461" i="10"/>
  <c r="P462" i="10"/>
  <c r="P463" i="10"/>
  <c r="P464" i="10"/>
  <c r="P465" i="10"/>
  <c r="P466" i="10"/>
  <c r="P467" i="10"/>
  <c r="P468" i="10"/>
  <c r="P469" i="10"/>
  <c r="P470" i="10"/>
  <c r="P471" i="10"/>
  <c r="P472" i="10"/>
  <c r="P473" i="10"/>
  <c r="P474" i="10"/>
  <c r="P475" i="10"/>
  <c r="P476" i="10"/>
  <c r="P477" i="10"/>
  <c r="P478" i="10"/>
  <c r="P479" i="10"/>
  <c r="P480" i="10"/>
  <c r="P481" i="10"/>
  <c r="P482" i="10"/>
  <c r="P483" i="10"/>
  <c r="P484" i="10"/>
  <c r="P485" i="10"/>
  <c r="P486" i="10"/>
  <c r="P487" i="10"/>
  <c r="P488" i="10"/>
  <c r="P489" i="10"/>
  <c r="P490" i="10"/>
  <c r="P491" i="10"/>
  <c r="P492" i="10"/>
  <c r="P493" i="10"/>
  <c r="P494" i="10"/>
  <c r="P495" i="10"/>
  <c r="P496" i="10"/>
  <c r="P497" i="10"/>
  <c r="P498" i="10"/>
  <c r="P499" i="10"/>
  <c r="P500" i="10"/>
  <c r="P501" i="10"/>
  <c r="P502" i="10"/>
  <c r="P503" i="10"/>
  <c r="P504" i="10"/>
  <c r="P505" i="10"/>
  <c r="P506" i="10"/>
  <c r="P507" i="10"/>
  <c r="P508" i="10"/>
  <c r="P509" i="10"/>
  <c r="P510" i="10"/>
  <c r="P511" i="10"/>
  <c r="P512" i="10"/>
  <c r="P513" i="10"/>
  <c r="P514" i="10"/>
  <c r="P515" i="10"/>
  <c r="P516" i="10"/>
  <c r="P517" i="10"/>
  <c r="P518" i="10"/>
  <c r="P519" i="10"/>
  <c r="P520" i="10"/>
  <c r="P521" i="10"/>
  <c r="P522" i="10"/>
  <c r="P523" i="10"/>
  <c r="P524" i="10"/>
  <c r="P525" i="10"/>
  <c r="P526" i="10"/>
  <c r="P527" i="10"/>
  <c r="P528" i="10"/>
  <c r="P529" i="10"/>
  <c r="P530" i="10"/>
  <c r="P531" i="10"/>
  <c r="P532" i="10"/>
  <c r="P533" i="10"/>
  <c r="P534" i="10"/>
  <c r="P535" i="10"/>
  <c r="P536" i="10"/>
  <c r="P537" i="10"/>
  <c r="P538" i="10"/>
  <c r="P539" i="10"/>
  <c r="P540" i="10"/>
  <c r="P541" i="10"/>
  <c r="P542" i="10"/>
  <c r="P543" i="10"/>
  <c r="P544" i="10"/>
  <c r="P545" i="10"/>
  <c r="P546" i="10"/>
  <c r="P547" i="10"/>
  <c r="P548" i="10"/>
  <c r="P549" i="10"/>
  <c r="P550" i="10"/>
  <c r="P551" i="10"/>
  <c r="P552" i="10"/>
  <c r="P553" i="10"/>
  <c r="P554" i="10"/>
  <c r="P555" i="10"/>
  <c r="P556" i="10"/>
  <c r="P557" i="10"/>
  <c r="P558" i="10"/>
  <c r="P559" i="10"/>
  <c r="P560" i="10"/>
  <c r="P561" i="10"/>
  <c r="P562" i="10"/>
  <c r="P563" i="10"/>
  <c r="P564" i="10"/>
  <c r="P565" i="10"/>
  <c r="P566" i="10"/>
  <c r="P567" i="10"/>
  <c r="P568" i="10"/>
  <c r="P569" i="10"/>
  <c r="P570" i="10"/>
  <c r="P571" i="10"/>
  <c r="P572" i="10"/>
  <c r="P573" i="10"/>
  <c r="P574" i="10"/>
  <c r="P575" i="10"/>
  <c r="P576" i="10"/>
  <c r="P577" i="10"/>
  <c r="P578" i="10"/>
  <c r="P579" i="10"/>
  <c r="P580" i="10"/>
  <c r="P581" i="10"/>
  <c r="P582" i="10"/>
  <c r="P583" i="10"/>
  <c r="P584" i="10"/>
  <c r="P585" i="10"/>
  <c r="P586" i="10"/>
  <c r="P587" i="10"/>
  <c r="P588" i="10"/>
  <c r="P589" i="10"/>
  <c r="P590" i="10"/>
  <c r="P591" i="10"/>
  <c r="P592" i="10"/>
  <c r="P593" i="10"/>
  <c r="P594" i="10"/>
  <c r="P595" i="10"/>
  <c r="P596" i="10"/>
  <c r="P597" i="10"/>
  <c r="P598" i="10"/>
  <c r="P599" i="10"/>
  <c r="P600" i="10"/>
  <c r="P601" i="10"/>
  <c r="P602" i="10"/>
  <c r="P603" i="10"/>
  <c r="P604" i="10"/>
  <c r="P605" i="10"/>
  <c r="P606" i="10"/>
  <c r="P607" i="10"/>
  <c r="P608" i="10"/>
  <c r="P609" i="10"/>
  <c r="P610" i="10"/>
  <c r="P611" i="10"/>
  <c r="P612" i="10"/>
  <c r="P613" i="10"/>
  <c r="P614" i="10"/>
  <c r="P615" i="10"/>
  <c r="P616" i="10"/>
  <c r="P617" i="10"/>
  <c r="P618" i="10"/>
  <c r="P619" i="10"/>
  <c r="P620" i="10"/>
  <c r="P621" i="10"/>
  <c r="P622" i="10"/>
  <c r="P623" i="10"/>
  <c r="P624" i="10"/>
  <c r="P625" i="10"/>
  <c r="P626" i="10"/>
  <c r="P627" i="10"/>
  <c r="P628" i="10"/>
  <c r="P629" i="10"/>
  <c r="P630" i="10"/>
  <c r="P631" i="10"/>
  <c r="P632" i="10"/>
  <c r="P633" i="10"/>
  <c r="P634" i="10"/>
  <c r="P635" i="10"/>
  <c r="P636" i="10"/>
  <c r="P637" i="10"/>
  <c r="P638" i="10"/>
  <c r="P639" i="10"/>
  <c r="P640" i="10"/>
  <c r="P641" i="10"/>
  <c r="P642" i="10"/>
  <c r="P643" i="10"/>
  <c r="P644" i="10"/>
  <c r="P645" i="10"/>
  <c r="P646" i="10"/>
  <c r="P647" i="10"/>
  <c r="P648" i="10"/>
  <c r="P649" i="10"/>
  <c r="P650" i="10"/>
  <c r="P651" i="10"/>
  <c r="P652" i="10"/>
  <c r="P653" i="10"/>
  <c r="P654" i="10"/>
  <c r="P655" i="10"/>
  <c r="P656" i="10"/>
  <c r="P657" i="10"/>
  <c r="P658" i="10"/>
  <c r="P659" i="10"/>
  <c r="P660" i="10"/>
  <c r="P661" i="10"/>
  <c r="P662" i="10"/>
  <c r="P663" i="10"/>
  <c r="P664" i="10"/>
  <c r="P665" i="10"/>
  <c r="P666" i="10"/>
  <c r="P667" i="10"/>
  <c r="P668" i="10"/>
  <c r="P669" i="10"/>
  <c r="P670" i="10"/>
  <c r="P671" i="10"/>
  <c r="P672" i="10"/>
  <c r="P673" i="10"/>
  <c r="P674" i="10"/>
  <c r="P675" i="10"/>
  <c r="P676" i="10"/>
  <c r="P677" i="10"/>
  <c r="P678" i="10"/>
  <c r="P679" i="10"/>
  <c r="P680" i="10"/>
  <c r="P681" i="10"/>
  <c r="P682" i="10"/>
  <c r="P683" i="10"/>
  <c r="P684" i="10"/>
  <c r="P685" i="10"/>
  <c r="P686" i="10"/>
  <c r="P687" i="10"/>
  <c r="P688" i="10"/>
  <c r="P689" i="10"/>
  <c r="P690" i="10"/>
  <c r="P691" i="10"/>
  <c r="P692" i="10"/>
  <c r="P693" i="10"/>
  <c r="P694" i="10"/>
  <c r="P695" i="10"/>
  <c r="P696" i="10"/>
  <c r="P697" i="10"/>
  <c r="P698" i="10"/>
  <c r="P699" i="10"/>
  <c r="P700" i="10"/>
  <c r="P701" i="10"/>
  <c r="P702" i="10"/>
  <c r="P703" i="10"/>
  <c r="P704" i="10"/>
  <c r="P705" i="10"/>
  <c r="P706" i="10"/>
  <c r="P707" i="10"/>
  <c r="P708" i="10"/>
  <c r="P709" i="10"/>
  <c r="P710" i="10"/>
  <c r="P711" i="10"/>
  <c r="P712" i="10"/>
  <c r="P713" i="10"/>
  <c r="P714" i="10"/>
  <c r="P715" i="10"/>
  <c r="P716" i="10"/>
  <c r="P717" i="10"/>
  <c r="P718" i="10"/>
  <c r="P719" i="10"/>
  <c r="P720" i="10"/>
  <c r="P721" i="10"/>
  <c r="P722" i="10"/>
  <c r="P723" i="10"/>
  <c r="P724" i="10"/>
  <c r="P725" i="10"/>
  <c r="P726" i="10"/>
  <c r="P727" i="10"/>
  <c r="P728" i="10"/>
  <c r="P729" i="10"/>
  <c r="P730" i="10"/>
  <c r="P731" i="10"/>
  <c r="P732" i="10"/>
  <c r="P733" i="10"/>
  <c r="P734" i="10"/>
  <c r="P735" i="10"/>
  <c r="P736" i="10"/>
  <c r="P737" i="10"/>
  <c r="P738" i="10"/>
  <c r="P739" i="10"/>
  <c r="P740" i="10"/>
  <c r="P741" i="10"/>
  <c r="P742" i="10"/>
  <c r="P743" i="10"/>
  <c r="P744" i="10"/>
  <c r="P745" i="10"/>
  <c r="P746" i="10"/>
  <c r="P747" i="10"/>
  <c r="P748" i="10"/>
  <c r="P749" i="10"/>
  <c r="P750" i="10"/>
  <c r="P751" i="10"/>
  <c r="P752" i="10"/>
  <c r="P753" i="10"/>
  <c r="P754" i="10"/>
  <c r="P755" i="10"/>
  <c r="P756" i="10"/>
  <c r="P757" i="10"/>
  <c r="P758" i="10"/>
  <c r="P759" i="10"/>
  <c r="P760" i="10"/>
  <c r="P761" i="10"/>
  <c r="P762" i="10"/>
  <c r="P763" i="10"/>
  <c r="P764" i="10"/>
  <c r="P765" i="10"/>
  <c r="P766" i="10"/>
  <c r="P767" i="10"/>
  <c r="P768" i="10"/>
  <c r="P769" i="10"/>
  <c r="P770" i="10"/>
  <c r="P771" i="10"/>
  <c r="P772" i="10"/>
  <c r="P773" i="10"/>
  <c r="P774" i="10"/>
  <c r="P775" i="10"/>
  <c r="P776" i="10"/>
  <c r="P777" i="10"/>
  <c r="P778" i="10"/>
  <c r="P779" i="10"/>
  <c r="P780" i="10"/>
  <c r="P781" i="10"/>
  <c r="P782" i="10"/>
  <c r="P783" i="10"/>
  <c r="P784" i="10"/>
  <c r="P785" i="10"/>
  <c r="P786" i="10"/>
  <c r="P787" i="10"/>
  <c r="P788" i="10"/>
  <c r="P789" i="10"/>
  <c r="P790" i="10"/>
  <c r="P791" i="10"/>
  <c r="P792" i="10"/>
  <c r="P793" i="10"/>
  <c r="P794" i="10"/>
  <c r="P795" i="10"/>
  <c r="P796" i="10"/>
  <c r="P797" i="10"/>
  <c r="P798" i="10"/>
  <c r="P799" i="10"/>
  <c r="P800" i="10"/>
  <c r="P801" i="10"/>
  <c r="P802" i="10"/>
  <c r="P803" i="10"/>
  <c r="P804" i="10"/>
  <c r="P805" i="10"/>
  <c r="P806" i="10"/>
  <c r="P807" i="10"/>
  <c r="P808" i="10"/>
  <c r="P809" i="10"/>
  <c r="P810" i="10"/>
  <c r="P811" i="10"/>
  <c r="P812" i="10"/>
  <c r="P813" i="10"/>
  <c r="P814" i="10"/>
  <c r="P815" i="10"/>
  <c r="P816" i="10"/>
  <c r="P817" i="10"/>
  <c r="P818" i="10"/>
  <c r="P819" i="10"/>
  <c r="P820" i="10"/>
  <c r="P821" i="10"/>
  <c r="P822" i="10"/>
  <c r="P823" i="10"/>
  <c r="P824" i="10"/>
  <c r="P825" i="10"/>
  <c r="P826" i="10"/>
  <c r="P827" i="10"/>
  <c r="P828" i="10"/>
  <c r="P829" i="10"/>
  <c r="P830" i="10"/>
  <c r="P831" i="10"/>
  <c r="P832" i="10"/>
  <c r="P833" i="10"/>
  <c r="P834" i="10"/>
  <c r="P835" i="10"/>
  <c r="P836" i="10"/>
  <c r="P837" i="10"/>
  <c r="P838" i="10"/>
  <c r="P839" i="10"/>
  <c r="P840" i="10"/>
  <c r="P841" i="10"/>
  <c r="P842" i="10"/>
  <c r="P843" i="10"/>
  <c r="P844" i="10"/>
  <c r="P845" i="10"/>
  <c r="P846" i="10"/>
  <c r="P847" i="10"/>
  <c r="P848" i="10"/>
  <c r="P849" i="10"/>
  <c r="P850" i="10"/>
  <c r="P851" i="10"/>
  <c r="P852" i="10"/>
  <c r="P853" i="10"/>
  <c r="P854" i="10"/>
  <c r="P855" i="10"/>
  <c r="P856" i="10"/>
  <c r="P857" i="10"/>
  <c r="P858" i="10"/>
  <c r="P859" i="10"/>
  <c r="P860" i="10"/>
  <c r="P861" i="10"/>
  <c r="P862" i="10"/>
  <c r="P863" i="10"/>
  <c r="P864" i="10"/>
  <c r="P865" i="10"/>
  <c r="P866" i="10"/>
  <c r="P867" i="10"/>
  <c r="P868" i="10"/>
  <c r="P869" i="10"/>
  <c r="P870" i="10"/>
  <c r="P871" i="10"/>
  <c r="P872" i="10"/>
  <c r="P873" i="10"/>
  <c r="P874" i="10"/>
  <c r="P875" i="10"/>
  <c r="P876" i="10"/>
  <c r="P877" i="10"/>
  <c r="P878" i="10"/>
  <c r="P879" i="10"/>
  <c r="P880" i="10"/>
  <c r="P881" i="10"/>
  <c r="P882" i="10"/>
  <c r="P883" i="10"/>
  <c r="P884" i="10"/>
  <c r="P885" i="10"/>
  <c r="P886" i="10"/>
  <c r="P887" i="10"/>
  <c r="P888" i="10"/>
  <c r="P889" i="10"/>
  <c r="P890" i="10"/>
  <c r="P891" i="10"/>
  <c r="P892" i="10"/>
  <c r="P893" i="10"/>
  <c r="P894" i="10"/>
  <c r="P895" i="10"/>
  <c r="P896" i="10"/>
  <c r="P897" i="10"/>
  <c r="P898" i="10"/>
  <c r="P899" i="10"/>
  <c r="P900" i="10"/>
  <c r="P901" i="10"/>
  <c r="P902" i="10"/>
  <c r="P903" i="10"/>
  <c r="P904" i="10"/>
  <c r="P905" i="10"/>
  <c r="P906" i="10"/>
  <c r="P907" i="10"/>
  <c r="P908" i="10"/>
  <c r="P909" i="10"/>
  <c r="P910" i="10"/>
  <c r="P911" i="10"/>
  <c r="P912" i="10"/>
  <c r="P913" i="10"/>
  <c r="P914" i="10"/>
  <c r="P915" i="10"/>
  <c r="P916" i="10"/>
  <c r="P917" i="10"/>
  <c r="P918" i="10"/>
  <c r="P919" i="10"/>
  <c r="P920" i="10"/>
  <c r="P921" i="10"/>
  <c r="P922" i="10"/>
  <c r="P923" i="10"/>
  <c r="P924" i="10"/>
  <c r="P925" i="10"/>
  <c r="P926" i="10"/>
  <c r="P927" i="10"/>
  <c r="P928" i="10"/>
  <c r="P929" i="10"/>
  <c r="P930" i="10"/>
  <c r="P931" i="10"/>
  <c r="P932" i="10"/>
  <c r="P933" i="10"/>
  <c r="P934" i="10"/>
  <c r="P935" i="10"/>
  <c r="P936" i="10"/>
  <c r="P937" i="10"/>
  <c r="P938" i="10"/>
  <c r="P939" i="10"/>
  <c r="P940" i="10"/>
  <c r="P941" i="10"/>
  <c r="P942" i="10"/>
  <c r="P943" i="10"/>
  <c r="P944" i="10"/>
  <c r="P945" i="10"/>
  <c r="P946" i="10"/>
  <c r="P947" i="10"/>
  <c r="P948" i="10"/>
  <c r="P949" i="10"/>
  <c r="P950" i="10"/>
  <c r="P951" i="10"/>
  <c r="P952" i="10"/>
  <c r="P953" i="10"/>
  <c r="P954" i="10"/>
  <c r="P955" i="10"/>
  <c r="P956" i="10"/>
  <c r="P957" i="10"/>
  <c r="P958" i="10"/>
  <c r="P959" i="10"/>
  <c r="P960" i="10"/>
  <c r="P961" i="10"/>
  <c r="P962" i="10"/>
  <c r="P963" i="10"/>
  <c r="P964" i="10"/>
  <c r="P965" i="10"/>
  <c r="P966" i="10"/>
  <c r="P967" i="10"/>
  <c r="P968" i="10"/>
  <c r="P969" i="10"/>
  <c r="P970" i="10"/>
  <c r="P971" i="10"/>
  <c r="P972" i="10"/>
  <c r="P973" i="10"/>
  <c r="P974" i="10"/>
  <c r="P975" i="10"/>
  <c r="P976" i="10"/>
  <c r="P977" i="10"/>
  <c r="P978" i="10"/>
  <c r="P979" i="10"/>
  <c r="P980" i="10"/>
  <c r="P981" i="10"/>
  <c r="P982" i="10"/>
  <c r="P983" i="10"/>
  <c r="P984" i="10"/>
  <c r="P985" i="10"/>
  <c r="P986" i="10"/>
  <c r="P987" i="10"/>
  <c r="P988" i="10"/>
  <c r="P989" i="10"/>
  <c r="P990" i="10"/>
  <c r="P991" i="10"/>
  <c r="P992" i="10"/>
  <c r="P993" i="10"/>
  <c r="P994" i="10"/>
  <c r="P995" i="10"/>
  <c r="P996" i="10"/>
  <c r="P997" i="10"/>
  <c r="P998" i="10"/>
  <c r="P999" i="10"/>
  <c r="P1000" i="10"/>
  <c r="L399" i="1"/>
  <c r="L400" i="1"/>
  <c r="L401" i="1"/>
  <c r="L402" i="1"/>
  <c r="L403" i="1"/>
  <c r="L404" i="1"/>
  <c r="L405" i="1"/>
  <c r="N405" i="1" s="1"/>
  <c r="L406" i="1"/>
  <c r="L407" i="1"/>
  <c r="L408" i="1"/>
  <c r="L409" i="1"/>
  <c r="L410" i="1"/>
  <c r="N410" i="1" s="1"/>
  <c r="L411" i="1"/>
  <c r="L412" i="1"/>
  <c r="L413" i="1"/>
  <c r="L414" i="1"/>
  <c r="L415" i="1"/>
  <c r="L416" i="1"/>
  <c r="L417" i="1"/>
  <c r="N417" i="1" s="1"/>
  <c r="L418" i="1"/>
  <c r="L419" i="1"/>
  <c r="L420" i="1"/>
  <c r="L421" i="1"/>
  <c r="L422" i="1"/>
  <c r="N422" i="1" s="1"/>
  <c r="L423" i="1"/>
  <c r="L424" i="1"/>
  <c r="L425" i="1"/>
  <c r="L426" i="1"/>
  <c r="L427" i="1"/>
  <c r="L428" i="1"/>
  <c r="L429" i="1"/>
  <c r="N429" i="1" s="1"/>
  <c r="L430" i="1"/>
  <c r="L431" i="1"/>
  <c r="L432" i="1"/>
  <c r="L433" i="1"/>
  <c r="L434" i="1"/>
  <c r="N434" i="1" s="1"/>
  <c r="L435" i="1"/>
  <c r="L436" i="1"/>
  <c r="L437" i="1"/>
  <c r="L438" i="1"/>
  <c r="L439" i="1"/>
  <c r="L440" i="1"/>
  <c r="L441" i="1"/>
  <c r="N441" i="1" s="1"/>
  <c r="L442" i="1"/>
  <c r="L443" i="1"/>
  <c r="L444" i="1"/>
  <c r="L445" i="1"/>
  <c r="L446" i="1"/>
  <c r="N446" i="1" s="1"/>
  <c r="L447" i="1"/>
  <c r="L448" i="1"/>
  <c r="L449" i="1"/>
  <c r="L450" i="1"/>
  <c r="L451" i="1"/>
  <c r="L452" i="1"/>
  <c r="L453" i="1"/>
  <c r="N453" i="1" s="1"/>
  <c r="L454" i="1"/>
  <c r="L455" i="1"/>
  <c r="L456" i="1"/>
  <c r="L457" i="1"/>
  <c r="L458" i="1"/>
  <c r="N458" i="1" s="1"/>
  <c r="L459" i="1"/>
  <c r="L460" i="1"/>
  <c r="L461" i="1"/>
  <c r="L462" i="1"/>
  <c r="L463" i="1"/>
  <c r="L464" i="1"/>
  <c r="L465" i="1"/>
  <c r="N465" i="1" s="1"/>
  <c r="L466" i="1"/>
  <c r="L467" i="1"/>
  <c r="L468" i="1"/>
  <c r="L469" i="1"/>
  <c r="L470" i="1"/>
  <c r="N470" i="1" s="1"/>
  <c r="L471" i="1"/>
  <c r="L472" i="1"/>
  <c r="L473" i="1"/>
  <c r="L474" i="1"/>
  <c r="L475" i="1"/>
  <c r="L476" i="1"/>
  <c r="L477" i="1"/>
  <c r="N477" i="1" s="1"/>
  <c r="L478" i="1"/>
  <c r="L479" i="1"/>
  <c r="L480" i="1"/>
  <c r="L481" i="1"/>
  <c r="L482" i="1"/>
  <c r="N482" i="1" s="1"/>
  <c r="L483" i="1"/>
  <c r="L484" i="1"/>
  <c r="L485" i="1"/>
  <c r="L486" i="1"/>
  <c r="L487" i="1"/>
  <c r="L488" i="1"/>
  <c r="L489" i="1"/>
  <c r="N489" i="1" s="1"/>
  <c r="L490" i="1"/>
  <c r="L491" i="1"/>
  <c r="L492" i="1"/>
  <c r="L493" i="1"/>
  <c r="L494" i="1"/>
  <c r="N494" i="1" s="1"/>
  <c r="L495" i="1"/>
  <c r="L496" i="1"/>
  <c r="L497" i="1"/>
  <c r="L498" i="1"/>
  <c r="L499" i="1"/>
  <c r="L500" i="1"/>
  <c r="L501" i="1"/>
  <c r="N501" i="1" s="1"/>
  <c r="L502" i="1"/>
  <c r="L503" i="1"/>
  <c r="L504" i="1"/>
  <c r="L505" i="1"/>
  <c r="L506" i="1"/>
  <c r="N506" i="1" s="1"/>
  <c r="L507" i="1"/>
  <c r="L508" i="1"/>
  <c r="L509" i="1"/>
  <c r="L510" i="1"/>
  <c r="L511" i="1"/>
  <c r="L512" i="1"/>
  <c r="L513" i="1"/>
  <c r="N513" i="1" s="1"/>
  <c r="L514" i="1"/>
  <c r="L515" i="1"/>
  <c r="L516" i="1"/>
  <c r="L517" i="1"/>
  <c r="L518" i="1"/>
  <c r="N518" i="1" s="1"/>
  <c r="L519" i="1"/>
  <c r="L520" i="1"/>
  <c r="L521" i="1"/>
  <c r="L522" i="1"/>
  <c r="L523" i="1"/>
  <c r="L524" i="1"/>
  <c r="L525" i="1"/>
  <c r="N525" i="1" s="1"/>
  <c r="L526" i="1"/>
  <c r="L527" i="1"/>
  <c r="L528" i="1"/>
  <c r="L529" i="1"/>
  <c r="L530" i="1"/>
  <c r="N530" i="1" s="1"/>
  <c r="L531" i="1"/>
  <c r="L532" i="1"/>
  <c r="L533" i="1"/>
  <c r="L534" i="1"/>
  <c r="L535" i="1"/>
  <c r="L536" i="1"/>
  <c r="L537" i="1"/>
  <c r="N537" i="1" s="1"/>
  <c r="L538" i="1"/>
  <c r="L539" i="1"/>
  <c r="L540" i="1"/>
  <c r="L541" i="1"/>
  <c r="L542" i="1"/>
  <c r="N542" i="1" s="1"/>
  <c r="L543" i="1"/>
  <c r="L544" i="1"/>
  <c r="L545" i="1"/>
  <c r="L546" i="1"/>
  <c r="L547" i="1"/>
  <c r="L548" i="1"/>
  <c r="L549" i="1"/>
  <c r="N549" i="1" s="1"/>
  <c r="L550" i="1"/>
  <c r="L551" i="1"/>
  <c r="L552" i="1"/>
  <c r="L553" i="1"/>
  <c r="L554" i="1"/>
  <c r="N554" i="1" s="1"/>
  <c r="L555" i="1"/>
  <c r="L556" i="1"/>
  <c r="L557" i="1"/>
  <c r="L558" i="1"/>
  <c r="L559" i="1"/>
  <c r="L560" i="1"/>
  <c r="L561" i="1"/>
  <c r="N561" i="1" s="1"/>
  <c r="L562" i="1"/>
  <c r="L563" i="1"/>
  <c r="L564" i="1"/>
  <c r="L565" i="1"/>
  <c r="L566" i="1"/>
  <c r="N566" i="1" s="1"/>
  <c r="L567" i="1"/>
  <c r="L568" i="1"/>
  <c r="L569" i="1"/>
  <c r="L570" i="1"/>
  <c r="L571" i="1"/>
  <c r="L572" i="1"/>
  <c r="L573" i="1"/>
  <c r="N573" i="1" s="1"/>
  <c r="L574" i="1"/>
  <c r="L575" i="1"/>
  <c r="L576" i="1"/>
  <c r="L577" i="1"/>
  <c r="L578" i="1"/>
  <c r="N578" i="1" s="1"/>
  <c r="L579" i="1"/>
  <c r="L580" i="1"/>
  <c r="L581" i="1"/>
  <c r="L582" i="1"/>
  <c r="L583" i="1"/>
  <c r="L584" i="1"/>
  <c r="L585" i="1"/>
  <c r="N585" i="1" s="1"/>
  <c r="L586" i="1"/>
  <c r="L587" i="1"/>
  <c r="L588" i="1"/>
  <c r="L589" i="1"/>
  <c r="L590" i="1"/>
  <c r="N590" i="1" s="1"/>
  <c r="L591" i="1"/>
  <c r="L592" i="1"/>
  <c r="L593" i="1"/>
  <c r="L594" i="1"/>
  <c r="L595" i="1"/>
  <c r="L596" i="1"/>
  <c r="L597" i="1"/>
  <c r="N597" i="1" s="1"/>
  <c r="L598" i="1"/>
  <c r="L599" i="1"/>
  <c r="L600" i="1"/>
  <c r="L601" i="1"/>
  <c r="L602" i="1"/>
  <c r="N602" i="1" s="1"/>
  <c r="L603" i="1"/>
  <c r="L604" i="1"/>
  <c r="L605" i="1"/>
  <c r="L606" i="1"/>
  <c r="L607" i="1"/>
  <c r="L608" i="1"/>
  <c r="L609" i="1"/>
  <c r="N609" i="1" s="1"/>
  <c r="L610" i="1"/>
  <c r="L611" i="1"/>
  <c r="L612" i="1"/>
  <c r="L613" i="1"/>
  <c r="L614" i="1"/>
  <c r="N614" i="1" s="1"/>
  <c r="L615" i="1"/>
  <c r="L616" i="1"/>
  <c r="L617" i="1"/>
  <c r="L618" i="1"/>
  <c r="L619" i="1"/>
  <c r="L620" i="1"/>
  <c r="L621" i="1"/>
  <c r="N621" i="1" s="1"/>
  <c r="L622" i="1"/>
  <c r="L623" i="1"/>
  <c r="L624" i="1"/>
  <c r="L625" i="1"/>
  <c r="L626" i="1"/>
  <c r="N626" i="1" s="1"/>
  <c r="L627" i="1"/>
  <c r="L628" i="1"/>
  <c r="L629" i="1"/>
  <c r="L630" i="1"/>
  <c r="L631" i="1"/>
  <c r="L632" i="1"/>
  <c r="L633" i="1"/>
  <c r="N633" i="1" s="1"/>
  <c r="L634" i="1"/>
  <c r="L635" i="1"/>
  <c r="L636" i="1"/>
  <c r="L637" i="1"/>
  <c r="L638" i="1"/>
  <c r="N638" i="1" s="1"/>
  <c r="L639" i="1"/>
  <c r="L640" i="1"/>
  <c r="L641" i="1"/>
  <c r="L642" i="1"/>
  <c r="L643" i="1"/>
  <c r="L644" i="1"/>
  <c r="L645" i="1"/>
  <c r="N645" i="1" s="1"/>
  <c r="L646" i="1"/>
  <c r="L647" i="1"/>
  <c r="L648" i="1"/>
  <c r="L649" i="1"/>
  <c r="L650" i="1"/>
  <c r="N650" i="1" s="1"/>
  <c r="L651" i="1"/>
  <c r="L652" i="1"/>
  <c r="L653" i="1"/>
  <c r="L654" i="1"/>
  <c r="L655" i="1"/>
  <c r="L656" i="1"/>
  <c r="L657" i="1"/>
  <c r="N657" i="1" s="1"/>
  <c r="L658" i="1"/>
  <c r="L659" i="1"/>
  <c r="L660" i="1"/>
  <c r="L661" i="1"/>
  <c r="L662" i="1"/>
  <c r="N662" i="1" s="1"/>
  <c r="L663" i="1"/>
  <c r="L664" i="1"/>
  <c r="L665" i="1"/>
  <c r="L666" i="1"/>
  <c r="L667" i="1"/>
  <c r="L668" i="1"/>
  <c r="L669" i="1"/>
  <c r="N669" i="1" s="1"/>
  <c r="L670" i="1"/>
  <c r="L671" i="1"/>
  <c r="L672" i="1"/>
  <c r="L673" i="1"/>
  <c r="L674" i="1"/>
  <c r="N674" i="1" s="1"/>
  <c r="L675" i="1"/>
  <c r="L676" i="1"/>
  <c r="L677" i="1"/>
  <c r="L678" i="1"/>
  <c r="L679" i="1"/>
  <c r="L680" i="1"/>
  <c r="L681" i="1"/>
  <c r="N681" i="1" s="1"/>
  <c r="L682" i="1"/>
  <c r="L683" i="1"/>
  <c r="L684" i="1"/>
  <c r="L685" i="1"/>
  <c r="L686" i="1"/>
  <c r="N686" i="1" s="1"/>
  <c r="L687" i="1"/>
  <c r="L688" i="1"/>
  <c r="L689" i="1"/>
  <c r="L690" i="1"/>
  <c r="L691" i="1"/>
  <c r="L692" i="1"/>
  <c r="L693" i="1"/>
  <c r="N693" i="1" s="1"/>
  <c r="L694" i="1"/>
  <c r="L695" i="1"/>
  <c r="L696" i="1"/>
  <c r="L697" i="1"/>
  <c r="L698" i="1"/>
  <c r="N698" i="1" s="1"/>
  <c r="L699" i="1"/>
  <c r="L700" i="1"/>
  <c r="L701" i="1"/>
  <c r="L702" i="1"/>
  <c r="L703" i="1"/>
  <c r="L704" i="1"/>
  <c r="L705" i="1"/>
  <c r="N705" i="1" s="1"/>
  <c r="L706" i="1"/>
  <c r="L707" i="1"/>
  <c r="L708" i="1"/>
  <c r="L709" i="1"/>
  <c r="L710" i="1"/>
  <c r="N710" i="1" s="1"/>
  <c r="L711" i="1"/>
  <c r="L712" i="1"/>
  <c r="L713" i="1"/>
  <c r="L714" i="1"/>
  <c r="L715" i="1"/>
  <c r="L716" i="1"/>
  <c r="L717" i="1"/>
  <c r="N717" i="1" s="1"/>
  <c r="L718" i="1"/>
  <c r="L719" i="1"/>
  <c r="L720" i="1"/>
  <c r="L721" i="1"/>
  <c r="L722" i="1"/>
  <c r="N722" i="1" s="1"/>
  <c r="L723" i="1"/>
  <c r="L724" i="1"/>
  <c r="L725" i="1"/>
  <c r="L726" i="1"/>
  <c r="L727" i="1"/>
  <c r="L728" i="1"/>
  <c r="L729" i="1"/>
  <c r="N729" i="1" s="1"/>
  <c r="L730" i="1"/>
  <c r="L731" i="1"/>
  <c r="L732" i="1"/>
  <c r="L733" i="1"/>
  <c r="L734" i="1"/>
  <c r="N734" i="1" s="1"/>
  <c r="L735" i="1"/>
  <c r="L736" i="1"/>
  <c r="L737" i="1"/>
  <c r="L738" i="1"/>
  <c r="L739" i="1"/>
  <c r="L740" i="1"/>
  <c r="L741" i="1"/>
  <c r="N741" i="1" s="1"/>
  <c r="L742" i="1"/>
  <c r="L743" i="1"/>
  <c r="L744" i="1"/>
  <c r="L745" i="1"/>
  <c r="L746" i="1"/>
  <c r="N746" i="1" s="1"/>
  <c r="L747" i="1"/>
  <c r="L748" i="1"/>
  <c r="L749" i="1"/>
  <c r="L750" i="1"/>
  <c r="L751" i="1"/>
  <c r="L752" i="1"/>
  <c r="L753" i="1"/>
  <c r="N753" i="1" s="1"/>
  <c r="L754" i="1"/>
  <c r="L755" i="1"/>
  <c r="L756" i="1"/>
  <c r="L757" i="1"/>
  <c r="L758" i="1"/>
  <c r="N758" i="1" s="1"/>
  <c r="L759" i="1"/>
  <c r="L760" i="1"/>
  <c r="L761" i="1"/>
  <c r="L762" i="1"/>
  <c r="L763" i="1"/>
  <c r="L764" i="1"/>
  <c r="L765" i="1"/>
  <c r="N765" i="1" s="1"/>
  <c r="L766" i="1"/>
  <c r="L767" i="1"/>
  <c r="L768" i="1"/>
  <c r="L769" i="1"/>
  <c r="L770" i="1"/>
  <c r="N770" i="1" s="1"/>
  <c r="L771" i="1"/>
  <c r="L772" i="1"/>
  <c r="L773" i="1"/>
  <c r="L774" i="1"/>
  <c r="L775" i="1"/>
  <c r="L776" i="1"/>
  <c r="L777" i="1"/>
  <c r="N777" i="1" s="1"/>
  <c r="L778" i="1"/>
  <c r="L779" i="1"/>
  <c r="L780" i="1"/>
  <c r="L781" i="1"/>
  <c r="L782" i="1"/>
  <c r="N782" i="1" s="1"/>
  <c r="L783" i="1"/>
  <c r="L784" i="1"/>
  <c r="L785" i="1"/>
  <c r="L786" i="1"/>
  <c r="L787" i="1"/>
  <c r="L788" i="1"/>
  <c r="L789" i="1"/>
  <c r="N789" i="1" s="1"/>
  <c r="L790" i="1"/>
  <c r="L791" i="1"/>
  <c r="L792" i="1"/>
  <c r="L793" i="1"/>
  <c r="L794" i="1"/>
  <c r="N794" i="1" s="1"/>
  <c r="L795" i="1"/>
  <c r="L796" i="1"/>
  <c r="L797" i="1"/>
  <c r="L798" i="1"/>
  <c r="L799" i="1"/>
  <c r="L800" i="1"/>
  <c r="L801" i="1"/>
  <c r="N801" i="1" s="1"/>
  <c r="L802" i="1"/>
  <c r="L803" i="1"/>
  <c r="L804" i="1"/>
  <c r="L805" i="1"/>
  <c r="L806" i="1"/>
  <c r="N806" i="1" s="1"/>
  <c r="L807" i="1"/>
  <c r="L808" i="1"/>
  <c r="L809" i="1"/>
  <c r="L810" i="1"/>
  <c r="L811" i="1"/>
  <c r="L812" i="1"/>
  <c r="L813" i="1"/>
  <c r="N813" i="1" s="1"/>
  <c r="L814" i="1"/>
  <c r="L815" i="1"/>
  <c r="L816" i="1"/>
  <c r="L817" i="1"/>
  <c r="L818" i="1"/>
  <c r="N818" i="1" s="1"/>
  <c r="L819" i="1"/>
  <c r="L820" i="1"/>
  <c r="L821" i="1"/>
  <c r="L822" i="1"/>
  <c r="L823" i="1"/>
  <c r="L824" i="1"/>
  <c r="L825" i="1"/>
  <c r="N825" i="1" s="1"/>
  <c r="L826" i="1"/>
  <c r="L827" i="1"/>
  <c r="L828" i="1"/>
  <c r="L829" i="1"/>
  <c r="L830" i="1"/>
  <c r="N830" i="1" s="1"/>
  <c r="L831" i="1"/>
  <c r="L832" i="1"/>
  <c r="L833" i="1"/>
  <c r="L834" i="1"/>
  <c r="L835" i="1"/>
  <c r="L836" i="1"/>
  <c r="L837" i="1"/>
  <c r="N837" i="1" s="1"/>
  <c r="L838" i="1"/>
  <c r="L839" i="1"/>
  <c r="L840" i="1"/>
  <c r="L841" i="1"/>
  <c r="L842" i="1"/>
  <c r="N842" i="1" s="1"/>
  <c r="L843" i="1"/>
  <c r="L844" i="1"/>
  <c r="L845" i="1"/>
  <c r="L846" i="1"/>
  <c r="L847" i="1"/>
  <c r="L848" i="1"/>
  <c r="L849" i="1"/>
  <c r="N849" i="1" s="1"/>
  <c r="L850" i="1"/>
  <c r="L851" i="1"/>
  <c r="L852" i="1"/>
  <c r="L853" i="1"/>
  <c r="L854" i="1"/>
  <c r="N854" i="1" s="1"/>
  <c r="L855" i="1"/>
  <c r="L856" i="1"/>
  <c r="L857" i="1"/>
  <c r="L858" i="1"/>
  <c r="L859" i="1"/>
  <c r="L860" i="1"/>
  <c r="L861" i="1"/>
  <c r="N861" i="1" s="1"/>
  <c r="L862" i="1"/>
  <c r="L863" i="1"/>
  <c r="L864" i="1"/>
  <c r="L865" i="1"/>
  <c r="L866" i="1"/>
  <c r="N866" i="1" s="1"/>
  <c r="L867" i="1"/>
  <c r="L868" i="1"/>
  <c r="L869" i="1"/>
  <c r="L870" i="1"/>
  <c r="L871" i="1"/>
  <c r="L872" i="1"/>
  <c r="L873" i="1"/>
  <c r="N873" i="1" s="1"/>
  <c r="L874" i="1"/>
  <c r="L875" i="1"/>
  <c r="L876" i="1"/>
  <c r="L877" i="1"/>
  <c r="L878" i="1"/>
  <c r="N878" i="1" s="1"/>
  <c r="L879" i="1"/>
  <c r="L880" i="1"/>
  <c r="L881" i="1"/>
  <c r="L882" i="1"/>
  <c r="L883" i="1"/>
  <c r="L884" i="1"/>
  <c r="L885" i="1"/>
  <c r="N885" i="1" s="1"/>
  <c r="L886" i="1"/>
  <c r="L887" i="1"/>
  <c r="L888" i="1"/>
  <c r="L889" i="1"/>
  <c r="L890" i="1"/>
  <c r="N890" i="1" s="1"/>
  <c r="L891" i="1"/>
  <c r="L892" i="1"/>
  <c r="L893" i="1"/>
  <c r="L894" i="1"/>
  <c r="L895" i="1"/>
  <c r="L896" i="1"/>
  <c r="L897" i="1"/>
  <c r="N897" i="1" s="1"/>
  <c r="L898" i="1"/>
  <c r="L899" i="1"/>
  <c r="L900" i="1"/>
  <c r="L901" i="1"/>
  <c r="L902" i="1"/>
  <c r="N902" i="1" s="1"/>
  <c r="L903" i="1"/>
  <c r="L904" i="1"/>
  <c r="L905" i="1"/>
  <c r="L906" i="1"/>
  <c r="L907" i="1"/>
  <c r="L908" i="1"/>
  <c r="L909" i="1"/>
  <c r="N909" i="1" s="1"/>
  <c r="L910" i="1"/>
  <c r="L911" i="1"/>
  <c r="L912" i="1"/>
  <c r="L913" i="1"/>
  <c r="L914" i="1"/>
  <c r="N914" i="1" s="1"/>
  <c r="L915" i="1"/>
  <c r="L916" i="1"/>
  <c r="L917" i="1"/>
  <c r="L918" i="1"/>
  <c r="L919" i="1"/>
  <c r="L920" i="1"/>
  <c r="L921" i="1"/>
  <c r="N921" i="1" s="1"/>
  <c r="L922" i="1"/>
  <c r="L923" i="1"/>
  <c r="L924" i="1"/>
  <c r="L925" i="1"/>
  <c r="L926" i="1"/>
  <c r="N926" i="1" s="1"/>
  <c r="L927" i="1"/>
  <c r="L928" i="1"/>
  <c r="L929" i="1"/>
  <c r="L930" i="1"/>
  <c r="L931" i="1"/>
  <c r="L932" i="1"/>
  <c r="L933" i="1"/>
  <c r="N933" i="1" s="1"/>
  <c r="L934" i="1"/>
  <c r="L935" i="1"/>
  <c r="L936" i="1"/>
  <c r="L937" i="1"/>
  <c r="L938" i="1"/>
  <c r="N938" i="1" s="1"/>
  <c r="L939" i="1"/>
  <c r="L940" i="1"/>
  <c r="L941" i="1"/>
  <c r="L942" i="1"/>
  <c r="L943" i="1"/>
  <c r="L944" i="1"/>
  <c r="L945" i="1"/>
  <c r="N945" i="1" s="1"/>
  <c r="L946" i="1"/>
  <c r="L947" i="1"/>
  <c r="L948" i="1"/>
  <c r="L949" i="1"/>
  <c r="L950" i="1"/>
  <c r="N950" i="1" s="1"/>
  <c r="L951" i="1"/>
  <c r="L952" i="1"/>
  <c r="L953" i="1"/>
  <c r="L954" i="1"/>
  <c r="L955" i="1"/>
  <c r="L956" i="1"/>
  <c r="L957" i="1"/>
  <c r="N957" i="1" s="1"/>
  <c r="L958" i="1"/>
  <c r="L959" i="1"/>
  <c r="L960" i="1"/>
  <c r="L961" i="1"/>
  <c r="L962" i="1"/>
  <c r="N962" i="1" s="1"/>
  <c r="L963" i="1"/>
  <c r="L964" i="1"/>
  <c r="L965" i="1"/>
  <c r="L966" i="1"/>
  <c r="L967" i="1"/>
  <c r="L968" i="1"/>
  <c r="L969" i="1"/>
  <c r="N969" i="1" s="1"/>
  <c r="L970" i="1"/>
  <c r="L971" i="1"/>
  <c r="L972" i="1"/>
  <c r="L973" i="1"/>
  <c r="L974" i="1"/>
  <c r="N974" i="1" s="1"/>
  <c r="L975" i="1"/>
  <c r="L976" i="1"/>
  <c r="L977" i="1"/>
  <c r="L978" i="1"/>
  <c r="L979" i="1"/>
  <c r="L980" i="1"/>
  <c r="L981" i="1"/>
  <c r="N981" i="1" s="1"/>
  <c r="L982" i="1"/>
  <c r="L983" i="1"/>
  <c r="L984" i="1"/>
  <c r="L985" i="1"/>
  <c r="L986" i="1"/>
  <c r="N986" i="1" s="1"/>
  <c r="L987" i="1"/>
  <c r="L988" i="1"/>
  <c r="L989" i="1"/>
  <c r="L990" i="1"/>
  <c r="L991" i="1"/>
  <c r="L992" i="1"/>
  <c r="L993" i="1"/>
  <c r="N993" i="1" s="1"/>
  <c r="L994" i="1"/>
  <c r="L995" i="1"/>
  <c r="L996" i="1"/>
  <c r="L997" i="1"/>
  <c r="L998" i="1"/>
  <c r="N998" i="1" s="1"/>
  <c r="L999" i="1"/>
  <c r="L1000" i="1"/>
  <c r="M399" i="1"/>
  <c r="N399" i="1" s="1"/>
  <c r="M400" i="1"/>
  <c r="M401" i="1"/>
  <c r="M402" i="1"/>
  <c r="M403" i="1"/>
  <c r="N403" i="1" s="1"/>
  <c r="M404" i="1"/>
  <c r="M405" i="1"/>
  <c r="M406" i="1"/>
  <c r="M407" i="1"/>
  <c r="M408" i="1"/>
  <c r="N408" i="1" s="1"/>
  <c r="M409" i="1"/>
  <c r="M410" i="1"/>
  <c r="M411" i="1"/>
  <c r="N411" i="1" s="1"/>
  <c r="M412" i="1"/>
  <c r="M413" i="1"/>
  <c r="M414" i="1"/>
  <c r="M415" i="1"/>
  <c r="N415" i="1" s="1"/>
  <c r="M416" i="1"/>
  <c r="M417" i="1"/>
  <c r="M418" i="1"/>
  <c r="M419" i="1"/>
  <c r="M420" i="1"/>
  <c r="N420" i="1" s="1"/>
  <c r="M421" i="1"/>
  <c r="M422" i="1"/>
  <c r="M423" i="1"/>
  <c r="N423" i="1" s="1"/>
  <c r="M424" i="1"/>
  <c r="M425" i="1"/>
  <c r="M426" i="1"/>
  <c r="M427" i="1"/>
  <c r="N427" i="1" s="1"/>
  <c r="M428" i="1"/>
  <c r="M429" i="1"/>
  <c r="M430" i="1"/>
  <c r="M431" i="1"/>
  <c r="M432" i="1"/>
  <c r="N432" i="1" s="1"/>
  <c r="M433" i="1"/>
  <c r="M434" i="1"/>
  <c r="M435" i="1"/>
  <c r="N435" i="1" s="1"/>
  <c r="M436" i="1"/>
  <c r="M437" i="1"/>
  <c r="M438" i="1"/>
  <c r="M439" i="1"/>
  <c r="N439" i="1" s="1"/>
  <c r="M440" i="1"/>
  <c r="M441" i="1"/>
  <c r="M442" i="1"/>
  <c r="M443" i="1"/>
  <c r="M444" i="1"/>
  <c r="N444" i="1" s="1"/>
  <c r="M445" i="1"/>
  <c r="M446" i="1"/>
  <c r="M447" i="1"/>
  <c r="N447" i="1" s="1"/>
  <c r="M448" i="1"/>
  <c r="M449" i="1"/>
  <c r="M450" i="1"/>
  <c r="M451" i="1"/>
  <c r="N451" i="1" s="1"/>
  <c r="M452" i="1"/>
  <c r="M453" i="1"/>
  <c r="M454" i="1"/>
  <c r="M455" i="1"/>
  <c r="M456" i="1"/>
  <c r="N456" i="1" s="1"/>
  <c r="M457" i="1"/>
  <c r="M458" i="1"/>
  <c r="M459" i="1"/>
  <c r="N459" i="1" s="1"/>
  <c r="M460" i="1"/>
  <c r="M461" i="1"/>
  <c r="M462" i="1"/>
  <c r="M463" i="1"/>
  <c r="N463" i="1" s="1"/>
  <c r="M464" i="1"/>
  <c r="M465" i="1"/>
  <c r="M466" i="1"/>
  <c r="M467" i="1"/>
  <c r="M468" i="1"/>
  <c r="N468" i="1" s="1"/>
  <c r="M469" i="1"/>
  <c r="M470" i="1"/>
  <c r="M471" i="1"/>
  <c r="N471" i="1" s="1"/>
  <c r="M472" i="1"/>
  <c r="M473" i="1"/>
  <c r="M474" i="1"/>
  <c r="M475" i="1"/>
  <c r="N475" i="1" s="1"/>
  <c r="M476" i="1"/>
  <c r="M477" i="1"/>
  <c r="M478" i="1"/>
  <c r="M479" i="1"/>
  <c r="M480" i="1"/>
  <c r="N480" i="1" s="1"/>
  <c r="M481" i="1"/>
  <c r="M482" i="1"/>
  <c r="M483" i="1"/>
  <c r="N483" i="1" s="1"/>
  <c r="M484" i="1"/>
  <c r="M485" i="1"/>
  <c r="M486" i="1"/>
  <c r="M487" i="1"/>
  <c r="N487" i="1" s="1"/>
  <c r="M488" i="1"/>
  <c r="M489" i="1"/>
  <c r="M490" i="1"/>
  <c r="M491" i="1"/>
  <c r="M492" i="1"/>
  <c r="N492" i="1" s="1"/>
  <c r="M493" i="1"/>
  <c r="M494" i="1"/>
  <c r="M495" i="1"/>
  <c r="N495" i="1" s="1"/>
  <c r="M496" i="1"/>
  <c r="M497" i="1"/>
  <c r="M498" i="1"/>
  <c r="M499" i="1"/>
  <c r="N499" i="1" s="1"/>
  <c r="M500" i="1"/>
  <c r="M501" i="1"/>
  <c r="M502" i="1"/>
  <c r="M503" i="1"/>
  <c r="M504" i="1"/>
  <c r="N504" i="1" s="1"/>
  <c r="M505" i="1"/>
  <c r="M506" i="1"/>
  <c r="M507" i="1"/>
  <c r="N507" i="1" s="1"/>
  <c r="M508" i="1"/>
  <c r="M509" i="1"/>
  <c r="M510" i="1"/>
  <c r="M511" i="1"/>
  <c r="N511" i="1" s="1"/>
  <c r="M512" i="1"/>
  <c r="M513" i="1"/>
  <c r="M514" i="1"/>
  <c r="M515" i="1"/>
  <c r="M516" i="1"/>
  <c r="N516" i="1" s="1"/>
  <c r="M517" i="1"/>
  <c r="M518" i="1"/>
  <c r="M519" i="1"/>
  <c r="N519" i="1" s="1"/>
  <c r="M520" i="1"/>
  <c r="M521" i="1"/>
  <c r="M522" i="1"/>
  <c r="M523" i="1"/>
  <c r="N523" i="1" s="1"/>
  <c r="M524" i="1"/>
  <c r="M525" i="1"/>
  <c r="M526" i="1"/>
  <c r="M527" i="1"/>
  <c r="M528" i="1"/>
  <c r="N528" i="1" s="1"/>
  <c r="M529" i="1"/>
  <c r="M530" i="1"/>
  <c r="M531" i="1"/>
  <c r="N531" i="1" s="1"/>
  <c r="M532" i="1"/>
  <c r="M533" i="1"/>
  <c r="M534" i="1"/>
  <c r="M535" i="1"/>
  <c r="N535" i="1" s="1"/>
  <c r="M536" i="1"/>
  <c r="M537" i="1"/>
  <c r="M538" i="1"/>
  <c r="M539" i="1"/>
  <c r="M540" i="1"/>
  <c r="N540" i="1" s="1"/>
  <c r="M541" i="1"/>
  <c r="M542" i="1"/>
  <c r="M543" i="1"/>
  <c r="N543" i="1" s="1"/>
  <c r="M544" i="1"/>
  <c r="M545" i="1"/>
  <c r="M546" i="1"/>
  <c r="M547" i="1"/>
  <c r="N547" i="1" s="1"/>
  <c r="M548" i="1"/>
  <c r="M549" i="1"/>
  <c r="M550" i="1"/>
  <c r="M551" i="1"/>
  <c r="M552" i="1"/>
  <c r="N552" i="1" s="1"/>
  <c r="M553" i="1"/>
  <c r="M554" i="1"/>
  <c r="M555" i="1"/>
  <c r="N555" i="1" s="1"/>
  <c r="M556" i="1"/>
  <c r="M557" i="1"/>
  <c r="M558" i="1"/>
  <c r="M559" i="1"/>
  <c r="N559" i="1" s="1"/>
  <c r="M560" i="1"/>
  <c r="M561" i="1"/>
  <c r="M562" i="1"/>
  <c r="M563" i="1"/>
  <c r="M564" i="1"/>
  <c r="N564" i="1" s="1"/>
  <c r="M565" i="1"/>
  <c r="M566" i="1"/>
  <c r="M567" i="1"/>
  <c r="N567" i="1" s="1"/>
  <c r="M568" i="1"/>
  <c r="M569" i="1"/>
  <c r="M570" i="1"/>
  <c r="M571" i="1"/>
  <c r="N571" i="1" s="1"/>
  <c r="M572" i="1"/>
  <c r="M573" i="1"/>
  <c r="M574" i="1"/>
  <c r="M575" i="1"/>
  <c r="M576" i="1"/>
  <c r="N576" i="1" s="1"/>
  <c r="M577" i="1"/>
  <c r="M578" i="1"/>
  <c r="M579" i="1"/>
  <c r="N579" i="1" s="1"/>
  <c r="M580" i="1"/>
  <c r="M581" i="1"/>
  <c r="M582" i="1"/>
  <c r="M583" i="1"/>
  <c r="N583" i="1" s="1"/>
  <c r="M584" i="1"/>
  <c r="M585" i="1"/>
  <c r="M586" i="1"/>
  <c r="M587" i="1"/>
  <c r="M588" i="1"/>
  <c r="N588" i="1" s="1"/>
  <c r="M589" i="1"/>
  <c r="M590" i="1"/>
  <c r="M591" i="1"/>
  <c r="N591" i="1" s="1"/>
  <c r="M592" i="1"/>
  <c r="M593" i="1"/>
  <c r="M594" i="1"/>
  <c r="M595" i="1"/>
  <c r="N595" i="1" s="1"/>
  <c r="M596" i="1"/>
  <c r="M597" i="1"/>
  <c r="M598" i="1"/>
  <c r="M599" i="1"/>
  <c r="M600" i="1"/>
  <c r="N600" i="1" s="1"/>
  <c r="M601" i="1"/>
  <c r="M602" i="1"/>
  <c r="M603" i="1"/>
  <c r="N603" i="1" s="1"/>
  <c r="M604" i="1"/>
  <c r="M605" i="1"/>
  <c r="M606" i="1"/>
  <c r="M607" i="1"/>
  <c r="N607" i="1" s="1"/>
  <c r="M608" i="1"/>
  <c r="M609" i="1"/>
  <c r="M610" i="1"/>
  <c r="M611" i="1"/>
  <c r="M612" i="1"/>
  <c r="N612" i="1" s="1"/>
  <c r="M613" i="1"/>
  <c r="M614" i="1"/>
  <c r="M615" i="1"/>
  <c r="N615" i="1" s="1"/>
  <c r="M616" i="1"/>
  <c r="M617" i="1"/>
  <c r="M618" i="1"/>
  <c r="M619" i="1"/>
  <c r="N619" i="1" s="1"/>
  <c r="M620" i="1"/>
  <c r="M621" i="1"/>
  <c r="M622" i="1"/>
  <c r="M623" i="1"/>
  <c r="M624" i="1"/>
  <c r="N624" i="1" s="1"/>
  <c r="M625" i="1"/>
  <c r="M626" i="1"/>
  <c r="M627" i="1"/>
  <c r="N627" i="1" s="1"/>
  <c r="M628" i="1"/>
  <c r="M629" i="1"/>
  <c r="M630" i="1"/>
  <c r="M631" i="1"/>
  <c r="N631" i="1" s="1"/>
  <c r="M632" i="1"/>
  <c r="M633" i="1"/>
  <c r="M634" i="1"/>
  <c r="M635" i="1"/>
  <c r="M636" i="1"/>
  <c r="N636" i="1" s="1"/>
  <c r="M637" i="1"/>
  <c r="M638" i="1"/>
  <c r="M639" i="1"/>
  <c r="N639" i="1" s="1"/>
  <c r="M640" i="1"/>
  <c r="M641" i="1"/>
  <c r="M642" i="1"/>
  <c r="M643" i="1"/>
  <c r="N643" i="1" s="1"/>
  <c r="M644" i="1"/>
  <c r="M645" i="1"/>
  <c r="M646" i="1"/>
  <c r="M647" i="1"/>
  <c r="M648" i="1"/>
  <c r="N648" i="1" s="1"/>
  <c r="M649" i="1"/>
  <c r="M650" i="1"/>
  <c r="M651" i="1"/>
  <c r="N651" i="1" s="1"/>
  <c r="M652" i="1"/>
  <c r="M653" i="1"/>
  <c r="M654" i="1"/>
  <c r="M655" i="1"/>
  <c r="N655" i="1" s="1"/>
  <c r="M656" i="1"/>
  <c r="M657" i="1"/>
  <c r="M658" i="1"/>
  <c r="M659" i="1"/>
  <c r="M660" i="1"/>
  <c r="N660" i="1" s="1"/>
  <c r="M661" i="1"/>
  <c r="M662" i="1"/>
  <c r="M663" i="1"/>
  <c r="N663" i="1" s="1"/>
  <c r="M664" i="1"/>
  <c r="M665" i="1"/>
  <c r="M666" i="1"/>
  <c r="M667" i="1"/>
  <c r="N667" i="1" s="1"/>
  <c r="M668" i="1"/>
  <c r="M669" i="1"/>
  <c r="M670" i="1"/>
  <c r="M671" i="1"/>
  <c r="M672" i="1"/>
  <c r="N672" i="1" s="1"/>
  <c r="M673" i="1"/>
  <c r="M674" i="1"/>
  <c r="M675" i="1"/>
  <c r="N675" i="1" s="1"/>
  <c r="M676" i="1"/>
  <c r="M677" i="1"/>
  <c r="M678" i="1"/>
  <c r="M679" i="1"/>
  <c r="N679" i="1" s="1"/>
  <c r="M680" i="1"/>
  <c r="M681" i="1"/>
  <c r="M682" i="1"/>
  <c r="M683" i="1"/>
  <c r="M684" i="1"/>
  <c r="N684" i="1" s="1"/>
  <c r="M685" i="1"/>
  <c r="M686" i="1"/>
  <c r="M687" i="1"/>
  <c r="N687" i="1" s="1"/>
  <c r="M688" i="1"/>
  <c r="M689" i="1"/>
  <c r="M690" i="1"/>
  <c r="M691" i="1"/>
  <c r="N691" i="1" s="1"/>
  <c r="M692" i="1"/>
  <c r="M693" i="1"/>
  <c r="M694" i="1"/>
  <c r="M695" i="1"/>
  <c r="M696" i="1"/>
  <c r="N696" i="1" s="1"/>
  <c r="M697" i="1"/>
  <c r="M698" i="1"/>
  <c r="M699" i="1"/>
  <c r="N699" i="1" s="1"/>
  <c r="M700" i="1"/>
  <c r="M701" i="1"/>
  <c r="M702" i="1"/>
  <c r="M703" i="1"/>
  <c r="N703" i="1" s="1"/>
  <c r="M704" i="1"/>
  <c r="M705" i="1"/>
  <c r="M706" i="1"/>
  <c r="M707" i="1"/>
  <c r="M708" i="1"/>
  <c r="N708" i="1" s="1"/>
  <c r="M709" i="1"/>
  <c r="M710" i="1"/>
  <c r="M711" i="1"/>
  <c r="N711" i="1" s="1"/>
  <c r="M712" i="1"/>
  <c r="M713" i="1"/>
  <c r="M714" i="1"/>
  <c r="M715" i="1"/>
  <c r="N715" i="1" s="1"/>
  <c r="M716" i="1"/>
  <c r="M717" i="1"/>
  <c r="M718" i="1"/>
  <c r="M719" i="1"/>
  <c r="M720" i="1"/>
  <c r="N720" i="1" s="1"/>
  <c r="M721" i="1"/>
  <c r="M722" i="1"/>
  <c r="M723" i="1"/>
  <c r="N723" i="1" s="1"/>
  <c r="M724" i="1"/>
  <c r="M725" i="1"/>
  <c r="M726" i="1"/>
  <c r="M727" i="1"/>
  <c r="N727" i="1" s="1"/>
  <c r="M728" i="1"/>
  <c r="M729" i="1"/>
  <c r="M730" i="1"/>
  <c r="M731" i="1"/>
  <c r="M732" i="1"/>
  <c r="N732" i="1" s="1"/>
  <c r="M733" i="1"/>
  <c r="M734" i="1"/>
  <c r="M735" i="1"/>
  <c r="N735" i="1" s="1"/>
  <c r="M736" i="1"/>
  <c r="M737" i="1"/>
  <c r="M738" i="1"/>
  <c r="M739" i="1"/>
  <c r="N739" i="1" s="1"/>
  <c r="M740" i="1"/>
  <c r="M741" i="1"/>
  <c r="M742" i="1"/>
  <c r="M743" i="1"/>
  <c r="M744" i="1"/>
  <c r="N744" i="1" s="1"/>
  <c r="M745" i="1"/>
  <c r="M746" i="1"/>
  <c r="M747" i="1"/>
  <c r="N747" i="1" s="1"/>
  <c r="M748" i="1"/>
  <c r="M749" i="1"/>
  <c r="M750" i="1"/>
  <c r="M751" i="1"/>
  <c r="N751" i="1" s="1"/>
  <c r="M752" i="1"/>
  <c r="M753" i="1"/>
  <c r="M754" i="1"/>
  <c r="M755" i="1"/>
  <c r="M756" i="1"/>
  <c r="N756" i="1" s="1"/>
  <c r="M757" i="1"/>
  <c r="M758" i="1"/>
  <c r="M759" i="1"/>
  <c r="N759" i="1" s="1"/>
  <c r="M760" i="1"/>
  <c r="M761" i="1"/>
  <c r="M762" i="1"/>
  <c r="M763" i="1"/>
  <c r="N763" i="1" s="1"/>
  <c r="M764" i="1"/>
  <c r="M765" i="1"/>
  <c r="M766" i="1"/>
  <c r="M767" i="1"/>
  <c r="M768" i="1"/>
  <c r="N768" i="1" s="1"/>
  <c r="M769" i="1"/>
  <c r="M770" i="1"/>
  <c r="M771" i="1"/>
  <c r="N771" i="1" s="1"/>
  <c r="M772" i="1"/>
  <c r="M773" i="1"/>
  <c r="M774" i="1"/>
  <c r="M775" i="1"/>
  <c r="N775" i="1" s="1"/>
  <c r="M776" i="1"/>
  <c r="M777" i="1"/>
  <c r="M778" i="1"/>
  <c r="M779" i="1"/>
  <c r="M780" i="1"/>
  <c r="N780" i="1" s="1"/>
  <c r="M781" i="1"/>
  <c r="M782" i="1"/>
  <c r="M783" i="1"/>
  <c r="N783" i="1" s="1"/>
  <c r="M784" i="1"/>
  <c r="M785" i="1"/>
  <c r="M786" i="1"/>
  <c r="M787" i="1"/>
  <c r="N787" i="1" s="1"/>
  <c r="M788" i="1"/>
  <c r="M789" i="1"/>
  <c r="M790" i="1"/>
  <c r="M791" i="1"/>
  <c r="M792" i="1"/>
  <c r="N792" i="1" s="1"/>
  <c r="M793" i="1"/>
  <c r="M794" i="1"/>
  <c r="M795" i="1"/>
  <c r="N795" i="1" s="1"/>
  <c r="M796" i="1"/>
  <c r="M797" i="1"/>
  <c r="M798" i="1"/>
  <c r="M799" i="1"/>
  <c r="N799" i="1" s="1"/>
  <c r="M800" i="1"/>
  <c r="M801" i="1"/>
  <c r="M802" i="1"/>
  <c r="M803" i="1"/>
  <c r="M804" i="1"/>
  <c r="N804" i="1" s="1"/>
  <c r="M805" i="1"/>
  <c r="M806" i="1"/>
  <c r="M807" i="1"/>
  <c r="N807" i="1" s="1"/>
  <c r="M808" i="1"/>
  <c r="M809" i="1"/>
  <c r="M810" i="1"/>
  <c r="M811" i="1"/>
  <c r="N811" i="1" s="1"/>
  <c r="M812" i="1"/>
  <c r="M813" i="1"/>
  <c r="M814" i="1"/>
  <c r="M815" i="1"/>
  <c r="M816" i="1"/>
  <c r="N816" i="1" s="1"/>
  <c r="M817" i="1"/>
  <c r="M818" i="1"/>
  <c r="M819" i="1"/>
  <c r="N819" i="1" s="1"/>
  <c r="M820" i="1"/>
  <c r="M821" i="1"/>
  <c r="M822" i="1"/>
  <c r="M823" i="1"/>
  <c r="N823" i="1" s="1"/>
  <c r="M824" i="1"/>
  <c r="M825" i="1"/>
  <c r="M826" i="1"/>
  <c r="M827" i="1"/>
  <c r="M828" i="1"/>
  <c r="N828" i="1" s="1"/>
  <c r="M829" i="1"/>
  <c r="M830" i="1"/>
  <c r="M831" i="1"/>
  <c r="N831" i="1" s="1"/>
  <c r="M832" i="1"/>
  <c r="M833" i="1"/>
  <c r="M834" i="1"/>
  <c r="M835" i="1"/>
  <c r="N835" i="1" s="1"/>
  <c r="M836" i="1"/>
  <c r="M837" i="1"/>
  <c r="M838" i="1"/>
  <c r="M839" i="1"/>
  <c r="M840" i="1"/>
  <c r="N840" i="1" s="1"/>
  <c r="M841" i="1"/>
  <c r="M842" i="1"/>
  <c r="M843" i="1"/>
  <c r="N843" i="1" s="1"/>
  <c r="M844" i="1"/>
  <c r="M845" i="1"/>
  <c r="M846" i="1"/>
  <c r="M847" i="1"/>
  <c r="M848" i="1"/>
  <c r="M849" i="1"/>
  <c r="M850" i="1"/>
  <c r="M851" i="1"/>
  <c r="M852" i="1"/>
  <c r="N852" i="1" s="1"/>
  <c r="M853" i="1"/>
  <c r="M854" i="1"/>
  <c r="M855" i="1"/>
  <c r="N855" i="1" s="1"/>
  <c r="M856" i="1"/>
  <c r="M857" i="1"/>
  <c r="M858" i="1"/>
  <c r="M859" i="1"/>
  <c r="M860" i="1"/>
  <c r="M861" i="1"/>
  <c r="M862" i="1"/>
  <c r="M863" i="1"/>
  <c r="M864" i="1"/>
  <c r="N864" i="1" s="1"/>
  <c r="M865" i="1"/>
  <c r="M866" i="1"/>
  <c r="M867" i="1"/>
  <c r="N867" i="1" s="1"/>
  <c r="M868" i="1"/>
  <c r="M869" i="1"/>
  <c r="M870" i="1"/>
  <c r="M871" i="1"/>
  <c r="M872" i="1"/>
  <c r="M873" i="1"/>
  <c r="M874" i="1"/>
  <c r="M875" i="1"/>
  <c r="M876" i="1"/>
  <c r="N876" i="1" s="1"/>
  <c r="M877" i="1"/>
  <c r="M878" i="1"/>
  <c r="M879" i="1"/>
  <c r="N879" i="1" s="1"/>
  <c r="M880" i="1"/>
  <c r="M881" i="1"/>
  <c r="M882" i="1"/>
  <c r="M883" i="1"/>
  <c r="M884" i="1"/>
  <c r="M885" i="1"/>
  <c r="M886" i="1"/>
  <c r="M887" i="1"/>
  <c r="M888" i="1"/>
  <c r="N888" i="1" s="1"/>
  <c r="M889" i="1"/>
  <c r="M890" i="1"/>
  <c r="M891" i="1"/>
  <c r="N891" i="1" s="1"/>
  <c r="M892" i="1"/>
  <c r="M893" i="1"/>
  <c r="M894" i="1"/>
  <c r="M895" i="1"/>
  <c r="M896" i="1"/>
  <c r="M897" i="1"/>
  <c r="M898" i="1"/>
  <c r="M899" i="1"/>
  <c r="M900" i="1"/>
  <c r="N900" i="1" s="1"/>
  <c r="M901" i="1"/>
  <c r="M902" i="1"/>
  <c r="M903" i="1"/>
  <c r="N903" i="1" s="1"/>
  <c r="M904" i="1"/>
  <c r="M905" i="1"/>
  <c r="M906" i="1"/>
  <c r="M907" i="1"/>
  <c r="M908" i="1"/>
  <c r="M909" i="1"/>
  <c r="M910" i="1"/>
  <c r="M911" i="1"/>
  <c r="M912" i="1"/>
  <c r="N912" i="1" s="1"/>
  <c r="M913" i="1"/>
  <c r="M914" i="1"/>
  <c r="M915" i="1"/>
  <c r="N915" i="1" s="1"/>
  <c r="M916" i="1"/>
  <c r="M917" i="1"/>
  <c r="M918" i="1"/>
  <c r="M919" i="1"/>
  <c r="M920" i="1"/>
  <c r="M921" i="1"/>
  <c r="M922" i="1"/>
  <c r="M923" i="1"/>
  <c r="M924" i="1"/>
  <c r="N924" i="1" s="1"/>
  <c r="M925" i="1"/>
  <c r="M926" i="1"/>
  <c r="M927" i="1"/>
  <c r="N927" i="1" s="1"/>
  <c r="M928" i="1"/>
  <c r="M929" i="1"/>
  <c r="M930" i="1"/>
  <c r="M931" i="1"/>
  <c r="M932" i="1"/>
  <c r="M933" i="1"/>
  <c r="M934" i="1"/>
  <c r="M935" i="1"/>
  <c r="M936" i="1"/>
  <c r="N936" i="1" s="1"/>
  <c r="M937" i="1"/>
  <c r="M938" i="1"/>
  <c r="M939" i="1"/>
  <c r="N939" i="1" s="1"/>
  <c r="M940" i="1"/>
  <c r="M941" i="1"/>
  <c r="M942" i="1"/>
  <c r="M943" i="1"/>
  <c r="M944" i="1"/>
  <c r="M945" i="1"/>
  <c r="M946" i="1"/>
  <c r="M947" i="1"/>
  <c r="M948" i="1"/>
  <c r="N948" i="1" s="1"/>
  <c r="M949" i="1"/>
  <c r="M950" i="1"/>
  <c r="M951" i="1"/>
  <c r="N951" i="1" s="1"/>
  <c r="M952" i="1"/>
  <c r="M953" i="1"/>
  <c r="M954" i="1"/>
  <c r="M955" i="1"/>
  <c r="M956" i="1"/>
  <c r="M957" i="1"/>
  <c r="M958" i="1"/>
  <c r="M959" i="1"/>
  <c r="M960" i="1"/>
  <c r="N960" i="1" s="1"/>
  <c r="M961" i="1"/>
  <c r="M962" i="1"/>
  <c r="M963" i="1"/>
  <c r="N963" i="1" s="1"/>
  <c r="M964" i="1"/>
  <c r="M965" i="1"/>
  <c r="M966" i="1"/>
  <c r="M967" i="1"/>
  <c r="M968" i="1"/>
  <c r="M969" i="1"/>
  <c r="M970" i="1"/>
  <c r="M971" i="1"/>
  <c r="M972" i="1"/>
  <c r="N972" i="1" s="1"/>
  <c r="M973" i="1"/>
  <c r="M974" i="1"/>
  <c r="M975" i="1"/>
  <c r="N975" i="1" s="1"/>
  <c r="M976" i="1"/>
  <c r="M977" i="1"/>
  <c r="M978" i="1"/>
  <c r="M979" i="1"/>
  <c r="M980" i="1"/>
  <c r="M981" i="1"/>
  <c r="M982" i="1"/>
  <c r="M983" i="1"/>
  <c r="M984" i="1"/>
  <c r="N984" i="1" s="1"/>
  <c r="M985" i="1"/>
  <c r="M986" i="1"/>
  <c r="M987" i="1"/>
  <c r="N987" i="1" s="1"/>
  <c r="M988" i="1"/>
  <c r="M989" i="1"/>
  <c r="M990" i="1"/>
  <c r="M991" i="1"/>
  <c r="M992" i="1"/>
  <c r="M993" i="1"/>
  <c r="M994" i="1"/>
  <c r="M995" i="1"/>
  <c r="M996" i="1"/>
  <c r="N996" i="1" s="1"/>
  <c r="M997" i="1"/>
  <c r="M998" i="1"/>
  <c r="M999" i="1"/>
  <c r="N999" i="1" s="1"/>
  <c r="M1000" i="1"/>
  <c r="N400" i="1"/>
  <c r="N401" i="1"/>
  <c r="N402" i="1"/>
  <c r="N404" i="1"/>
  <c r="N406" i="1"/>
  <c r="N407" i="1"/>
  <c r="N409" i="1"/>
  <c r="N412" i="1"/>
  <c r="N413" i="1"/>
  <c r="N414" i="1"/>
  <c r="N416" i="1"/>
  <c r="N418" i="1"/>
  <c r="N419" i="1"/>
  <c r="N421" i="1"/>
  <c r="N424" i="1"/>
  <c r="N425" i="1"/>
  <c r="N426" i="1"/>
  <c r="N428" i="1"/>
  <c r="N430" i="1"/>
  <c r="N431" i="1"/>
  <c r="N433" i="1"/>
  <c r="N436" i="1"/>
  <c r="N437" i="1"/>
  <c r="N438" i="1"/>
  <c r="N440" i="1"/>
  <c r="N442" i="1"/>
  <c r="N443" i="1"/>
  <c r="N445" i="1"/>
  <c r="N448" i="1"/>
  <c r="N449" i="1"/>
  <c r="N450" i="1"/>
  <c r="N452" i="1"/>
  <c r="N454" i="1"/>
  <c r="N455" i="1"/>
  <c r="N457" i="1"/>
  <c r="N460" i="1"/>
  <c r="N461" i="1"/>
  <c r="N462" i="1"/>
  <c r="N464" i="1"/>
  <c r="N466" i="1"/>
  <c r="N467" i="1"/>
  <c r="N469" i="1"/>
  <c r="N472" i="1"/>
  <c r="N473" i="1"/>
  <c r="N474" i="1"/>
  <c r="N476" i="1"/>
  <c r="N478" i="1"/>
  <c r="N479" i="1"/>
  <c r="N481" i="1"/>
  <c r="N484" i="1"/>
  <c r="N485" i="1"/>
  <c r="N486" i="1"/>
  <c r="N488" i="1"/>
  <c r="N490" i="1"/>
  <c r="N491" i="1"/>
  <c r="N493" i="1"/>
  <c r="N496" i="1"/>
  <c r="N497" i="1"/>
  <c r="N498" i="1"/>
  <c r="N500" i="1"/>
  <c r="N502" i="1"/>
  <c r="N503" i="1"/>
  <c r="N505" i="1"/>
  <c r="N508" i="1"/>
  <c r="N509" i="1"/>
  <c r="N510" i="1"/>
  <c r="N512" i="1"/>
  <c r="N514" i="1"/>
  <c r="N515" i="1"/>
  <c r="N517" i="1"/>
  <c r="N520" i="1"/>
  <c r="N521" i="1"/>
  <c r="N522" i="1"/>
  <c r="N524" i="1"/>
  <c r="N526" i="1"/>
  <c r="N527" i="1"/>
  <c r="N529" i="1"/>
  <c r="N532" i="1"/>
  <c r="N533" i="1"/>
  <c r="N534" i="1"/>
  <c r="N536" i="1"/>
  <c r="N538" i="1"/>
  <c r="N539" i="1"/>
  <c r="N541" i="1"/>
  <c r="N544" i="1"/>
  <c r="N545" i="1"/>
  <c r="N546" i="1"/>
  <c r="N548" i="1"/>
  <c r="N550" i="1"/>
  <c r="N551" i="1"/>
  <c r="N553" i="1"/>
  <c r="N556" i="1"/>
  <c r="N557" i="1"/>
  <c r="N558" i="1"/>
  <c r="N560" i="1"/>
  <c r="N562" i="1"/>
  <c r="N563" i="1"/>
  <c r="N565" i="1"/>
  <c r="N568" i="1"/>
  <c r="N569" i="1"/>
  <c r="N570" i="1"/>
  <c r="N572" i="1"/>
  <c r="N574" i="1"/>
  <c r="N575" i="1"/>
  <c r="N577" i="1"/>
  <c r="N580" i="1"/>
  <c r="N581" i="1"/>
  <c r="N582" i="1"/>
  <c r="N584" i="1"/>
  <c r="N586" i="1"/>
  <c r="N587" i="1"/>
  <c r="N589" i="1"/>
  <c r="N592" i="1"/>
  <c r="N593" i="1"/>
  <c r="N594" i="1"/>
  <c r="N596" i="1"/>
  <c r="N598" i="1"/>
  <c r="N599" i="1"/>
  <c r="N601" i="1"/>
  <c r="N604" i="1"/>
  <c r="N605" i="1"/>
  <c r="N606" i="1"/>
  <c r="N608" i="1"/>
  <c r="N610" i="1"/>
  <c r="N611" i="1"/>
  <c r="N613" i="1"/>
  <c r="N616" i="1"/>
  <c r="N617" i="1"/>
  <c r="N618" i="1"/>
  <c r="N620" i="1"/>
  <c r="N622" i="1"/>
  <c r="N623" i="1"/>
  <c r="N625" i="1"/>
  <c r="N628" i="1"/>
  <c r="N629" i="1"/>
  <c r="N630" i="1"/>
  <c r="N632" i="1"/>
  <c r="N634" i="1"/>
  <c r="N635" i="1"/>
  <c r="N637" i="1"/>
  <c r="N640" i="1"/>
  <c r="N641" i="1"/>
  <c r="N642" i="1"/>
  <c r="N644" i="1"/>
  <c r="N646" i="1"/>
  <c r="N647" i="1"/>
  <c r="N649" i="1"/>
  <c r="N652" i="1"/>
  <c r="N653" i="1"/>
  <c r="N654" i="1"/>
  <c r="N656" i="1"/>
  <c r="N658" i="1"/>
  <c r="N659" i="1"/>
  <c r="N661" i="1"/>
  <c r="N664" i="1"/>
  <c r="N665" i="1"/>
  <c r="N666" i="1"/>
  <c r="N668" i="1"/>
  <c r="N670" i="1"/>
  <c r="N671" i="1"/>
  <c r="N673" i="1"/>
  <c r="N676" i="1"/>
  <c r="N677" i="1"/>
  <c r="N678" i="1"/>
  <c r="N680" i="1"/>
  <c r="N682" i="1"/>
  <c r="N683" i="1"/>
  <c r="N685" i="1"/>
  <c r="N688" i="1"/>
  <c r="N689" i="1"/>
  <c r="N690" i="1"/>
  <c r="N692" i="1"/>
  <c r="N694" i="1"/>
  <c r="N695" i="1"/>
  <c r="N697" i="1"/>
  <c r="N700" i="1"/>
  <c r="N701" i="1"/>
  <c r="N702" i="1"/>
  <c r="N704" i="1"/>
  <c r="N706" i="1"/>
  <c r="N707" i="1"/>
  <c r="N709" i="1"/>
  <c r="N712" i="1"/>
  <c r="N713" i="1"/>
  <c r="N714" i="1"/>
  <c r="N716" i="1"/>
  <c r="N718" i="1"/>
  <c r="N719" i="1"/>
  <c r="N721" i="1"/>
  <c r="N724" i="1"/>
  <c r="N725" i="1"/>
  <c r="N726" i="1"/>
  <c r="N728" i="1"/>
  <c r="N730" i="1"/>
  <c r="N731" i="1"/>
  <c r="N733" i="1"/>
  <c r="N736" i="1"/>
  <c r="N737" i="1"/>
  <c r="N738" i="1"/>
  <c r="N740" i="1"/>
  <c r="N742" i="1"/>
  <c r="N743" i="1"/>
  <c r="N745" i="1"/>
  <c r="N748" i="1"/>
  <c r="N749" i="1"/>
  <c r="N750" i="1"/>
  <c r="N752" i="1"/>
  <c r="N754" i="1"/>
  <c r="N755" i="1"/>
  <c r="N757" i="1"/>
  <c r="N760" i="1"/>
  <c r="N761" i="1"/>
  <c r="N762" i="1"/>
  <c r="N764" i="1"/>
  <c r="N766" i="1"/>
  <c r="N767" i="1"/>
  <c r="N769" i="1"/>
  <c r="N772" i="1"/>
  <c r="N773" i="1"/>
  <c r="N774" i="1"/>
  <c r="N776" i="1"/>
  <c r="N778" i="1"/>
  <c r="N779" i="1"/>
  <c r="N781" i="1"/>
  <c r="N784" i="1"/>
  <c r="N785" i="1"/>
  <c r="N786" i="1"/>
  <c r="N788" i="1"/>
  <c r="N790" i="1"/>
  <c r="N791" i="1"/>
  <c r="N793" i="1"/>
  <c r="N796" i="1"/>
  <c r="N797" i="1"/>
  <c r="N798" i="1"/>
  <c r="N800" i="1"/>
  <c r="N802" i="1"/>
  <c r="N803" i="1"/>
  <c r="N805" i="1"/>
  <c r="N808" i="1"/>
  <c r="N809" i="1"/>
  <c r="N810" i="1"/>
  <c r="N812" i="1"/>
  <c r="N814" i="1"/>
  <c r="N815" i="1"/>
  <c r="N817" i="1"/>
  <c r="N820" i="1"/>
  <c r="N821" i="1"/>
  <c r="N822" i="1"/>
  <c r="N824" i="1"/>
  <c r="N826" i="1"/>
  <c r="N827" i="1"/>
  <c r="N829" i="1"/>
  <c r="N832" i="1"/>
  <c r="N833" i="1"/>
  <c r="N834" i="1"/>
  <c r="N836" i="1"/>
  <c r="N838" i="1"/>
  <c r="N839" i="1"/>
  <c r="N841" i="1"/>
  <c r="N844" i="1"/>
  <c r="N845" i="1"/>
  <c r="N846" i="1"/>
  <c r="N847" i="1"/>
  <c r="N848" i="1"/>
  <c r="N850" i="1"/>
  <c r="N851" i="1"/>
  <c r="N853" i="1"/>
  <c r="N856" i="1"/>
  <c r="N857" i="1"/>
  <c r="N858" i="1"/>
  <c r="N859" i="1"/>
  <c r="N860" i="1"/>
  <c r="N862" i="1"/>
  <c r="N863" i="1"/>
  <c r="N865" i="1"/>
  <c r="N868" i="1"/>
  <c r="N869" i="1"/>
  <c r="N870" i="1"/>
  <c r="N871" i="1"/>
  <c r="N872" i="1"/>
  <c r="N874" i="1"/>
  <c r="N875" i="1"/>
  <c r="N877" i="1"/>
  <c r="N880" i="1"/>
  <c r="N881" i="1"/>
  <c r="N882" i="1"/>
  <c r="N883" i="1"/>
  <c r="N884" i="1"/>
  <c r="N886" i="1"/>
  <c r="N887" i="1"/>
  <c r="N889" i="1"/>
  <c r="N892" i="1"/>
  <c r="N893" i="1"/>
  <c r="N894" i="1"/>
  <c r="N895" i="1"/>
  <c r="N896" i="1"/>
  <c r="N898" i="1"/>
  <c r="N899" i="1"/>
  <c r="N901" i="1"/>
  <c r="N904" i="1"/>
  <c r="N905" i="1"/>
  <c r="N906" i="1"/>
  <c r="N907" i="1"/>
  <c r="N908" i="1"/>
  <c r="N910" i="1"/>
  <c r="N911" i="1"/>
  <c r="N913" i="1"/>
  <c r="N916" i="1"/>
  <c r="N917" i="1"/>
  <c r="N918" i="1"/>
  <c r="N919" i="1"/>
  <c r="N920" i="1"/>
  <c r="N922" i="1"/>
  <c r="N923" i="1"/>
  <c r="N925" i="1"/>
  <c r="N928" i="1"/>
  <c r="N929" i="1"/>
  <c r="N930" i="1"/>
  <c r="N931" i="1"/>
  <c r="N932" i="1"/>
  <c r="N934" i="1"/>
  <c r="N935" i="1"/>
  <c r="N937" i="1"/>
  <c r="N940" i="1"/>
  <c r="N941" i="1"/>
  <c r="N942" i="1"/>
  <c r="N943" i="1"/>
  <c r="N944" i="1"/>
  <c r="N946" i="1"/>
  <c r="N947" i="1"/>
  <c r="N949" i="1"/>
  <c r="N952" i="1"/>
  <c r="N953" i="1"/>
  <c r="N954" i="1"/>
  <c r="N955" i="1"/>
  <c r="N956" i="1"/>
  <c r="N958" i="1"/>
  <c r="N959" i="1"/>
  <c r="N961" i="1"/>
  <c r="N964" i="1"/>
  <c r="N965" i="1"/>
  <c r="N966" i="1"/>
  <c r="N967" i="1"/>
  <c r="N968" i="1"/>
  <c r="N970" i="1"/>
  <c r="N971" i="1"/>
  <c r="N973" i="1"/>
  <c r="N976" i="1"/>
  <c r="N977" i="1"/>
  <c r="N978" i="1"/>
  <c r="N979" i="1"/>
  <c r="N980" i="1"/>
  <c r="N982" i="1"/>
  <c r="N983" i="1"/>
  <c r="N985" i="1"/>
  <c r="N988" i="1"/>
  <c r="N989" i="1"/>
  <c r="N990" i="1"/>
  <c r="N991" i="1"/>
  <c r="N992" i="1"/>
  <c r="N994" i="1"/>
  <c r="N995" i="1"/>
  <c r="N997" i="1"/>
  <c r="N1000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K413" i="13"/>
  <c r="K414" i="13"/>
  <c r="K415" i="13"/>
  <c r="K416" i="13"/>
  <c r="K417" i="13"/>
  <c r="K418" i="13"/>
  <c r="K419" i="13"/>
  <c r="K420" i="13"/>
  <c r="K421" i="13"/>
  <c r="K422" i="13"/>
  <c r="K423" i="13"/>
  <c r="K424" i="13"/>
  <c r="K425" i="13"/>
  <c r="K426" i="13"/>
  <c r="K427" i="13"/>
  <c r="K428" i="13"/>
  <c r="K429" i="13"/>
  <c r="K430" i="13"/>
  <c r="K431" i="13"/>
  <c r="K432" i="13"/>
  <c r="K433" i="13"/>
  <c r="K434" i="13"/>
  <c r="K435" i="13"/>
  <c r="K436" i="13"/>
  <c r="K437" i="13"/>
  <c r="K438" i="13"/>
  <c r="K439" i="13"/>
  <c r="K440" i="13"/>
  <c r="K441" i="13"/>
  <c r="K442" i="13"/>
  <c r="K443" i="13"/>
  <c r="K444" i="13"/>
  <c r="K445" i="13"/>
  <c r="K446" i="13"/>
  <c r="K447" i="13"/>
  <c r="K448" i="13"/>
  <c r="K449" i="13"/>
  <c r="K450" i="13"/>
  <c r="K451" i="13"/>
  <c r="K452" i="13"/>
  <c r="K453" i="13"/>
  <c r="K454" i="13"/>
  <c r="K455" i="13"/>
  <c r="K456" i="13"/>
  <c r="K457" i="13"/>
  <c r="K458" i="13"/>
  <c r="K459" i="13"/>
  <c r="K460" i="13"/>
  <c r="K461" i="13"/>
  <c r="K462" i="13"/>
  <c r="K463" i="13"/>
  <c r="K464" i="13"/>
  <c r="K465" i="13"/>
  <c r="K466" i="13"/>
  <c r="K467" i="13"/>
  <c r="K468" i="13"/>
  <c r="K469" i="13"/>
  <c r="K470" i="13"/>
  <c r="K471" i="13"/>
  <c r="K472" i="13"/>
  <c r="K473" i="13"/>
  <c r="K474" i="13"/>
  <c r="K475" i="13"/>
  <c r="K476" i="13"/>
  <c r="K477" i="13"/>
  <c r="K478" i="13"/>
  <c r="K479" i="13"/>
  <c r="K480" i="13"/>
  <c r="K481" i="13"/>
  <c r="K482" i="13"/>
  <c r="K483" i="13"/>
  <c r="K484" i="13"/>
  <c r="K485" i="13"/>
  <c r="K486" i="13"/>
  <c r="K487" i="13"/>
  <c r="K488" i="13"/>
  <c r="K489" i="13"/>
  <c r="K490" i="13"/>
  <c r="K491" i="13"/>
  <c r="K492" i="13"/>
  <c r="K493" i="13"/>
  <c r="K494" i="13"/>
  <c r="K495" i="13"/>
  <c r="K496" i="13"/>
  <c r="K497" i="13"/>
  <c r="K498" i="13"/>
  <c r="K499" i="13"/>
  <c r="K500" i="13"/>
  <c r="K501" i="13"/>
  <c r="K502" i="13"/>
  <c r="K503" i="13"/>
  <c r="K504" i="13"/>
  <c r="K505" i="13"/>
  <c r="K506" i="13"/>
  <c r="K507" i="13"/>
  <c r="K508" i="13"/>
  <c r="K509" i="13"/>
  <c r="K510" i="13"/>
  <c r="K511" i="13"/>
  <c r="K512" i="13"/>
  <c r="K513" i="13"/>
  <c r="K514" i="13"/>
  <c r="K515" i="13"/>
  <c r="K516" i="13"/>
  <c r="K517" i="13"/>
  <c r="K518" i="13"/>
  <c r="K519" i="13"/>
  <c r="K520" i="13"/>
  <c r="K521" i="13"/>
  <c r="K522" i="13"/>
  <c r="K523" i="13"/>
  <c r="K524" i="13"/>
  <c r="K525" i="13"/>
  <c r="K526" i="13"/>
  <c r="K527" i="13"/>
  <c r="K528" i="13"/>
  <c r="K529" i="13"/>
  <c r="K530" i="13"/>
  <c r="K531" i="13"/>
  <c r="K532" i="13"/>
  <c r="K533" i="13"/>
  <c r="K534" i="13"/>
  <c r="K535" i="13"/>
  <c r="K536" i="13"/>
  <c r="K537" i="13"/>
  <c r="K538" i="13"/>
  <c r="K539" i="13"/>
  <c r="K540" i="13"/>
  <c r="K541" i="13"/>
  <c r="K542" i="13"/>
  <c r="K543" i="13"/>
  <c r="K544" i="13"/>
  <c r="K545" i="13"/>
  <c r="K546" i="13"/>
  <c r="K547" i="13"/>
  <c r="K548" i="13"/>
  <c r="K549" i="13"/>
  <c r="K550" i="13"/>
  <c r="K551" i="13"/>
  <c r="K552" i="13"/>
  <c r="K553" i="13"/>
  <c r="K554" i="13"/>
  <c r="K555" i="13"/>
  <c r="K556" i="13"/>
  <c r="K557" i="13"/>
  <c r="K558" i="13"/>
  <c r="K559" i="13"/>
  <c r="K560" i="13"/>
  <c r="K561" i="13"/>
  <c r="K562" i="13"/>
  <c r="K563" i="13"/>
  <c r="K564" i="13"/>
  <c r="K565" i="13"/>
  <c r="K566" i="13"/>
  <c r="K567" i="13"/>
  <c r="K568" i="13"/>
  <c r="K569" i="13"/>
  <c r="K570" i="13"/>
  <c r="K571" i="13"/>
  <c r="K572" i="13"/>
  <c r="K573" i="13"/>
  <c r="K574" i="13"/>
  <c r="K575" i="13"/>
  <c r="K576" i="13"/>
  <c r="K577" i="13"/>
  <c r="K578" i="13"/>
  <c r="K579" i="13"/>
  <c r="K580" i="13"/>
  <c r="K581" i="13"/>
  <c r="K582" i="13"/>
  <c r="K583" i="13"/>
  <c r="K584" i="13"/>
  <c r="K585" i="13"/>
  <c r="K586" i="13"/>
  <c r="K587" i="13"/>
  <c r="K588" i="13"/>
  <c r="K589" i="13"/>
  <c r="K590" i="13"/>
  <c r="K591" i="13"/>
  <c r="K592" i="13"/>
  <c r="K593" i="13"/>
  <c r="K594" i="13"/>
  <c r="K595" i="13"/>
  <c r="K596" i="13"/>
  <c r="K597" i="13"/>
  <c r="K598" i="13"/>
  <c r="K599" i="13"/>
  <c r="K600" i="13"/>
  <c r="K601" i="13"/>
  <c r="K602" i="13"/>
  <c r="K603" i="13"/>
  <c r="K604" i="13"/>
  <c r="K605" i="13"/>
  <c r="K606" i="13"/>
  <c r="K607" i="13"/>
  <c r="K608" i="13"/>
  <c r="K609" i="13"/>
  <c r="K610" i="13"/>
  <c r="K611" i="13"/>
  <c r="K612" i="13"/>
  <c r="K613" i="13"/>
  <c r="K614" i="13"/>
  <c r="K615" i="13"/>
  <c r="K616" i="13"/>
  <c r="K617" i="13"/>
  <c r="K618" i="13"/>
  <c r="K619" i="13"/>
  <c r="K620" i="13"/>
  <c r="K621" i="13"/>
  <c r="K622" i="13"/>
  <c r="K623" i="13"/>
  <c r="K624" i="13"/>
  <c r="K625" i="13"/>
  <c r="K626" i="13"/>
  <c r="K627" i="13"/>
  <c r="K628" i="13"/>
  <c r="K629" i="13"/>
  <c r="K630" i="13"/>
  <c r="K631" i="13"/>
  <c r="K632" i="13"/>
  <c r="K633" i="13"/>
  <c r="K634" i="13"/>
  <c r="K635" i="13"/>
  <c r="K636" i="13"/>
  <c r="K637" i="13"/>
  <c r="K638" i="13"/>
  <c r="K639" i="13"/>
  <c r="K640" i="13"/>
  <c r="K641" i="13"/>
  <c r="K642" i="13"/>
  <c r="K643" i="13"/>
  <c r="K644" i="13"/>
  <c r="K645" i="13"/>
  <c r="K646" i="13"/>
  <c r="K647" i="13"/>
  <c r="K648" i="13"/>
  <c r="K649" i="13"/>
  <c r="K650" i="13"/>
  <c r="K651" i="13"/>
  <c r="K652" i="13"/>
  <c r="K653" i="13"/>
  <c r="K654" i="13"/>
  <c r="K655" i="13"/>
  <c r="K656" i="13"/>
  <c r="K657" i="13"/>
  <c r="K658" i="13"/>
  <c r="K659" i="13"/>
  <c r="K660" i="13"/>
  <c r="K661" i="13"/>
  <c r="K662" i="13"/>
  <c r="K663" i="13"/>
  <c r="K664" i="13"/>
  <c r="K665" i="13"/>
  <c r="K666" i="13"/>
  <c r="K667" i="13"/>
  <c r="K668" i="13"/>
  <c r="K669" i="13"/>
  <c r="K670" i="13"/>
  <c r="K671" i="13"/>
  <c r="K672" i="13"/>
  <c r="K673" i="13"/>
  <c r="K674" i="13"/>
  <c r="K675" i="13"/>
  <c r="K676" i="13"/>
  <c r="K677" i="13"/>
  <c r="K678" i="13"/>
  <c r="K679" i="13"/>
  <c r="K680" i="13"/>
  <c r="K681" i="13"/>
  <c r="K682" i="13"/>
  <c r="K683" i="13"/>
  <c r="K684" i="13"/>
  <c r="K685" i="13"/>
  <c r="K686" i="13"/>
  <c r="K687" i="13"/>
  <c r="K688" i="13"/>
  <c r="K689" i="13"/>
  <c r="K690" i="13"/>
  <c r="K691" i="13"/>
  <c r="K692" i="13"/>
  <c r="K693" i="13"/>
  <c r="K694" i="13"/>
  <c r="K695" i="13"/>
  <c r="K696" i="13"/>
  <c r="K697" i="13"/>
  <c r="K698" i="13"/>
  <c r="K699" i="13"/>
  <c r="K700" i="13"/>
  <c r="K701" i="13"/>
  <c r="K702" i="13"/>
  <c r="K703" i="13"/>
  <c r="K704" i="13"/>
  <c r="K705" i="13"/>
  <c r="K706" i="13"/>
  <c r="K707" i="13"/>
  <c r="K708" i="13"/>
  <c r="K709" i="13"/>
  <c r="K710" i="13"/>
  <c r="K711" i="13"/>
  <c r="K712" i="13"/>
  <c r="K713" i="13"/>
  <c r="K714" i="13"/>
  <c r="K715" i="13"/>
  <c r="K716" i="13"/>
  <c r="K717" i="13"/>
  <c r="K718" i="13"/>
  <c r="K719" i="13"/>
  <c r="K720" i="13"/>
  <c r="K721" i="13"/>
  <c r="K722" i="13"/>
  <c r="K723" i="13"/>
  <c r="K724" i="13"/>
  <c r="K725" i="13"/>
  <c r="K726" i="13"/>
  <c r="K727" i="13"/>
  <c r="K728" i="13"/>
  <c r="K729" i="13"/>
  <c r="K730" i="13"/>
  <c r="K731" i="13"/>
  <c r="K732" i="13"/>
  <c r="K733" i="13"/>
  <c r="K734" i="13"/>
  <c r="K735" i="13"/>
  <c r="K736" i="13"/>
  <c r="K737" i="13"/>
  <c r="K738" i="13"/>
  <c r="K739" i="13"/>
  <c r="K740" i="13"/>
  <c r="K741" i="13"/>
  <c r="K742" i="13"/>
  <c r="K743" i="13"/>
  <c r="K744" i="13"/>
  <c r="K745" i="13"/>
  <c r="K746" i="13"/>
  <c r="K747" i="13"/>
  <c r="K748" i="13"/>
  <c r="K749" i="13"/>
  <c r="K750" i="13"/>
  <c r="K751" i="13"/>
  <c r="K752" i="13"/>
  <c r="K753" i="13"/>
  <c r="K754" i="13"/>
  <c r="K755" i="13"/>
  <c r="K756" i="13"/>
  <c r="K757" i="13"/>
  <c r="K758" i="13"/>
  <c r="K759" i="13"/>
  <c r="K760" i="13"/>
  <c r="K761" i="13"/>
  <c r="K762" i="13"/>
  <c r="K763" i="13"/>
  <c r="K764" i="13"/>
  <c r="K765" i="13"/>
  <c r="K766" i="13"/>
  <c r="K767" i="13"/>
  <c r="K768" i="13"/>
  <c r="K769" i="13"/>
  <c r="K770" i="13"/>
  <c r="K771" i="13"/>
  <c r="K772" i="13"/>
  <c r="K773" i="13"/>
  <c r="K774" i="13"/>
  <c r="K775" i="13"/>
  <c r="K776" i="13"/>
  <c r="K777" i="13"/>
  <c r="K778" i="13"/>
  <c r="K779" i="13"/>
  <c r="K780" i="13"/>
  <c r="K781" i="13"/>
  <c r="K782" i="13"/>
  <c r="K783" i="13"/>
  <c r="K784" i="13"/>
  <c r="K785" i="13"/>
  <c r="K786" i="13"/>
  <c r="K787" i="13"/>
  <c r="K788" i="13"/>
  <c r="K789" i="13"/>
  <c r="K790" i="13"/>
  <c r="K791" i="13"/>
  <c r="K792" i="13"/>
  <c r="K793" i="13"/>
  <c r="K794" i="13"/>
  <c r="K795" i="13"/>
  <c r="K796" i="13"/>
  <c r="K797" i="13"/>
  <c r="K798" i="13"/>
  <c r="K799" i="13"/>
  <c r="K800" i="13"/>
  <c r="K801" i="13"/>
  <c r="K802" i="13"/>
  <c r="K803" i="13"/>
  <c r="K804" i="13"/>
  <c r="K805" i="13"/>
  <c r="K806" i="13"/>
  <c r="K807" i="13"/>
  <c r="K808" i="13"/>
  <c r="K809" i="13"/>
  <c r="K810" i="13"/>
  <c r="K811" i="13"/>
  <c r="K812" i="13"/>
  <c r="K813" i="13"/>
  <c r="K814" i="13"/>
  <c r="K815" i="13"/>
  <c r="K816" i="13"/>
  <c r="K817" i="13"/>
  <c r="K818" i="13"/>
  <c r="K819" i="13"/>
  <c r="K820" i="13"/>
  <c r="K821" i="13"/>
  <c r="K822" i="13"/>
  <c r="K823" i="13"/>
  <c r="K824" i="13"/>
  <c r="K825" i="13"/>
  <c r="K826" i="13"/>
  <c r="K827" i="13"/>
  <c r="K828" i="13"/>
  <c r="K829" i="13"/>
  <c r="K830" i="13"/>
  <c r="K831" i="13"/>
  <c r="K832" i="13"/>
  <c r="K833" i="13"/>
  <c r="K834" i="13"/>
  <c r="K835" i="13"/>
  <c r="K836" i="13"/>
  <c r="K837" i="13"/>
  <c r="K838" i="13"/>
  <c r="K839" i="13"/>
  <c r="K840" i="13"/>
  <c r="K841" i="13"/>
  <c r="K842" i="13"/>
  <c r="K843" i="13"/>
  <c r="K844" i="13"/>
  <c r="K845" i="13"/>
  <c r="K846" i="13"/>
  <c r="K847" i="13"/>
  <c r="K848" i="13"/>
  <c r="K849" i="13"/>
  <c r="K850" i="13"/>
  <c r="K851" i="13"/>
  <c r="K852" i="13"/>
  <c r="K853" i="13"/>
  <c r="K854" i="13"/>
  <c r="K855" i="13"/>
  <c r="K856" i="13"/>
  <c r="K857" i="13"/>
  <c r="K858" i="13"/>
  <c r="K859" i="13"/>
  <c r="K860" i="13"/>
  <c r="K861" i="13"/>
  <c r="K862" i="13"/>
  <c r="K863" i="13"/>
  <c r="K864" i="13"/>
  <c r="K865" i="13"/>
  <c r="K866" i="13"/>
  <c r="K867" i="13"/>
  <c r="K868" i="13"/>
  <c r="K869" i="13"/>
  <c r="K870" i="13"/>
  <c r="K871" i="13"/>
  <c r="K872" i="13"/>
  <c r="K873" i="13"/>
  <c r="K874" i="13"/>
  <c r="K875" i="13"/>
  <c r="K876" i="13"/>
  <c r="K877" i="13"/>
  <c r="K878" i="13"/>
  <c r="K879" i="13"/>
  <c r="K880" i="13"/>
  <c r="K881" i="13"/>
  <c r="K882" i="13"/>
  <c r="K883" i="13"/>
  <c r="K884" i="13"/>
  <c r="K885" i="13"/>
  <c r="K886" i="13"/>
  <c r="K887" i="13"/>
  <c r="K888" i="13"/>
  <c r="K889" i="13"/>
  <c r="K890" i="13"/>
  <c r="K891" i="13"/>
  <c r="K892" i="13"/>
  <c r="K893" i="13"/>
  <c r="K894" i="13"/>
  <c r="K895" i="13"/>
  <c r="K896" i="13"/>
  <c r="K897" i="13"/>
  <c r="K898" i="13"/>
  <c r="K899" i="13"/>
  <c r="K900" i="13"/>
  <c r="K901" i="13"/>
  <c r="K902" i="13"/>
  <c r="K903" i="13"/>
  <c r="K904" i="13"/>
  <c r="K905" i="13"/>
  <c r="K906" i="13"/>
  <c r="K907" i="13"/>
  <c r="K908" i="13"/>
  <c r="K909" i="13"/>
  <c r="K910" i="13"/>
  <c r="K911" i="13"/>
  <c r="K912" i="13"/>
  <c r="K913" i="13"/>
  <c r="K914" i="13"/>
  <c r="K915" i="13"/>
  <c r="K916" i="13"/>
  <c r="K917" i="13"/>
  <c r="K918" i="13"/>
  <c r="K919" i="13"/>
  <c r="K920" i="13"/>
  <c r="K921" i="13"/>
  <c r="K922" i="13"/>
  <c r="K923" i="13"/>
  <c r="K924" i="13"/>
  <c r="K925" i="13"/>
  <c r="K926" i="13"/>
  <c r="K927" i="13"/>
  <c r="K928" i="13"/>
  <c r="K929" i="13"/>
  <c r="K930" i="13"/>
  <c r="K931" i="13"/>
  <c r="K932" i="13"/>
  <c r="K933" i="13"/>
  <c r="K934" i="13"/>
  <c r="K935" i="13"/>
  <c r="K936" i="13"/>
  <c r="K937" i="13"/>
  <c r="K938" i="13"/>
  <c r="K939" i="13"/>
  <c r="K940" i="13"/>
  <c r="K941" i="13"/>
  <c r="K942" i="13"/>
  <c r="K943" i="13"/>
  <c r="K944" i="13"/>
  <c r="K945" i="13"/>
  <c r="K946" i="13"/>
  <c r="K947" i="13"/>
  <c r="K948" i="13"/>
  <c r="K949" i="13"/>
  <c r="K950" i="13"/>
  <c r="K951" i="13"/>
  <c r="K952" i="13"/>
  <c r="K953" i="13"/>
  <c r="K954" i="13"/>
  <c r="K955" i="13"/>
  <c r="K956" i="13"/>
  <c r="K957" i="13"/>
  <c r="K958" i="13"/>
  <c r="K959" i="13"/>
  <c r="K960" i="13"/>
  <c r="K961" i="13"/>
  <c r="K962" i="13"/>
  <c r="K963" i="13"/>
  <c r="K964" i="13"/>
  <c r="K965" i="13"/>
  <c r="K966" i="13"/>
  <c r="K967" i="13"/>
  <c r="K968" i="13"/>
  <c r="K969" i="13"/>
  <c r="K970" i="13"/>
  <c r="K971" i="13"/>
  <c r="K972" i="13"/>
  <c r="K973" i="13"/>
  <c r="K974" i="13"/>
  <c r="K975" i="13"/>
  <c r="K976" i="13"/>
  <c r="K977" i="13"/>
  <c r="K978" i="13"/>
  <c r="K979" i="13"/>
  <c r="K980" i="13"/>
  <c r="K981" i="13"/>
  <c r="K982" i="13"/>
  <c r="K983" i="13"/>
  <c r="K984" i="13"/>
  <c r="K985" i="13"/>
  <c r="K986" i="13"/>
  <c r="K987" i="13"/>
  <c r="K988" i="13"/>
  <c r="K989" i="13"/>
  <c r="K990" i="13"/>
  <c r="K991" i="13"/>
  <c r="K992" i="13"/>
  <c r="K993" i="13"/>
  <c r="K994" i="13"/>
  <c r="K995" i="13"/>
  <c r="K996" i="13"/>
  <c r="K997" i="13"/>
  <c r="K998" i="13"/>
  <c r="K999" i="13"/>
  <c r="K1000" i="13"/>
  <c r="L399" i="13"/>
  <c r="L400" i="13"/>
  <c r="L401" i="13"/>
  <c r="L402" i="13"/>
  <c r="L403" i="13"/>
  <c r="L404" i="13"/>
  <c r="L405" i="13"/>
  <c r="L406" i="13"/>
  <c r="L407" i="13"/>
  <c r="L408" i="13"/>
  <c r="L409" i="13"/>
  <c r="L410" i="13"/>
  <c r="L411" i="13"/>
  <c r="L412" i="13"/>
  <c r="L413" i="13"/>
  <c r="L414" i="13"/>
  <c r="L415" i="13"/>
  <c r="L416" i="13"/>
  <c r="L417" i="13"/>
  <c r="L418" i="13"/>
  <c r="L419" i="13"/>
  <c r="L420" i="13"/>
  <c r="L421" i="13"/>
  <c r="L422" i="13"/>
  <c r="Q422" i="13" s="1"/>
  <c r="L423" i="13"/>
  <c r="L424" i="13"/>
  <c r="L425" i="13"/>
  <c r="L426" i="13"/>
  <c r="L427" i="13"/>
  <c r="L428" i="13"/>
  <c r="L429" i="13"/>
  <c r="L430" i="13"/>
  <c r="L431" i="13"/>
  <c r="L432" i="13"/>
  <c r="L433" i="13"/>
  <c r="L434" i="13"/>
  <c r="Q434" i="13" s="1"/>
  <c r="L435" i="13"/>
  <c r="L436" i="13"/>
  <c r="L437" i="13"/>
  <c r="L438" i="13"/>
  <c r="L439" i="13"/>
  <c r="L440" i="13"/>
  <c r="L441" i="13"/>
  <c r="L442" i="13"/>
  <c r="L443" i="13"/>
  <c r="L444" i="13"/>
  <c r="L445" i="13"/>
  <c r="L446" i="13"/>
  <c r="Q446" i="13" s="1"/>
  <c r="L447" i="13"/>
  <c r="L448" i="13"/>
  <c r="L449" i="13"/>
  <c r="L450" i="13"/>
  <c r="L451" i="13"/>
  <c r="L452" i="13"/>
  <c r="L453" i="13"/>
  <c r="L454" i="13"/>
  <c r="L455" i="13"/>
  <c r="L456" i="13"/>
  <c r="L457" i="13"/>
  <c r="L458" i="13"/>
  <c r="Q458" i="13" s="1"/>
  <c r="L459" i="13"/>
  <c r="L460" i="13"/>
  <c r="L461" i="13"/>
  <c r="L462" i="13"/>
  <c r="L463" i="13"/>
  <c r="L464" i="13"/>
  <c r="L465" i="13"/>
  <c r="L466" i="13"/>
  <c r="L467" i="13"/>
  <c r="L468" i="13"/>
  <c r="L469" i="13"/>
  <c r="L470" i="13"/>
  <c r="Q470" i="13" s="1"/>
  <c r="L471" i="13"/>
  <c r="L472" i="13"/>
  <c r="L473" i="13"/>
  <c r="L474" i="13"/>
  <c r="L475" i="13"/>
  <c r="L476" i="13"/>
  <c r="L477" i="13"/>
  <c r="L478" i="13"/>
  <c r="L479" i="13"/>
  <c r="L480" i="13"/>
  <c r="L481" i="13"/>
  <c r="L482" i="13"/>
  <c r="Q482" i="13" s="1"/>
  <c r="L483" i="13"/>
  <c r="L484" i="13"/>
  <c r="L485" i="13"/>
  <c r="L486" i="13"/>
  <c r="L487" i="13"/>
  <c r="L488" i="13"/>
  <c r="L489" i="13"/>
  <c r="L490" i="13"/>
  <c r="L491" i="13"/>
  <c r="L492" i="13"/>
  <c r="L493" i="13"/>
  <c r="L494" i="13"/>
  <c r="Q494" i="13" s="1"/>
  <c r="L495" i="13"/>
  <c r="L496" i="13"/>
  <c r="L497" i="13"/>
  <c r="L498" i="13"/>
  <c r="L499" i="13"/>
  <c r="L500" i="13"/>
  <c r="L501" i="13"/>
  <c r="L502" i="13"/>
  <c r="L503" i="13"/>
  <c r="L504" i="13"/>
  <c r="L505" i="13"/>
  <c r="L506" i="13"/>
  <c r="Q506" i="13" s="1"/>
  <c r="L507" i="13"/>
  <c r="L508" i="13"/>
  <c r="L509" i="13"/>
  <c r="L510" i="13"/>
  <c r="L511" i="13"/>
  <c r="L512" i="13"/>
  <c r="L513" i="13"/>
  <c r="L514" i="13"/>
  <c r="L515" i="13"/>
  <c r="L516" i="13"/>
  <c r="L517" i="13"/>
  <c r="L518" i="13"/>
  <c r="Q518" i="13" s="1"/>
  <c r="L519" i="13"/>
  <c r="L520" i="13"/>
  <c r="L521" i="13"/>
  <c r="L522" i="13"/>
  <c r="L523" i="13"/>
  <c r="L524" i="13"/>
  <c r="L525" i="13"/>
  <c r="L526" i="13"/>
  <c r="L527" i="13"/>
  <c r="L528" i="13"/>
  <c r="L529" i="13"/>
  <c r="L530" i="13"/>
  <c r="Q530" i="13" s="1"/>
  <c r="L531" i="13"/>
  <c r="L532" i="13"/>
  <c r="L533" i="13"/>
  <c r="L534" i="13"/>
  <c r="L535" i="13"/>
  <c r="L536" i="13"/>
  <c r="L537" i="13"/>
  <c r="L538" i="13"/>
  <c r="L539" i="13"/>
  <c r="L540" i="13"/>
  <c r="L541" i="13"/>
  <c r="L542" i="13"/>
  <c r="Q542" i="13" s="1"/>
  <c r="L543" i="13"/>
  <c r="L544" i="13"/>
  <c r="L545" i="13"/>
  <c r="L546" i="13"/>
  <c r="L547" i="13"/>
  <c r="L548" i="13"/>
  <c r="L549" i="13"/>
  <c r="L550" i="13"/>
  <c r="L551" i="13"/>
  <c r="L552" i="13"/>
  <c r="L553" i="13"/>
  <c r="L554" i="13"/>
  <c r="Q554" i="13" s="1"/>
  <c r="L555" i="13"/>
  <c r="L556" i="13"/>
  <c r="L557" i="13"/>
  <c r="L558" i="13"/>
  <c r="L559" i="13"/>
  <c r="L560" i="13"/>
  <c r="L561" i="13"/>
  <c r="L562" i="13"/>
  <c r="L563" i="13"/>
  <c r="L564" i="13"/>
  <c r="L565" i="13"/>
  <c r="L566" i="13"/>
  <c r="Q566" i="13" s="1"/>
  <c r="L567" i="13"/>
  <c r="L568" i="13"/>
  <c r="L569" i="13"/>
  <c r="L570" i="13"/>
  <c r="L571" i="13"/>
  <c r="L572" i="13"/>
  <c r="L573" i="13"/>
  <c r="L574" i="13"/>
  <c r="L575" i="13"/>
  <c r="L576" i="13"/>
  <c r="L577" i="13"/>
  <c r="L578" i="13"/>
  <c r="Q578" i="13" s="1"/>
  <c r="L579" i="13"/>
  <c r="L580" i="13"/>
  <c r="L581" i="13"/>
  <c r="L582" i="13"/>
  <c r="L583" i="13"/>
  <c r="L584" i="13"/>
  <c r="L585" i="13"/>
  <c r="L586" i="13"/>
  <c r="L587" i="13"/>
  <c r="L588" i="13"/>
  <c r="L589" i="13"/>
  <c r="L590" i="13"/>
  <c r="Q590" i="13" s="1"/>
  <c r="L591" i="13"/>
  <c r="L592" i="13"/>
  <c r="L593" i="13"/>
  <c r="L594" i="13"/>
  <c r="L595" i="13"/>
  <c r="L596" i="13"/>
  <c r="L597" i="13"/>
  <c r="L598" i="13"/>
  <c r="L599" i="13"/>
  <c r="L600" i="13"/>
  <c r="L601" i="13"/>
  <c r="L602" i="13"/>
  <c r="Q602" i="13" s="1"/>
  <c r="L603" i="13"/>
  <c r="L604" i="13"/>
  <c r="L605" i="13"/>
  <c r="L606" i="13"/>
  <c r="L607" i="13"/>
  <c r="L608" i="13"/>
  <c r="L609" i="13"/>
  <c r="L610" i="13"/>
  <c r="L611" i="13"/>
  <c r="L612" i="13"/>
  <c r="L613" i="13"/>
  <c r="L614" i="13"/>
  <c r="Q614" i="13" s="1"/>
  <c r="L615" i="13"/>
  <c r="L616" i="13"/>
  <c r="L617" i="13"/>
  <c r="L618" i="13"/>
  <c r="L619" i="13"/>
  <c r="L620" i="13"/>
  <c r="L621" i="13"/>
  <c r="L622" i="13"/>
  <c r="L623" i="13"/>
  <c r="L624" i="13"/>
  <c r="L625" i="13"/>
  <c r="L626" i="13"/>
  <c r="Q626" i="13" s="1"/>
  <c r="L627" i="13"/>
  <c r="L628" i="13"/>
  <c r="L629" i="13"/>
  <c r="L630" i="13"/>
  <c r="L631" i="13"/>
  <c r="L632" i="13"/>
  <c r="L633" i="13"/>
  <c r="L634" i="13"/>
  <c r="L635" i="13"/>
  <c r="L636" i="13"/>
  <c r="L637" i="13"/>
  <c r="L638" i="13"/>
  <c r="Q638" i="13" s="1"/>
  <c r="L639" i="13"/>
  <c r="L640" i="13"/>
  <c r="L641" i="13"/>
  <c r="L642" i="13"/>
  <c r="L643" i="13"/>
  <c r="L644" i="13"/>
  <c r="L645" i="13"/>
  <c r="L646" i="13"/>
  <c r="L647" i="13"/>
  <c r="L648" i="13"/>
  <c r="L649" i="13"/>
  <c r="L650" i="13"/>
  <c r="Q650" i="13" s="1"/>
  <c r="L651" i="13"/>
  <c r="L652" i="13"/>
  <c r="L653" i="13"/>
  <c r="L654" i="13"/>
  <c r="L655" i="13"/>
  <c r="L656" i="13"/>
  <c r="L657" i="13"/>
  <c r="L658" i="13"/>
  <c r="L659" i="13"/>
  <c r="L660" i="13"/>
  <c r="L661" i="13"/>
  <c r="L662" i="13"/>
  <c r="Q662" i="13" s="1"/>
  <c r="L663" i="13"/>
  <c r="L664" i="13"/>
  <c r="L665" i="13"/>
  <c r="L666" i="13"/>
  <c r="L667" i="13"/>
  <c r="L668" i="13"/>
  <c r="L669" i="13"/>
  <c r="L670" i="13"/>
  <c r="L671" i="13"/>
  <c r="L672" i="13"/>
  <c r="L673" i="13"/>
  <c r="L674" i="13"/>
  <c r="Q674" i="13" s="1"/>
  <c r="L675" i="13"/>
  <c r="L676" i="13"/>
  <c r="L677" i="13"/>
  <c r="L678" i="13"/>
  <c r="L679" i="13"/>
  <c r="L680" i="13"/>
  <c r="L681" i="13"/>
  <c r="L682" i="13"/>
  <c r="L683" i="13"/>
  <c r="L684" i="13"/>
  <c r="L685" i="13"/>
  <c r="L686" i="13"/>
  <c r="Q686" i="13" s="1"/>
  <c r="L687" i="13"/>
  <c r="L688" i="13"/>
  <c r="L689" i="13"/>
  <c r="L690" i="13"/>
  <c r="L691" i="13"/>
  <c r="L692" i="13"/>
  <c r="L693" i="13"/>
  <c r="L694" i="13"/>
  <c r="L695" i="13"/>
  <c r="L696" i="13"/>
  <c r="L697" i="13"/>
  <c r="L698" i="13"/>
  <c r="Q698" i="13" s="1"/>
  <c r="L699" i="13"/>
  <c r="L700" i="13"/>
  <c r="L701" i="13"/>
  <c r="L702" i="13"/>
  <c r="L703" i="13"/>
  <c r="L704" i="13"/>
  <c r="L705" i="13"/>
  <c r="L706" i="13"/>
  <c r="L707" i="13"/>
  <c r="L708" i="13"/>
  <c r="L709" i="13"/>
  <c r="L710" i="13"/>
  <c r="Q710" i="13" s="1"/>
  <c r="L711" i="13"/>
  <c r="L712" i="13"/>
  <c r="L713" i="13"/>
  <c r="L714" i="13"/>
  <c r="L715" i="13"/>
  <c r="L716" i="13"/>
  <c r="L717" i="13"/>
  <c r="L718" i="13"/>
  <c r="L719" i="13"/>
  <c r="L720" i="13"/>
  <c r="L721" i="13"/>
  <c r="L722" i="13"/>
  <c r="Q722" i="13" s="1"/>
  <c r="L723" i="13"/>
  <c r="L724" i="13"/>
  <c r="L725" i="13"/>
  <c r="L726" i="13"/>
  <c r="L727" i="13"/>
  <c r="L728" i="13"/>
  <c r="L729" i="13"/>
  <c r="L730" i="13"/>
  <c r="L731" i="13"/>
  <c r="L732" i="13"/>
  <c r="L733" i="13"/>
  <c r="L734" i="13"/>
  <c r="Q734" i="13" s="1"/>
  <c r="L735" i="13"/>
  <c r="L736" i="13"/>
  <c r="L737" i="13"/>
  <c r="L738" i="13"/>
  <c r="L739" i="13"/>
  <c r="L740" i="13"/>
  <c r="L741" i="13"/>
  <c r="L742" i="13"/>
  <c r="L743" i="13"/>
  <c r="L744" i="13"/>
  <c r="L745" i="13"/>
  <c r="L746" i="13"/>
  <c r="Q746" i="13" s="1"/>
  <c r="L747" i="13"/>
  <c r="L748" i="13"/>
  <c r="L749" i="13"/>
  <c r="L750" i="13"/>
  <c r="L751" i="13"/>
  <c r="L752" i="13"/>
  <c r="L753" i="13"/>
  <c r="L754" i="13"/>
  <c r="L755" i="13"/>
  <c r="L756" i="13"/>
  <c r="L757" i="13"/>
  <c r="L758" i="13"/>
  <c r="Q758" i="13" s="1"/>
  <c r="L759" i="13"/>
  <c r="L760" i="13"/>
  <c r="L761" i="13"/>
  <c r="L762" i="13"/>
  <c r="L763" i="13"/>
  <c r="L764" i="13"/>
  <c r="L765" i="13"/>
  <c r="L766" i="13"/>
  <c r="L767" i="13"/>
  <c r="L768" i="13"/>
  <c r="L769" i="13"/>
  <c r="L770" i="13"/>
  <c r="Q770" i="13" s="1"/>
  <c r="L771" i="13"/>
  <c r="L772" i="13"/>
  <c r="L773" i="13"/>
  <c r="L774" i="13"/>
  <c r="L775" i="13"/>
  <c r="L776" i="13"/>
  <c r="L777" i="13"/>
  <c r="L778" i="13"/>
  <c r="L779" i="13"/>
  <c r="L780" i="13"/>
  <c r="L781" i="13"/>
  <c r="L782" i="13"/>
  <c r="Q782" i="13" s="1"/>
  <c r="L783" i="13"/>
  <c r="L784" i="13"/>
  <c r="L785" i="13"/>
  <c r="L786" i="13"/>
  <c r="L787" i="13"/>
  <c r="L788" i="13"/>
  <c r="L789" i="13"/>
  <c r="L790" i="13"/>
  <c r="L791" i="13"/>
  <c r="L792" i="13"/>
  <c r="L793" i="13"/>
  <c r="L794" i="13"/>
  <c r="Q794" i="13" s="1"/>
  <c r="L795" i="13"/>
  <c r="L796" i="13"/>
  <c r="L797" i="13"/>
  <c r="L798" i="13"/>
  <c r="L799" i="13"/>
  <c r="L800" i="13"/>
  <c r="L801" i="13"/>
  <c r="L802" i="13"/>
  <c r="L803" i="13"/>
  <c r="L804" i="13"/>
  <c r="L805" i="13"/>
  <c r="L806" i="13"/>
  <c r="Q806" i="13" s="1"/>
  <c r="L807" i="13"/>
  <c r="L808" i="13"/>
  <c r="L809" i="13"/>
  <c r="L810" i="13"/>
  <c r="L811" i="13"/>
  <c r="L812" i="13"/>
  <c r="L813" i="13"/>
  <c r="L814" i="13"/>
  <c r="L815" i="13"/>
  <c r="L816" i="13"/>
  <c r="L817" i="13"/>
  <c r="L818" i="13"/>
  <c r="Q818" i="13" s="1"/>
  <c r="L819" i="13"/>
  <c r="L820" i="13"/>
  <c r="L821" i="13"/>
  <c r="L822" i="13"/>
  <c r="L823" i="13"/>
  <c r="L824" i="13"/>
  <c r="L825" i="13"/>
  <c r="L826" i="13"/>
  <c r="L827" i="13"/>
  <c r="L828" i="13"/>
  <c r="L829" i="13"/>
  <c r="L830" i="13"/>
  <c r="Q830" i="13" s="1"/>
  <c r="L831" i="13"/>
  <c r="L832" i="13"/>
  <c r="L833" i="13"/>
  <c r="L834" i="13"/>
  <c r="L835" i="13"/>
  <c r="L836" i="13"/>
  <c r="L837" i="13"/>
  <c r="L838" i="13"/>
  <c r="L839" i="13"/>
  <c r="L840" i="13"/>
  <c r="L841" i="13"/>
  <c r="L842" i="13"/>
  <c r="Q842" i="13" s="1"/>
  <c r="L843" i="13"/>
  <c r="L844" i="13"/>
  <c r="L845" i="13"/>
  <c r="L846" i="13"/>
  <c r="L847" i="13"/>
  <c r="L848" i="13"/>
  <c r="L849" i="13"/>
  <c r="L850" i="13"/>
  <c r="L851" i="13"/>
  <c r="L852" i="13"/>
  <c r="L853" i="13"/>
  <c r="L854" i="13"/>
  <c r="Q854" i="13" s="1"/>
  <c r="L855" i="13"/>
  <c r="L856" i="13"/>
  <c r="L857" i="13"/>
  <c r="L858" i="13"/>
  <c r="L859" i="13"/>
  <c r="L860" i="13"/>
  <c r="L861" i="13"/>
  <c r="L862" i="13"/>
  <c r="L863" i="13"/>
  <c r="L864" i="13"/>
  <c r="L865" i="13"/>
  <c r="L866" i="13"/>
  <c r="Q866" i="13" s="1"/>
  <c r="L867" i="13"/>
  <c r="L868" i="13"/>
  <c r="L869" i="13"/>
  <c r="L870" i="13"/>
  <c r="L871" i="13"/>
  <c r="L872" i="13"/>
  <c r="L873" i="13"/>
  <c r="L874" i="13"/>
  <c r="L875" i="13"/>
  <c r="L876" i="13"/>
  <c r="L877" i="13"/>
  <c r="L878" i="13"/>
  <c r="Q878" i="13" s="1"/>
  <c r="L879" i="13"/>
  <c r="L880" i="13"/>
  <c r="L881" i="13"/>
  <c r="L882" i="13"/>
  <c r="L883" i="13"/>
  <c r="L884" i="13"/>
  <c r="L885" i="13"/>
  <c r="L886" i="13"/>
  <c r="L887" i="13"/>
  <c r="L888" i="13"/>
  <c r="L889" i="13"/>
  <c r="L890" i="13"/>
  <c r="Q890" i="13" s="1"/>
  <c r="L891" i="13"/>
  <c r="L892" i="13"/>
  <c r="L893" i="13"/>
  <c r="L894" i="13"/>
  <c r="L895" i="13"/>
  <c r="L896" i="13"/>
  <c r="L897" i="13"/>
  <c r="L898" i="13"/>
  <c r="L899" i="13"/>
  <c r="L900" i="13"/>
  <c r="L901" i="13"/>
  <c r="L902" i="13"/>
  <c r="Q902" i="13" s="1"/>
  <c r="L903" i="13"/>
  <c r="L904" i="13"/>
  <c r="L905" i="13"/>
  <c r="L906" i="13"/>
  <c r="L907" i="13"/>
  <c r="L908" i="13"/>
  <c r="L909" i="13"/>
  <c r="L910" i="13"/>
  <c r="L911" i="13"/>
  <c r="L912" i="13"/>
  <c r="L913" i="13"/>
  <c r="L914" i="13"/>
  <c r="Q914" i="13" s="1"/>
  <c r="L915" i="13"/>
  <c r="L916" i="13"/>
  <c r="L917" i="13"/>
  <c r="L918" i="13"/>
  <c r="L919" i="13"/>
  <c r="L920" i="13"/>
  <c r="L921" i="13"/>
  <c r="L922" i="13"/>
  <c r="L923" i="13"/>
  <c r="L924" i="13"/>
  <c r="L925" i="13"/>
  <c r="L926" i="13"/>
  <c r="Q926" i="13" s="1"/>
  <c r="L927" i="13"/>
  <c r="L928" i="13"/>
  <c r="L929" i="13"/>
  <c r="L930" i="13"/>
  <c r="L931" i="13"/>
  <c r="L932" i="13"/>
  <c r="L933" i="13"/>
  <c r="L934" i="13"/>
  <c r="L935" i="13"/>
  <c r="L936" i="13"/>
  <c r="L937" i="13"/>
  <c r="L938" i="13"/>
  <c r="Q938" i="13" s="1"/>
  <c r="L939" i="13"/>
  <c r="L940" i="13"/>
  <c r="L941" i="13"/>
  <c r="L942" i="13"/>
  <c r="L943" i="13"/>
  <c r="L944" i="13"/>
  <c r="L945" i="13"/>
  <c r="L946" i="13"/>
  <c r="L947" i="13"/>
  <c r="L948" i="13"/>
  <c r="L949" i="13"/>
  <c r="L950" i="13"/>
  <c r="Q950" i="13" s="1"/>
  <c r="L951" i="13"/>
  <c r="L952" i="13"/>
  <c r="L953" i="13"/>
  <c r="L954" i="13"/>
  <c r="L955" i="13"/>
  <c r="L956" i="13"/>
  <c r="L957" i="13"/>
  <c r="L958" i="13"/>
  <c r="L959" i="13"/>
  <c r="L960" i="13"/>
  <c r="L961" i="13"/>
  <c r="L962" i="13"/>
  <c r="Q962" i="13" s="1"/>
  <c r="L963" i="13"/>
  <c r="L964" i="13"/>
  <c r="L965" i="13"/>
  <c r="L966" i="13"/>
  <c r="L967" i="13"/>
  <c r="L968" i="13"/>
  <c r="L969" i="13"/>
  <c r="L970" i="13"/>
  <c r="L971" i="13"/>
  <c r="L972" i="13"/>
  <c r="L973" i="13"/>
  <c r="L974" i="13"/>
  <c r="Q974" i="13" s="1"/>
  <c r="L975" i="13"/>
  <c r="Q975" i="13" s="1"/>
  <c r="L976" i="13"/>
  <c r="L977" i="13"/>
  <c r="L978" i="13"/>
  <c r="L979" i="13"/>
  <c r="L980" i="13"/>
  <c r="L981" i="13"/>
  <c r="L982" i="13"/>
  <c r="L983" i="13"/>
  <c r="L984" i="13"/>
  <c r="L985" i="13"/>
  <c r="L986" i="13"/>
  <c r="Q986" i="13" s="1"/>
  <c r="L987" i="13"/>
  <c r="Q987" i="13" s="1"/>
  <c r="L988" i="13"/>
  <c r="L989" i="13"/>
  <c r="L990" i="13"/>
  <c r="L991" i="13"/>
  <c r="L992" i="13"/>
  <c r="L993" i="13"/>
  <c r="L994" i="13"/>
  <c r="L995" i="13"/>
  <c r="L996" i="13"/>
  <c r="L997" i="13"/>
  <c r="L998" i="13"/>
  <c r="Q998" i="13" s="1"/>
  <c r="L999" i="13"/>
  <c r="Q999" i="13" s="1"/>
  <c r="L1000" i="13"/>
  <c r="M399" i="13"/>
  <c r="M400" i="13"/>
  <c r="M401" i="13"/>
  <c r="M402" i="13"/>
  <c r="M403" i="13"/>
  <c r="M404" i="13"/>
  <c r="M405" i="13"/>
  <c r="M406" i="13"/>
  <c r="M407" i="13"/>
  <c r="M408" i="13"/>
  <c r="M409" i="13"/>
  <c r="M410" i="13"/>
  <c r="M411" i="13"/>
  <c r="M412" i="13"/>
  <c r="M413" i="13"/>
  <c r="M414" i="13"/>
  <c r="M415" i="13"/>
  <c r="Q415" i="13" s="1"/>
  <c r="M416" i="13"/>
  <c r="M417" i="13"/>
  <c r="M418" i="13"/>
  <c r="M419" i="13"/>
  <c r="M420" i="13"/>
  <c r="Q420" i="13" s="1"/>
  <c r="M421" i="13"/>
  <c r="Q421" i="13" s="1"/>
  <c r="M422" i="13"/>
  <c r="M423" i="13"/>
  <c r="Q423" i="13" s="1"/>
  <c r="M424" i="13"/>
  <c r="M425" i="13"/>
  <c r="M426" i="13"/>
  <c r="M427" i="13"/>
  <c r="Q427" i="13" s="1"/>
  <c r="M428" i="13"/>
  <c r="M429" i="13"/>
  <c r="M430" i="13"/>
  <c r="M431" i="13"/>
  <c r="M432" i="13"/>
  <c r="Q432" i="13" s="1"/>
  <c r="M433" i="13"/>
  <c r="Q433" i="13" s="1"/>
  <c r="M434" i="13"/>
  <c r="M435" i="13"/>
  <c r="Q435" i="13" s="1"/>
  <c r="M436" i="13"/>
  <c r="M437" i="13"/>
  <c r="M438" i="13"/>
  <c r="M439" i="13"/>
  <c r="Q439" i="13" s="1"/>
  <c r="M440" i="13"/>
  <c r="M441" i="13"/>
  <c r="M442" i="13"/>
  <c r="M443" i="13"/>
  <c r="M444" i="13"/>
  <c r="Q444" i="13" s="1"/>
  <c r="M445" i="13"/>
  <c r="M446" i="13"/>
  <c r="M447" i="13"/>
  <c r="Q447" i="13" s="1"/>
  <c r="M448" i="13"/>
  <c r="M449" i="13"/>
  <c r="M450" i="13"/>
  <c r="M451" i="13"/>
  <c r="Q451" i="13" s="1"/>
  <c r="M452" i="13"/>
  <c r="M453" i="13"/>
  <c r="M454" i="13"/>
  <c r="M455" i="13"/>
  <c r="M456" i="13"/>
  <c r="Q456" i="13" s="1"/>
  <c r="M457" i="13"/>
  <c r="Q457" i="13" s="1"/>
  <c r="M458" i="13"/>
  <c r="M459" i="13"/>
  <c r="Q459" i="13" s="1"/>
  <c r="M460" i="13"/>
  <c r="M461" i="13"/>
  <c r="M462" i="13"/>
  <c r="M463" i="13"/>
  <c r="Q463" i="13" s="1"/>
  <c r="M464" i="13"/>
  <c r="M465" i="13"/>
  <c r="M466" i="13"/>
  <c r="M467" i="13"/>
  <c r="M468" i="13"/>
  <c r="Q468" i="13" s="1"/>
  <c r="M469" i="13"/>
  <c r="Q469" i="13" s="1"/>
  <c r="M470" i="13"/>
  <c r="M471" i="13"/>
  <c r="Q471" i="13" s="1"/>
  <c r="M472" i="13"/>
  <c r="M473" i="13"/>
  <c r="M474" i="13"/>
  <c r="M475" i="13"/>
  <c r="Q475" i="13" s="1"/>
  <c r="M476" i="13"/>
  <c r="M477" i="13"/>
  <c r="M478" i="13"/>
  <c r="M479" i="13"/>
  <c r="M480" i="13"/>
  <c r="Q480" i="13" s="1"/>
  <c r="M481" i="13"/>
  <c r="Q481" i="13" s="1"/>
  <c r="M482" i="13"/>
  <c r="M483" i="13"/>
  <c r="Q483" i="13" s="1"/>
  <c r="M484" i="13"/>
  <c r="M485" i="13"/>
  <c r="M486" i="13"/>
  <c r="M487" i="13"/>
  <c r="Q487" i="13" s="1"/>
  <c r="M488" i="13"/>
  <c r="M489" i="13"/>
  <c r="M490" i="13"/>
  <c r="M491" i="13"/>
  <c r="M492" i="13"/>
  <c r="Q492" i="13" s="1"/>
  <c r="M493" i="13"/>
  <c r="Q493" i="13" s="1"/>
  <c r="M494" i="13"/>
  <c r="M495" i="13"/>
  <c r="Q495" i="13" s="1"/>
  <c r="M496" i="13"/>
  <c r="M497" i="13"/>
  <c r="M498" i="13"/>
  <c r="M499" i="13"/>
  <c r="Q499" i="13" s="1"/>
  <c r="M500" i="13"/>
  <c r="M501" i="13"/>
  <c r="M502" i="13"/>
  <c r="M503" i="13"/>
  <c r="M504" i="13"/>
  <c r="Q504" i="13" s="1"/>
  <c r="M505" i="13"/>
  <c r="Q505" i="13" s="1"/>
  <c r="M506" i="13"/>
  <c r="M507" i="13"/>
  <c r="Q507" i="13" s="1"/>
  <c r="M508" i="13"/>
  <c r="M509" i="13"/>
  <c r="M510" i="13"/>
  <c r="M511" i="13"/>
  <c r="Q511" i="13" s="1"/>
  <c r="M512" i="13"/>
  <c r="M513" i="13"/>
  <c r="M514" i="13"/>
  <c r="M515" i="13"/>
  <c r="M516" i="13"/>
  <c r="Q516" i="13" s="1"/>
  <c r="M517" i="13"/>
  <c r="Q517" i="13" s="1"/>
  <c r="M518" i="13"/>
  <c r="M519" i="13"/>
  <c r="Q519" i="13" s="1"/>
  <c r="M520" i="13"/>
  <c r="M521" i="13"/>
  <c r="M522" i="13"/>
  <c r="M523" i="13"/>
  <c r="Q523" i="13" s="1"/>
  <c r="M524" i="13"/>
  <c r="M525" i="13"/>
  <c r="M526" i="13"/>
  <c r="M527" i="13"/>
  <c r="M528" i="13"/>
  <c r="Q528" i="13" s="1"/>
  <c r="M529" i="13"/>
  <c r="Q529" i="13" s="1"/>
  <c r="M530" i="13"/>
  <c r="M531" i="13"/>
  <c r="Q531" i="13" s="1"/>
  <c r="M532" i="13"/>
  <c r="M533" i="13"/>
  <c r="M534" i="13"/>
  <c r="M535" i="13"/>
  <c r="Q535" i="13" s="1"/>
  <c r="M536" i="13"/>
  <c r="M537" i="13"/>
  <c r="M538" i="13"/>
  <c r="M539" i="13"/>
  <c r="M540" i="13"/>
  <c r="Q540" i="13" s="1"/>
  <c r="M541" i="13"/>
  <c r="Q541" i="13" s="1"/>
  <c r="M542" i="13"/>
  <c r="M543" i="13"/>
  <c r="Q543" i="13" s="1"/>
  <c r="M544" i="13"/>
  <c r="M545" i="13"/>
  <c r="M546" i="13"/>
  <c r="M547" i="13"/>
  <c r="Q547" i="13" s="1"/>
  <c r="M548" i="13"/>
  <c r="M549" i="13"/>
  <c r="M550" i="13"/>
  <c r="M551" i="13"/>
  <c r="M552" i="13"/>
  <c r="Q552" i="13" s="1"/>
  <c r="M553" i="13"/>
  <c r="Q553" i="13" s="1"/>
  <c r="M554" i="13"/>
  <c r="M555" i="13"/>
  <c r="Q555" i="13" s="1"/>
  <c r="M556" i="13"/>
  <c r="M557" i="13"/>
  <c r="M558" i="13"/>
  <c r="M559" i="13"/>
  <c r="Q559" i="13" s="1"/>
  <c r="M560" i="13"/>
  <c r="M561" i="13"/>
  <c r="M562" i="13"/>
  <c r="M563" i="13"/>
  <c r="M564" i="13"/>
  <c r="Q564" i="13" s="1"/>
  <c r="M565" i="13"/>
  <c r="Q565" i="13" s="1"/>
  <c r="M566" i="13"/>
  <c r="M567" i="13"/>
  <c r="Q567" i="13" s="1"/>
  <c r="M568" i="13"/>
  <c r="M569" i="13"/>
  <c r="M570" i="13"/>
  <c r="M571" i="13"/>
  <c r="Q571" i="13" s="1"/>
  <c r="M572" i="13"/>
  <c r="M573" i="13"/>
  <c r="M574" i="13"/>
  <c r="M575" i="13"/>
  <c r="M576" i="13"/>
  <c r="Q576" i="13" s="1"/>
  <c r="M577" i="13"/>
  <c r="Q577" i="13" s="1"/>
  <c r="M578" i="13"/>
  <c r="M579" i="13"/>
  <c r="Q579" i="13" s="1"/>
  <c r="M580" i="13"/>
  <c r="M581" i="13"/>
  <c r="M582" i="13"/>
  <c r="M583" i="13"/>
  <c r="Q583" i="13" s="1"/>
  <c r="M584" i="13"/>
  <c r="M585" i="13"/>
  <c r="M586" i="13"/>
  <c r="M587" i="13"/>
  <c r="M588" i="13"/>
  <c r="Q588" i="13" s="1"/>
  <c r="M589" i="13"/>
  <c r="Q589" i="13" s="1"/>
  <c r="M590" i="13"/>
  <c r="M591" i="13"/>
  <c r="Q591" i="13" s="1"/>
  <c r="M592" i="13"/>
  <c r="M593" i="13"/>
  <c r="M594" i="13"/>
  <c r="M595" i="13"/>
  <c r="Q595" i="13" s="1"/>
  <c r="M596" i="13"/>
  <c r="M597" i="13"/>
  <c r="M598" i="13"/>
  <c r="M599" i="13"/>
  <c r="M600" i="13"/>
  <c r="Q600" i="13" s="1"/>
  <c r="M601" i="13"/>
  <c r="Q601" i="13" s="1"/>
  <c r="M602" i="13"/>
  <c r="M603" i="13"/>
  <c r="Q603" i="13" s="1"/>
  <c r="M604" i="13"/>
  <c r="M605" i="13"/>
  <c r="M606" i="13"/>
  <c r="M607" i="13"/>
  <c r="Q607" i="13" s="1"/>
  <c r="M608" i="13"/>
  <c r="M609" i="13"/>
  <c r="M610" i="13"/>
  <c r="M611" i="13"/>
  <c r="M612" i="13"/>
  <c r="Q612" i="13" s="1"/>
  <c r="M613" i="13"/>
  <c r="Q613" i="13" s="1"/>
  <c r="M614" i="13"/>
  <c r="M615" i="13"/>
  <c r="Q615" i="13" s="1"/>
  <c r="M616" i="13"/>
  <c r="M617" i="13"/>
  <c r="M618" i="13"/>
  <c r="M619" i="13"/>
  <c r="Q619" i="13" s="1"/>
  <c r="M620" i="13"/>
  <c r="M621" i="13"/>
  <c r="M622" i="13"/>
  <c r="M623" i="13"/>
  <c r="M624" i="13"/>
  <c r="Q624" i="13" s="1"/>
  <c r="M625" i="13"/>
  <c r="Q625" i="13" s="1"/>
  <c r="M626" i="13"/>
  <c r="M627" i="13"/>
  <c r="Q627" i="13" s="1"/>
  <c r="M628" i="13"/>
  <c r="M629" i="13"/>
  <c r="M630" i="13"/>
  <c r="M631" i="13"/>
  <c r="Q631" i="13" s="1"/>
  <c r="M632" i="13"/>
  <c r="M633" i="13"/>
  <c r="M634" i="13"/>
  <c r="M635" i="13"/>
  <c r="M636" i="13"/>
  <c r="Q636" i="13" s="1"/>
  <c r="M637" i="13"/>
  <c r="Q637" i="13" s="1"/>
  <c r="M638" i="13"/>
  <c r="M639" i="13"/>
  <c r="Q639" i="13" s="1"/>
  <c r="M640" i="13"/>
  <c r="M641" i="13"/>
  <c r="M642" i="13"/>
  <c r="M643" i="13"/>
  <c r="Q643" i="13" s="1"/>
  <c r="M644" i="13"/>
  <c r="M645" i="13"/>
  <c r="M646" i="13"/>
  <c r="M647" i="13"/>
  <c r="M648" i="13"/>
  <c r="Q648" i="13" s="1"/>
  <c r="M649" i="13"/>
  <c r="Q649" i="13" s="1"/>
  <c r="M650" i="13"/>
  <c r="M651" i="13"/>
  <c r="Q651" i="13" s="1"/>
  <c r="M652" i="13"/>
  <c r="M653" i="13"/>
  <c r="M654" i="13"/>
  <c r="M655" i="13"/>
  <c r="Q655" i="13" s="1"/>
  <c r="M656" i="13"/>
  <c r="M657" i="13"/>
  <c r="M658" i="13"/>
  <c r="M659" i="13"/>
  <c r="M660" i="13"/>
  <c r="Q660" i="13" s="1"/>
  <c r="M661" i="13"/>
  <c r="Q661" i="13" s="1"/>
  <c r="M662" i="13"/>
  <c r="M663" i="13"/>
  <c r="Q663" i="13" s="1"/>
  <c r="M664" i="13"/>
  <c r="M665" i="13"/>
  <c r="M666" i="13"/>
  <c r="M667" i="13"/>
  <c r="Q667" i="13" s="1"/>
  <c r="M668" i="13"/>
  <c r="M669" i="13"/>
  <c r="M670" i="13"/>
  <c r="M671" i="13"/>
  <c r="M672" i="13"/>
  <c r="Q672" i="13" s="1"/>
  <c r="M673" i="13"/>
  <c r="Q673" i="13" s="1"/>
  <c r="M674" i="13"/>
  <c r="M675" i="13"/>
  <c r="Q675" i="13" s="1"/>
  <c r="M676" i="13"/>
  <c r="M677" i="13"/>
  <c r="M678" i="13"/>
  <c r="M679" i="13"/>
  <c r="Q679" i="13" s="1"/>
  <c r="M680" i="13"/>
  <c r="M681" i="13"/>
  <c r="M682" i="13"/>
  <c r="M683" i="13"/>
  <c r="M684" i="13"/>
  <c r="Q684" i="13" s="1"/>
  <c r="M685" i="13"/>
  <c r="Q685" i="13" s="1"/>
  <c r="M686" i="13"/>
  <c r="M687" i="13"/>
  <c r="Q687" i="13" s="1"/>
  <c r="M688" i="13"/>
  <c r="M689" i="13"/>
  <c r="M690" i="13"/>
  <c r="M691" i="13"/>
  <c r="Q691" i="13" s="1"/>
  <c r="M692" i="13"/>
  <c r="M693" i="13"/>
  <c r="M694" i="13"/>
  <c r="M695" i="13"/>
  <c r="M696" i="13"/>
  <c r="Q696" i="13" s="1"/>
  <c r="M697" i="13"/>
  <c r="Q697" i="13" s="1"/>
  <c r="M698" i="13"/>
  <c r="M699" i="13"/>
  <c r="Q699" i="13" s="1"/>
  <c r="M700" i="13"/>
  <c r="M701" i="13"/>
  <c r="M702" i="13"/>
  <c r="M703" i="13"/>
  <c r="Q703" i="13" s="1"/>
  <c r="M704" i="13"/>
  <c r="M705" i="13"/>
  <c r="M706" i="13"/>
  <c r="M707" i="13"/>
  <c r="M708" i="13"/>
  <c r="Q708" i="13" s="1"/>
  <c r="M709" i="13"/>
  <c r="Q709" i="13" s="1"/>
  <c r="M710" i="13"/>
  <c r="M711" i="13"/>
  <c r="Q711" i="13" s="1"/>
  <c r="M712" i="13"/>
  <c r="M713" i="13"/>
  <c r="M714" i="13"/>
  <c r="M715" i="13"/>
  <c r="Q715" i="13" s="1"/>
  <c r="M716" i="13"/>
  <c r="M717" i="13"/>
  <c r="M718" i="13"/>
  <c r="M719" i="13"/>
  <c r="M720" i="13"/>
  <c r="Q720" i="13" s="1"/>
  <c r="M721" i="13"/>
  <c r="Q721" i="13" s="1"/>
  <c r="M722" i="13"/>
  <c r="M723" i="13"/>
  <c r="Q723" i="13" s="1"/>
  <c r="M724" i="13"/>
  <c r="M725" i="13"/>
  <c r="M726" i="13"/>
  <c r="M727" i="13"/>
  <c r="Q727" i="13" s="1"/>
  <c r="M728" i="13"/>
  <c r="M729" i="13"/>
  <c r="M730" i="13"/>
  <c r="M731" i="13"/>
  <c r="M732" i="13"/>
  <c r="Q732" i="13" s="1"/>
  <c r="M733" i="13"/>
  <c r="Q733" i="13" s="1"/>
  <c r="M734" i="13"/>
  <c r="M735" i="13"/>
  <c r="Q735" i="13" s="1"/>
  <c r="M736" i="13"/>
  <c r="M737" i="13"/>
  <c r="M738" i="13"/>
  <c r="M739" i="13"/>
  <c r="Q739" i="13" s="1"/>
  <c r="M740" i="13"/>
  <c r="M741" i="13"/>
  <c r="M742" i="13"/>
  <c r="M743" i="13"/>
  <c r="M744" i="13"/>
  <c r="Q744" i="13" s="1"/>
  <c r="M745" i="13"/>
  <c r="Q745" i="13" s="1"/>
  <c r="M746" i="13"/>
  <c r="M747" i="13"/>
  <c r="Q747" i="13" s="1"/>
  <c r="M748" i="13"/>
  <c r="M749" i="13"/>
  <c r="M750" i="13"/>
  <c r="M751" i="13"/>
  <c r="Q751" i="13" s="1"/>
  <c r="M752" i="13"/>
  <c r="M753" i="13"/>
  <c r="M754" i="13"/>
  <c r="M755" i="13"/>
  <c r="M756" i="13"/>
  <c r="Q756" i="13" s="1"/>
  <c r="M757" i="13"/>
  <c r="Q757" i="13" s="1"/>
  <c r="M758" i="13"/>
  <c r="M759" i="13"/>
  <c r="Q759" i="13" s="1"/>
  <c r="M760" i="13"/>
  <c r="M761" i="13"/>
  <c r="M762" i="13"/>
  <c r="M763" i="13"/>
  <c r="Q763" i="13" s="1"/>
  <c r="M764" i="13"/>
  <c r="M765" i="13"/>
  <c r="M766" i="13"/>
  <c r="M767" i="13"/>
  <c r="M768" i="13"/>
  <c r="Q768" i="13" s="1"/>
  <c r="M769" i="13"/>
  <c r="Q769" i="13" s="1"/>
  <c r="M770" i="13"/>
  <c r="M771" i="13"/>
  <c r="Q771" i="13" s="1"/>
  <c r="M772" i="13"/>
  <c r="M773" i="13"/>
  <c r="M774" i="13"/>
  <c r="M775" i="13"/>
  <c r="Q775" i="13" s="1"/>
  <c r="M776" i="13"/>
  <c r="M777" i="13"/>
  <c r="M778" i="13"/>
  <c r="M779" i="13"/>
  <c r="M780" i="13"/>
  <c r="Q780" i="13" s="1"/>
  <c r="M781" i="13"/>
  <c r="Q781" i="13" s="1"/>
  <c r="M782" i="13"/>
  <c r="M783" i="13"/>
  <c r="Q783" i="13" s="1"/>
  <c r="M784" i="13"/>
  <c r="M785" i="13"/>
  <c r="M786" i="13"/>
  <c r="M787" i="13"/>
  <c r="Q787" i="13" s="1"/>
  <c r="M788" i="13"/>
  <c r="M789" i="13"/>
  <c r="M790" i="13"/>
  <c r="M791" i="13"/>
  <c r="M792" i="13"/>
  <c r="Q792" i="13" s="1"/>
  <c r="M793" i="13"/>
  <c r="Q793" i="13" s="1"/>
  <c r="M794" i="13"/>
  <c r="M795" i="13"/>
  <c r="Q795" i="13" s="1"/>
  <c r="M796" i="13"/>
  <c r="M797" i="13"/>
  <c r="M798" i="13"/>
  <c r="M799" i="13"/>
  <c r="Q799" i="13" s="1"/>
  <c r="M800" i="13"/>
  <c r="M801" i="13"/>
  <c r="M802" i="13"/>
  <c r="M803" i="13"/>
  <c r="M804" i="13"/>
  <c r="Q804" i="13" s="1"/>
  <c r="M805" i="13"/>
  <c r="Q805" i="13" s="1"/>
  <c r="M806" i="13"/>
  <c r="M807" i="13"/>
  <c r="Q807" i="13" s="1"/>
  <c r="M808" i="13"/>
  <c r="M809" i="13"/>
  <c r="M810" i="13"/>
  <c r="M811" i="13"/>
  <c r="Q811" i="13" s="1"/>
  <c r="M812" i="13"/>
  <c r="M813" i="13"/>
  <c r="M814" i="13"/>
  <c r="M815" i="13"/>
  <c r="M816" i="13"/>
  <c r="Q816" i="13" s="1"/>
  <c r="M817" i="13"/>
  <c r="Q817" i="13" s="1"/>
  <c r="M818" i="13"/>
  <c r="M819" i="13"/>
  <c r="Q819" i="13" s="1"/>
  <c r="M820" i="13"/>
  <c r="M821" i="13"/>
  <c r="M822" i="13"/>
  <c r="M823" i="13"/>
  <c r="Q823" i="13" s="1"/>
  <c r="M824" i="13"/>
  <c r="M825" i="13"/>
  <c r="M826" i="13"/>
  <c r="M827" i="13"/>
  <c r="M828" i="13"/>
  <c r="Q828" i="13" s="1"/>
  <c r="M829" i="13"/>
  <c r="Q829" i="13" s="1"/>
  <c r="M830" i="13"/>
  <c r="M831" i="13"/>
  <c r="Q831" i="13" s="1"/>
  <c r="M832" i="13"/>
  <c r="M833" i="13"/>
  <c r="M834" i="13"/>
  <c r="M835" i="13"/>
  <c r="Q835" i="13" s="1"/>
  <c r="M836" i="13"/>
  <c r="M837" i="13"/>
  <c r="M838" i="13"/>
  <c r="M839" i="13"/>
  <c r="M840" i="13"/>
  <c r="Q840" i="13" s="1"/>
  <c r="M841" i="13"/>
  <c r="Q841" i="13" s="1"/>
  <c r="M842" i="13"/>
  <c r="M843" i="13"/>
  <c r="Q843" i="13" s="1"/>
  <c r="M844" i="13"/>
  <c r="M845" i="13"/>
  <c r="M846" i="13"/>
  <c r="M847" i="13"/>
  <c r="Q847" i="13" s="1"/>
  <c r="M848" i="13"/>
  <c r="M849" i="13"/>
  <c r="M850" i="13"/>
  <c r="M851" i="13"/>
  <c r="M852" i="13"/>
  <c r="Q852" i="13" s="1"/>
  <c r="M853" i="13"/>
  <c r="Q853" i="13" s="1"/>
  <c r="M854" i="13"/>
  <c r="M855" i="13"/>
  <c r="Q855" i="13" s="1"/>
  <c r="M856" i="13"/>
  <c r="M857" i="13"/>
  <c r="M858" i="13"/>
  <c r="M859" i="13"/>
  <c r="Q859" i="13" s="1"/>
  <c r="M860" i="13"/>
  <c r="M861" i="13"/>
  <c r="M862" i="13"/>
  <c r="M863" i="13"/>
  <c r="M864" i="13"/>
  <c r="Q864" i="13" s="1"/>
  <c r="M865" i="13"/>
  <c r="Q865" i="13" s="1"/>
  <c r="M866" i="13"/>
  <c r="M867" i="13"/>
  <c r="Q867" i="13" s="1"/>
  <c r="M868" i="13"/>
  <c r="M869" i="13"/>
  <c r="M870" i="13"/>
  <c r="M871" i="13"/>
  <c r="Q871" i="13" s="1"/>
  <c r="M872" i="13"/>
  <c r="M873" i="13"/>
  <c r="M874" i="13"/>
  <c r="M875" i="13"/>
  <c r="M876" i="13"/>
  <c r="Q876" i="13" s="1"/>
  <c r="M877" i="13"/>
  <c r="Q877" i="13" s="1"/>
  <c r="M878" i="13"/>
  <c r="M879" i="13"/>
  <c r="Q879" i="13" s="1"/>
  <c r="M880" i="13"/>
  <c r="M881" i="13"/>
  <c r="M882" i="13"/>
  <c r="M883" i="13"/>
  <c r="Q883" i="13" s="1"/>
  <c r="M884" i="13"/>
  <c r="M885" i="13"/>
  <c r="M886" i="13"/>
  <c r="M887" i="13"/>
  <c r="M888" i="13"/>
  <c r="Q888" i="13" s="1"/>
  <c r="M889" i="13"/>
  <c r="Q889" i="13" s="1"/>
  <c r="M890" i="13"/>
  <c r="M891" i="13"/>
  <c r="Q891" i="13" s="1"/>
  <c r="M892" i="13"/>
  <c r="M893" i="13"/>
  <c r="M894" i="13"/>
  <c r="M895" i="13"/>
  <c r="Q895" i="13" s="1"/>
  <c r="M896" i="13"/>
  <c r="M897" i="13"/>
  <c r="M898" i="13"/>
  <c r="M899" i="13"/>
  <c r="M900" i="13"/>
  <c r="Q900" i="13" s="1"/>
  <c r="M901" i="13"/>
  <c r="Q901" i="13" s="1"/>
  <c r="M902" i="13"/>
  <c r="M903" i="13"/>
  <c r="Q903" i="13" s="1"/>
  <c r="M904" i="13"/>
  <c r="M905" i="13"/>
  <c r="M906" i="13"/>
  <c r="M907" i="13"/>
  <c r="Q907" i="13" s="1"/>
  <c r="M908" i="13"/>
  <c r="M909" i="13"/>
  <c r="M910" i="13"/>
  <c r="M911" i="13"/>
  <c r="M912" i="13"/>
  <c r="Q912" i="13" s="1"/>
  <c r="M913" i="13"/>
  <c r="Q913" i="13" s="1"/>
  <c r="M914" i="13"/>
  <c r="M915" i="13"/>
  <c r="Q915" i="13" s="1"/>
  <c r="M916" i="13"/>
  <c r="M917" i="13"/>
  <c r="M918" i="13"/>
  <c r="M919" i="13"/>
  <c r="Q919" i="13" s="1"/>
  <c r="M920" i="13"/>
  <c r="M921" i="13"/>
  <c r="M922" i="13"/>
  <c r="M923" i="13"/>
  <c r="M924" i="13"/>
  <c r="Q924" i="13" s="1"/>
  <c r="M925" i="13"/>
  <c r="Q925" i="13" s="1"/>
  <c r="M926" i="13"/>
  <c r="M927" i="13"/>
  <c r="Q927" i="13" s="1"/>
  <c r="M928" i="13"/>
  <c r="M929" i="13"/>
  <c r="M930" i="13"/>
  <c r="M931" i="13"/>
  <c r="Q931" i="13" s="1"/>
  <c r="M932" i="13"/>
  <c r="M933" i="13"/>
  <c r="M934" i="13"/>
  <c r="M935" i="13"/>
  <c r="M936" i="13"/>
  <c r="Q936" i="13" s="1"/>
  <c r="M937" i="13"/>
  <c r="Q937" i="13" s="1"/>
  <c r="M938" i="13"/>
  <c r="M939" i="13"/>
  <c r="Q939" i="13" s="1"/>
  <c r="M940" i="13"/>
  <c r="M941" i="13"/>
  <c r="M942" i="13"/>
  <c r="M943" i="13"/>
  <c r="Q943" i="13" s="1"/>
  <c r="M944" i="13"/>
  <c r="M945" i="13"/>
  <c r="M946" i="13"/>
  <c r="M947" i="13"/>
  <c r="M948" i="13"/>
  <c r="Q948" i="13" s="1"/>
  <c r="M949" i="13"/>
  <c r="Q949" i="13" s="1"/>
  <c r="M950" i="13"/>
  <c r="M951" i="13"/>
  <c r="Q951" i="13" s="1"/>
  <c r="M952" i="13"/>
  <c r="M953" i="13"/>
  <c r="M954" i="13"/>
  <c r="M955" i="13"/>
  <c r="Q955" i="13" s="1"/>
  <c r="M956" i="13"/>
  <c r="M957" i="13"/>
  <c r="M958" i="13"/>
  <c r="M959" i="13"/>
  <c r="M960" i="13"/>
  <c r="Q960" i="13" s="1"/>
  <c r="M961" i="13"/>
  <c r="Q961" i="13" s="1"/>
  <c r="M962" i="13"/>
  <c r="M963" i="13"/>
  <c r="Q963" i="13" s="1"/>
  <c r="M964" i="13"/>
  <c r="M965" i="13"/>
  <c r="M966" i="13"/>
  <c r="M967" i="13"/>
  <c r="Q967" i="13" s="1"/>
  <c r="M968" i="13"/>
  <c r="M969" i="13"/>
  <c r="M970" i="13"/>
  <c r="M971" i="13"/>
  <c r="M972" i="13"/>
  <c r="Q972" i="13" s="1"/>
  <c r="M973" i="13"/>
  <c r="Q973" i="13" s="1"/>
  <c r="M974" i="13"/>
  <c r="M975" i="13"/>
  <c r="M976" i="13"/>
  <c r="M977" i="13"/>
  <c r="M978" i="13"/>
  <c r="M979" i="13"/>
  <c r="Q979" i="13" s="1"/>
  <c r="M980" i="13"/>
  <c r="M981" i="13"/>
  <c r="M982" i="13"/>
  <c r="M983" i="13"/>
  <c r="M984" i="13"/>
  <c r="Q984" i="13" s="1"/>
  <c r="M985" i="13"/>
  <c r="Q985" i="13" s="1"/>
  <c r="M986" i="13"/>
  <c r="M987" i="13"/>
  <c r="M988" i="13"/>
  <c r="M989" i="13"/>
  <c r="M990" i="13"/>
  <c r="M991" i="13"/>
  <c r="Q991" i="13" s="1"/>
  <c r="M992" i="13"/>
  <c r="M993" i="13"/>
  <c r="M994" i="13"/>
  <c r="M995" i="13"/>
  <c r="M996" i="13"/>
  <c r="Q996" i="13" s="1"/>
  <c r="M997" i="13"/>
  <c r="Q997" i="13" s="1"/>
  <c r="M998" i="13"/>
  <c r="M999" i="13"/>
  <c r="M1000" i="13"/>
  <c r="N399" i="13"/>
  <c r="N400" i="13"/>
  <c r="N401" i="13"/>
  <c r="N402" i="13"/>
  <c r="N403" i="13"/>
  <c r="N404" i="13"/>
  <c r="N405" i="13"/>
  <c r="N406" i="13"/>
  <c r="N407" i="13"/>
  <c r="N408" i="13"/>
  <c r="N409" i="13"/>
  <c r="N410" i="13"/>
  <c r="N411" i="13"/>
  <c r="N412" i="13"/>
  <c r="N413" i="13"/>
  <c r="Q413" i="13" s="1"/>
  <c r="N414" i="13"/>
  <c r="N415" i="13"/>
  <c r="N416" i="13"/>
  <c r="N417" i="13"/>
  <c r="N418" i="13"/>
  <c r="N419" i="13"/>
  <c r="N420" i="13"/>
  <c r="N421" i="13"/>
  <c r="N422" i="13"/>
  <c r="N423" i="13"/>
  <c r="N424" i="13"/>
  <c r="N425" i="13"/>
  <c r="Q425" i="13" s="1"/>
  <c r="N426" i="13"/>
  <c r="N427" i="13"/>
  <c r="N428" i="13"/>
  <c r="N429" i="13"/>
  <c r="N430" i="13"/>
  <c r="N431" i="13"/>
  <c r="N432" i="13"/>
  <c r="N433" i="13"/>
  <c r="N434" i="13"/>
  <c r="N435" i="13"/>
  <c r="N436" i="13"/>
  <c r="N437" i="13"/>
  <c r="Q437" i="13" s="1"/>
  <c r="N438" i="13"/>
  <c r="N439" i="13"/>
  <c r="N440" i="13"/>
  <c r="N441" i="13"/>
  <c r="N442" i="13"/>
  <c r="N443" i="13"/>
  <c r="N444" i="13"/>
  <c r="N445" i="13"/>
  <c r="N446" i="13"/>
  <c r="N447" i="13"/>
  <c r="N448" i="13"/>
  <c r="N449" i="13"/>
  <c r="Q449" i="13" s="1"/>
  <c r="N450" i="13"/>
  <c r="N451" i="13"/>
  <c r="N452" i="13"/>
  <c r="N453" i="13"/>
  <c r="N454" i="13"/>
  <c r="N455" i="13"/>
  <c r="N456" i="13"/>
  <c r="N457" i="13"/>
  <c r="N458" i="13"/>
  <c r="N459" i="13"/>
  <c r="N460" i="13"/>
  <c r="N461" i="13"/>
  <c r="Q461" i="13" s="1"/>
  <c r="N462" i="13"/>
  <c r="N463" i="13"/>
  <c r="N464" i="13"/>
  <c r="N465" i="13"/>
  <c r="N466" i="13"/>
  <c r="N467" i="13"/>
  <c r="N468" i="13"/>
  <c r="N469" i="13"/>
  <c r="N470" i="13"/>
  <c r="N471" i="13"/>
  <c r="N472" i="13"/>
  <c r="N473" i="13"/>
  <c r="Q473" i="13" s="1"/>
  <c r="N474" i="13"/>
  <c r="N475" i="13"/>
  <c r="N476" i="13"/>
  <c r="N477" i="13"/>
  <c r="N478" i="13"/>
  <c r="N479" i="13"/>
  <c r="N480" i="13"/>
  <c r="N481" i="13"/>
  <c r="N482" i="13"/>
  <c r="N483" i="13"/>
  <c r="N484" i="13"/>
  <c r="N485" i="13"/>
  <c r="Q485" i="13" s="1"/>
  <c r="N486" i="13"/>
  <c r="N487" i="13"/>
  <c r="N488" i="13"/>
  <c r="N489" i="13"/>
  <c r="N490" i="13"/>
  <c r="N491" i="13"/>
  <c r="N492" i="13"/>
  <c r="N493" i="13"/>
  <c r="N494" i="13"/>
  <c r="N495" i="13"/>
  <c r="N496" i="13"/>
  <c r="N497" i="13"/>
  <c r="Q497" i="13" s="1"/>
  <c r="N498" i="13"/>
  <c r="N499" i="13"/>
  <c r="N500" i="13"/>
  <c r="N501" i="13"/>
  <c r="N502" i="13"/>
  <c r="N503" i="13"/>
  <c r="N504" i="13"/>
  <c r="N505" i="13"/>
  <c r="N506" i="13"/>
  <c r="N507" i="13"/>
  <c r="N508" i="13"/>
  <c r="N509" i="13"/>
  <c r="Q509" i="13" s="1"/>
  <c r="N510" i="13"/>
  <c r="N511" i="13"/>
  <c r="N512" i="13"/>
  <c r="N513" i="13"/>
  <c r="N514" i="13"/>
  <c r="N515" i="13"/>
  <c r="N516" i="13"/>
  <c r="N517" i="13"/>
  <c r="N518" i="13"/>
  <c r="N519" i="13"/>
  <c r="N520" i="13"/>
  <c r="N521" i="13"/>
  <c r="Q521" i="13" s="1"/>
  <c r="N522" i="13"/>
  <c r="N523" i="13"/>
  <c r="N524" i="13"/>
  <c r="N525" i="13"/>
  <c r="N526" i="13"/>
  <c r="N527" i="13"/>
  <c r="N528" i="13"/>
  <c r="N529" i="13"/>
  <c r="N530" i="13"/>
  <c r="N531" i="13"/>
  <c r="N532" i="13"/>
  <c r="N533" i="13"/>
  <c r="Q533" i="13" s="1"/>
  <c r="N534" i="13"/>
  <c r="N535" i="13"/>
  <c r="N536" i="13"/>
  <c r="N537" i="13"/>
  <c r="N538" i="13"/>
  <c r="N539" i="13"/>
  <c r="N540" i="13"/>
  <c r="N541" i="13"/>
  <c r="N542" i="13"/>
  <c r="N543" i="13"/>
  <c r="N544" i="13"/>
  <c r="N545" i="13"/>
  <c r="Q545" i="13" s="1"/>
  <c r="N546" i="13"/>
  <c r="N547" i="13"/>
  <c r="N548" i="13"/>
  <c r="N549" i="13"/>
  <c r="N550" i="13"/>
  <c r="N551" i="13"/>
  <c r="N552" i="13"/>
  <c r="N553" i="13"/>
  <c r="N554" i="13"/>
  <c r="N555" i="13"/>
  <c r="N556" i="13"/>
  <c r="N557" i="13"/>
  <c r="Q557" i="13" s="1"/>
  <c r="N558" i="13"/>
  <c r="N559" i="13"/>
  <c r="N560" i="13"/>
  <c r="N561" i="13"/>
  <c r="N562" i="13"/>
  <c r="N563" i="13"/>
  <c r="N564" i="13"/>
  <c r="N565" i="13"/>
  <c r="N566" i="13"/>
  <c r="N567" i="13"/>
  <c r="N568" i="13"/>
  <c r="N569" i="13"/>
  <c r="Q569" i="13" s="1"/>
  <c r="N570" i="13"/>
  <c r="N571" i="13"/>
  <c r="N572" i="13"/>
  <c r="N573" i="13"/>
  <c r="N574" i="13"/>
  <c r="N575" i="13"/>
  <c r="N576" i="13"/>
  <c r="N577" i="13"/>
  <c r="N578" i="13"/>
  <c r="N579" i="13"/>
  <c r="N580" i="13"/>
  <c r="N581" i="13"/>
  <c r="Q581" i="13" s="1"/>
  <c r="N582" i="13"/>
  <c r="N583" i="13"/>
  <c r="N584" i="13"/>
  <c r="N585" i="13"/>
  <c r="N586" i="13"/>
  <c r="N587" i="13"/>
  <c r="N588" i="13"/>
  <c r="N589" i="13"/>
  <c r="N590" i="13"/>
  <c r="N591" i="13"/>
  <c r="N592" i="13"/>
  <c r="N593" i="13"/>
  <c r="Q593" i="13" s="1"/>
  <c r="N594" i="13"/>
  <c r="N595" i="13"/>
  <c r="N596" i="13"/>
  <c r="N597" i="13"/>
  <c r="N598" i="13"/>
  <c r="N599" i="13"/>
  <c r="N600" i="13"/>
  <c r="N601" i="13"/>
  <c r="N602" i="13"/>
  <c r="N603" i="13"/>
  <c r="N604" i="13"/>
  <c r="N605" i="13"/>
  <c r="Q605" i="13" s="1"/>
  <c r="N606" i="13"/>
  <c r="N607" i="13"/>
  <c r="N608" i="13"/>
  <c r="N609" i="13"/>
  <c r="N610" i="13"/>
  <c r="N611" i="13"/>
  <c r="N612" i="13"/>
  <c r="N613" i="13"/>
  <c r="N614" i="13"/>
  <c r="N615" i="13"/>
  <c r="N616" i="13"/>
  <c r="N617" i="13"/>
  <c r="Q617" i="13" s="1"/>
  <c r="N618" i="13"/>
  <c r="N619" i="13"/>
  <c r="N620" i="13"/>
  <c r="N621" i="13"/>
  <c r="N622" i="13"/>
  <c r="N623" i="13"/>
  <c r="N624" i="13"/>
  <c r="N625" i="13"/>
  <c r="N626" i="13"/>
  <c r="N627" i="13"/>
  <c r="N628" i="13"/>
  <c r="N629" i="13"/>
  <c r="Q629" i="13" s="1"/>
  <c r="N630" i="13"/>
  <c r="N631" i="13"/>
  <c r="N632" i="13"/>
  <c r="N633" i="13"/>
  <c r="N634" i="13"/>
  <c r="N635" i="13"/>
  <c r="N636" i="13"/>
  <c r="N637" i="13"/>
  <c r="N638" i="13"/>
  <c r="N639" i="13"/>
  <c r="N640" i="13"/>
  <c r="N641" i="13"/>
  <c r="Q641" i="13" s="1"/>
  <c r="N642" i="13"/>
  <c r="N643" i="13"/>
  <c r="N644" i="13"/>
  <c r="N645" i="13"/>
  <c r="N646" i="13"/>
  <c r="N647" i="13"/>
  <c r="N648" i="13"/>
  <c r="N649" i="13"/>
  <c r="N650" i="13"/>
  <c r="N651" i="13"/>
  <c r="N652" i="13"/>
  <c r="N653" i="13"/>
  <c r="Q653" i="13" s="1"/>
  <c r="N654" i="13"/>
  <c r="N655" i="13"/>
  <c r="N656" i="13"/>
  <c r="N657" i="13"/>
  <c r="N658" i="13"/>
  <c r="N659" i="13"/>
  <c r="N660" i="13"/>
  <c r="N661" i="13"/>
  <c r="N662" i="13"/>
  <c r="N663" i="13"/>
  <c r="N664" i="13"/>
  <c r="N665" i="13"/>
  <c r="Q665" i="13" s="1"/>
  <c r="N666" i="13"/>
  <c r="N667" i="13"/>
  <c r="N668" i="13"/>
  <c r="N669" i="13"/>
  <c r="N670" i="13"/>
  <c r="N671" i="13"/>
  <c r="N672" i="13"/>
  <c r="N673" i="13"/>
  <c r="N674" i="13"/>
  <c r="N675" i="13"/>
  <c r="N676" i="13"/>
  <c r="N677" i="13"/>
  <c r="Q677" i="13" s="1"/>
  <c r="N678" i="13"/>
  <c r="N679" i="13"/>
  <c r="N680" i="13"/>
  <c r="N681" i="13"/>
  <c r="N682" i="13"/>
  <c r="N683" i="13"/>
  <c r="N684" i="13"/>
  <c r="N685" i="13"/>
  <c r="N686" i="13"/>
  <c r="N687" i="13"/>
  <c r="N688" i="13"/>
  <c r="N689" i="13"/>
  <c r="Q689" i="13" s="1"/>
  <c r="N690" i="13"/>
  <c r="N691" i="13"/>
  <c r="N692" i="13"/>
  <c r="N693" i="13"/>
  <c r="N694" i="13"/>
  <c r="N695" i="13"/>
  <c r="N696" i="13"/>
  <c r="N697" i="13"/>
  <c r="N698" i="13"/>
  <c r="N699" i="13"/>
  <c r="N700" i="13"/>
  <c r="N701" i="13"/>
  <c r="Q701" i="13" s="1"/>
  <c r="N702" i="13"/>
  <c r="N703" i="13"/>
  <c r="N704" i="13"/>
  <c r="N705" i="13"/>
  <c r="N706" i="13"/>
  <c r="N707" i="13"/>
  <c r="N708" i="13"/>
  <c r="N709" i="13"/>
  <c r="N710" i="13"/>
  <c r="N711" i="13"/>
  <c r="N712" i="13"/>
  <c r="N713" i="13"/>
  <c r="Q713" i="13" s="1"/>
  <c r="N714" i="13"/>
  <c r="N715" i="13"/>
  <c r="N716" i="13"/>
  <c r="N717" i="13"/>
  <c r="N718" i="13"/>
  <c r="N719" i="13"/>
  <c r="N720" i="13"/>
  <c r="N721" i="13"/>
  <c r="N722" i="13"/>
  <c r="N723" i="13"/>
  <c r="N724" i="13"/>
  <c r="N725" i="13"/>
  <c r="Q725" i="13" s="1"/>
  <c r="N726" i="13"/>
  <c r="N727" i="13"/>
  <c r="N728" i="13"/>
  <c r="N729" i="13"/>
  <c r="N730" i="13"/>
  <c r="N731" i="13"/>
  <c r="N732" i="13"/>
  <c r="N733" i="13"/>
  <c r="N734" i="13"/>
  <c r="N735" i="13"/>
  <c r="N736" i="13"/>
  <c r="N737" i="13"/>
  <c r="Q737" i="13" s="1"/>
  <c r="N738" i="13"/>
  <c r="N739" i="13"/>
  <c r="N740" i="13"/>
  <c r="N741" i="13"/>
  <c r="N742" i="13"/>
  <c r="N743" i="13"/>
  <c r="N744" i="13"/>
  <c r="N745" i="13"/>
  <c r="N746" i="13"/>
  <c r="N747" i="13"/>
  <c r="N748" i="13"/>
  <c r="N749" i="13"/>
  <c r="Q749" i="13" s="1"/>
  <c r="N750" i="13"/>
  <c r="N751" i="13"/>
  <c r="N752" i="13"/>
  <c r="N753" i="13"/>
  <c r="N754" i="13"/>
  <c r="N755" i="13"/>
  <c r="N756" i="13"/>
  <c r="N757" i="13"/>
  <c r="N758" i="13"/>
  <c r="N759" i="13"/>
  <c r="N760" i="13"/>
  <c r="N761" i="13"/>
  <c r="Q761" i="13" s="1"/>
  <c r="N762" i="13"/>
  <c r="N763" i="13"/>
  <c r="N764" i="13"/>
  <c r="N765" i="13"/>
  <c r="N766" i="13"/>
  <c r="N767" i="13"/>
  <c r="N768" i="13"/>
  <c r="N769" i="13"/>
  <c r="N770" i="13"/>
  <c r="N771" i="13"/>
  <c r="N772" i="13"/>
  <c r="N773" i="13"/>
  <c r="Q773" i="13" s="1"/>
  <c r="N774" i="13"/>
  <c r="N775" i="13"/>
  <c r="N776" i="13"/>
  <c r="N777" i="13"/>
  <c r="N778" i="13"/>
  <c r="N779" i="13"/>
  <c r="N780" i="13"/>
  <c r="N781" i="13"/>
  <c r="N782" i="13"/>
  <c r="N783" i="13"/>
  <c r="N784" i="13"/>
  <c r="N785" i="13"/>
  <c r="Q785" i="13" s="1"/>
  <c r="N786" i="13"/>
  <c r="N787" i="13"/>
  <c r="N788" i="13"/>
  <c r="N789" i="13"/>
  <c r="N790" i="13"/>
  <c r="N791" i="13"/>
  <c r="N792" i="13"/>
  <c r="N793" i="13"/>
  <c r="N794" i="13"/>
  <c r="N795" i="13"/>
  <c r="N796" i="13"/>
  <c r="N797" i="13"/>
  <c r="Q797" i="13" s="1"/>
  <c r="N798" i="13"/>
  <c r="N799" i="13"/>
  <c r="N800" i="13"/>
  <c r="N801" i="13"/>
  <c r="N802" i="13"/>
  <c r="N803" i="13"/>
  <c r="N804" i="13"/>
  <c r="N805" i="13"/>
  <c r="N806" i="13"/>
  <c r="N807" i="13"/>
  <c r="N808" i="13"/>
  <c r="N809" i="13"/>
  <c r="Q809" i="13" s="1"/>
  <c r="N810" i="13"/>
  <c r="N811" i="13"/>
  <c r="N812" i="13"/>
  <c r="N813" i="13"/>
  <c r="N814" i="13"/>
  <c r="N815" i="13"/>
  <c r="N816" i="13"/>
  <c r="N817" i="13"/>
  <c r="N818" i="13"/>
  <c r="N819" i="13"/>
  <c r="N820" i="13"/>
  <c r="N821" i="13"/>
  <c r="Q821" i="13" s="1"/>
  <c r="N822" i="13"/>
  <c r="N823" i="13"/>
  <c r="N824" i="13"/>
  <c r="N825" i="13"/>
  <c r="N826" i="13"/>
  <c r="N827" i="13"/>
  <c r="N828" i="13"/>
  <c r="N829" i="13"/>
  <c r="N830" i="13"/>
  <c r="N831" i="13"/>
  <c r="N832" i="13"/>
  <c r="N833" i="13"/>
  <c r="Q833" i="13" s="1"/>
  <c r="N834" i="13"/>
  <c r="N835" i="13"/>
  <c r="N836" i="13"/>
  <c r="N837" i="13"/>
  <c r="N838" i="13"/>
  <c r="N839" i="13"/>
  <c r="N840" i="13"/>
  <c r="N841" i="13"/>
  <c r="N842" i="13"/>
  <c r="N843" i="13"/>
  <c r="N844" i="13"/>
  <c r="N845" i="13"/>
  <c r="Q845" i="13" s="1"/>
  <c r="N846" i="13"/>
  <c r="N847" i="13"/>
  <c r="N848" i="13"/>
  <c r="N849" i="13"/>
  <c r="N850" i="13"/>
  <c r="N851" i="13"/>
  <c r="N852" i="13"/>
  <c r="N853" i="13"/>
  <c r="N854" i="13"/>
  <c r="N855" i="13"/>
  <c r="N856" i="13"/>
  <c r="N857" i="13"/>
  <c r="Q857" i="13" s="1"/>
  <c r="N858" i="13"/>
  <c r="N859" i="13"/>
  <c r="N860" i="13"/>
  <c r="N861" i="13"/>
  <c r="N862" i="13"/>
  <c r="N863" i="13"/>
  <c r="N864" i="13"/>
  <c r="N865" i="13"/>
  <c r="N866" i="13"/>
  <c r="N867" i="13"/>
  <c r="N868" i="13"/>
  <c r="N869" i="13"/>
  <c r="Q869" i="13" s="1"/>
  <c r="N870" i="13"/>
  <c r="N871" i="13"/>
  <c r="N872" i="13"/>
  <c r="N873" i="13"/>
  <c r="N874" i="13"/>
  <c r="N875" i="13"/>
  <c r="N876" i="13"/>
  <c r="N877" i="13"/>
  <c r="N878" i="13"/>
  <c r="N879" i="13"/>
  <c r="N880" i="13"/>
  <c r="N881" i="13"/>
  <c r="Q881" i="13" s="1"/>
  <c r="N882" i="13"/>
  <c r="N883" i="13"/>
  <c r="N884" i="13"/>
  <c r="N885" i="13"/>
  <c r="N886" i="13"/>
  <c r="N887" i="13"/>
  <c r="N888" i="13"/>
  <c r="N889" i="13"/>
  <c r="N890" i="13"/>
  <c r="N891" i="13"/>
  <c r="N892" i="13"/>
  <c r="N893" i="13"/>
  <c r="Q893" i="13" s="1"/>
  <c r="N894" i="13"/>
  <c r="N895" i="13"/>
  <c r="N896" i="13"/>
  <c r="N897" i="13"/>
  <c r="N898" i="13"/>
  <c r="N899" i="13"/>
  <c r="N900" i="13"/>
  <c r="N901" i="13"/>
  <c r="N902" i="13"/>
  <c r="N903" i="13"/>
  <c r="N904" i="13"/>
  <c r="N905" i="13"/>
  <c r="Q905" i="13" s="1"/>
  <c r="N906" i="13"/>
  <c r="N907" i="13"/>
  <c r="N908" i="13"/>
  <c r="N909" i="13"/>
  <c r="N910" i="13"/>
  <c r="N911" i="13"/>
  <c r="N912" i="13"/>
  <c r="N913" i="13"/>
  <c r="N914" i="13"/>
  <c r="N915" i="13"/>
  <c r="N916" i="13"/>
  <c r="N917" i="13"/>
  <c r="Q917" i="13" s="1"/>
  <c r="N918" i="13"/>
  <c r="N919" i="13"/>
  <c r="N920" i="13"/>
  <c r="N921" i="13"/>
  <c r="N922" i="13"/>
  <c r="N923" i="13"/>
  <c r="N924" i="13"/>
  <c r="N925" i="13"/>
  <c r="N926" i="13"/>
  <c r="N927" i="13"/>
  <c r="N928" i="13"/>
  <c r="N929" i="13"/>
  <c r="Q929" i="13" s="1"/>
  <c r="N930" i="13"/>
  <c r="N931" i="13"/>
  <c r="N932" i="13"/>
  <c r="N933" i="13"/>
  <c r="N934" i="13"/>
  <c r="N935" i="13"/>
  <c r="N936" i="13"/>
  <c r="N937" i="13"/>
  <c r="N938" i="13"/>
  <c r="N939" i="13"/>
  <c r="N940" i="13"/>
  <c r="N941" i="13"/>
  <c r="Q941" i="13" s="1"/>
  <c r="N942" i="13"/>
  <c r="N943" i="13"/>
  <c r="N944" i="13"/>
  <c r="N945" i="13"/>
  <c r="N946" i="13"/>
  <c r="N947" i="13"/>
  <c r="N948" i="13"/>
  <c r="N949" i="13"/>
  <c r="N950" i="13"/>
  <c r="N951" i="13"/>
  <c r="N952" i="13"/>
  <c r="N953" i="13"/>
  <c r="Q953" i="13" s="1"/>
  <c r="N954" i="13"/>
  <c r="N955" i="13"/>
  <c r="N956" i="13"/>
  <c r="N957" i="13"/>
  <c r="N958" i="13"/>
  <c r="N959" i="13"/>
  <c r="N960" i="13"/>
  <c r="N961" i="13"/>
  <c r="N962" i="13"/>
  <c r="N963" i="13"/>
  <c r="N964" i="13"/>
  <c r="N965" i="13"/>
  <c r="Q965" i="13" s="1"/>
  <c r="N966" i="13"/>
  <c r="N967" i="13"/>
  <c r="N968" i="13"/>
  <c r="N969" i="13"/>
  <c r="N970" i="13"/>
  <c r="N971" i="13"/>
  <c r="N972" i="13"/>
  <c r="N973" i="13"/>
  <c r="N974" i="13"/>
  <c r="N975" i="13"/>
  <c r="N976" i="13"/>
  <c r="N977" i="13"/>
  <c r="Q977" i="13" s="1"/>
  <c r="N978" i="13"/>
  <c r="N979" i="13"/>
  <c r="N980" i="13"/>
  <c r="N981" i="13"/>
  <c r="N982" i="13"/>
  <c r="N983" i="13"/>
  <c r="N984" i="13"/>
  <c r="N985" i="13"/>
  <c r="N986" i="13"/>
  <c r="N987" i="13"/>
  <c r="N988" i="13"/>
  <c r="N989" i="13"/>
  <c r="Q989" i="13" s="1"/>
  <c r="N990" i="13"/>
  <c r="N991" i="13"/>
  <c r="N992" i="13"/>
  <c r="N993" i="13"/>
  <c r="N994" i="13"/>
  <c r="N995" i="13"/>
  <c r="N996" i="13"/>
  <c r="N997" i="13"/>
  <c r="N998" i="13"/>
  <c r="N999" i="13"/>
  <c r="N1000" i="13"/>
  <c r="O399" i="13"/>
  <c r="O400" i="13"/>
  <c r="O401" i="13"/>
  <c r="O402" i="13"/>
  <c r="O403" i="13"/>
  <c r="O404" i="13"/>
  <c r="Q404" i="13" s="1"/>
  <c r="O405" i="13"/>
  <c r="O406" i="13"/>
  <c r="O407" i="13"/>
  <c r="O408" i="13"/>
  <c r="O409" i="13"/>
  <c r="O410" i="13"/>
  <c r="O411" i="13"/>
  <c r="O412" i="13"/>
  <c r="O413" i="13"/>
  <c r="O414" i="13"/>
  <c r="O415" i="13"/>
  <c r="O416" i="13"/>
  <c r="O417" i="13"/>
  <c r="O418" i="13"/>
  <c r="O419" i="13"/>
  <c r="O420" i="13"/>
  <c r="O421" i="13"/>
  <c r="O422" i="13"/>
  <c r="O423" i="13"/>
  <c r="O424" i="13"/>
  <c r="O425" i="13"/>
  <c r="O426" i="13"/>
  <c r="O427" i="13"/>
  <c r="O428" i="13"/>
  <c r="O429" i="13"/>
  <c r="O430" i="13"/>
  <c r="O431" i="13"/>
  <c r="O432" i="13"/>
  <c r="O433" i="13"/>
  <c r="O434" i="13"/>
  <c r="O435" i="13"/>
  <c r="O436" i="13"/>
  <c r="O437" i="13"/>
  <c r="O438" i="13"/>
  <c r="O439" i="13"/>
  <c r="O440" i="13"/>
  <c r="O441" i="13"/>
  <c r="O442" i="13"/>
  <c r="O443" i="13"/>
  <c r="O444" i="13"/>
  <c r="O445" i="13"/>
  <c r="O446" i="13"/>
  <c r="O447" i="13"/>
  <c r="O448" i="13"/>
  <c r="O449" i="13"/>
  <c r="O450" i="13"/>
  <c r="O451" i="13"/>
  <c r="O452" i="13"/>
  <c r="O453" i="13"/>
  <c r="O454" i="13"/>
  <c r="O455" i="13"/>
  <c r="O456" i="13"/>
  <c r="O457" i="13"/>
  <c r="O458" i="13"/>
  <c r="O459" i="13"/>
  <c r="O460" i="13"/>
  <c r="O461" i="13"/>
  <c r="O462" i="13"/>
  <c r="O463" i="13"/>
  <c r="O464" i="13"/>
  <c r="O465" i="13"/>
  <c r="O466" i="13"/>
  <c r="O467" i="13"/>
  <c r="O468" i="13"/>
  <c r="O469" i="13"/>
  <c r="O470" i="13"/>
  <c r="O471" i="13"/>
  <c r="O472" i="13"/>
  <c r="O473" i="13"/>
  <c r="O474" i="13"/>
  <c r="O475" i="13"/>
  <c r="O476" i="13"/>
  <c r="O477" i="13"/>
  <c r="O478" i="13"/>
  <c r="O479" i="13"/>
  <c r="O480" i="13"/>
  <c r="O481" i="13"/>
  <c r="O482" i="13"/>
  <c r="O483" i="13"/>
  <c r="O484" i="13"/>
  <c r="O485" i="13"/>
  <c r="O486" i="13"/>
  <c r="O487" i="13"/>
  <c r="O488" i="13"/>
  <c r="O489" i="13"/>
  <c r="O490" i="13"/>
  <c r="O491" i="13"/>
  <c r="O492" i="13"/>
  <c r="O493" i="13"/>
  <c r="O494" i="13"/>
  <c r="O495" i="13"/>
  <c r="O496" i="13"/>
  <c r="O497" i="13"/>
  <c r="O498" i="13"/>
  <c r="O499" i="13"/>
  <c r="O500" i="13"/>
  <c r="O501" i="13"/>
  <c r="O502" i="13"/>
  <c r="O503" i="13"/>
  <c r="O504" i="13"/>
  <c r="O505" i="13"/>
  <c r="O506" i="13"/>
  <c r="O507" i="13"/>
  <c r="O508" i="13"/>
  <c r="O509" i="13"/>
  <c r="O510" i="13"/>
  <c r="O511" i="13"/>
  <c r="O512" i="13"/>
  <c r="O513" i="13"/>
  <c r="O514" i="13"/>
  <c r="O515" i="13"/>
  <c r="O516" i="13"/>
  <c r="O517" i="13"/>
  <c r="O518" i="13"/>
  <c r="O519" i="13"/>
  <c r="O520" i="13"/>
  <c r="O521" i="13"/>
  <c r="O522" i="13"/>
  <c r="O523" i="13"/>
  <c r="O524" i="13"/>
  <c r="O525" i="13"/>
  <c r="O526" i="13"/>
  <c r="O527" i="13"/>
  <c r="O528" i="13"/>
  <c r="O529" i="13"/>
  <c r="O530" i="13"/>
  <c r="O531" i="13"/>
  <c r="O532" i="13"/>
  <c r="O533" i="13"/>
  <c r="O534" i="13"/>
  <c r="O535" i="13"/>
  <c r="O536" i="13"/>
  <c r="O537" i="13"/>
  <c r="O538" i="13"/>
  <c r="O539" i="13"/>
  <c r="O540" i="13"/>
  <c r="O541" i="13"/>
  <c r="O542" i="13"/>
  <c r="O543" i="13"/>
  <c r="O544" i="13"/>
  <c r="O545" i="13"/>
  <c r="O546" i="13"/>
  <c r="O547" i="13"/>
  <c r="O548" i="13"/>
  <c r="O549" i="13"/>
  <c r="O550" i="13"/>
  <c r="O551" i="13"/>
  <c r="O552" i="13"/>
  <c r="O553" i="13"/>
  <c r="O554" i="13"/>
  <c r="O555" i="13"/>
  <c r="O556" i="13"/>
  <c r="O557" i="13"/>
  <c r="O558" i="13"/>
  <c r="O559" i="13"/>
  <c r="O560" i="13"/>
  <c r="O561" i="13"/>
  <c r="O562" i="13"/>
  <c r="O563" i="13"/>
  <c r="O564" i="13"/>
  <c r="O565" i="13"/>
  <c r="O566" i="13"/>
  <c r="O567" i="13"/>
  <c r="O568" i="13"/>
  <c r="O569" i="13"/>
  <c r="O570" i="13"/>
  <c r="O571" i="13"/>
  <c r="O572" i="13"/>
  <c r="O573" i="13"/>
  <c r="O574" i="13"/>
  <c r="O575" i="13"/>
  <c r="O576" i="13"/>
  <c r="O577" i="13"/>
  <c r="O578" i="13"/>
  <c r="O579" i="13"/>
  <c r="O580" i="13"/>
  <c r="O581" i="13"/>
  <c r="O582" i="13"/>
  <c r="O583" i="13"/>
  <c r="O584" i="13"/>
  <c r="O585" i="13"/>
  <c r="O586" i="13"/>
  <c r="O587" i="13"/>
  <c r="O588" i="13"/>
  <c r="O589" i="13"/>
  <c r="O590" i="13"/>
  <c r="O591" i="13"/>
  <c r="O592" i="13"/>
  <c r="O593" i="13"/>
  <c r="O594" i="13"/>
  <c r="O595" i="13"/>
  <c r="O596" i="13"/>
  <c r="O597" i="13"/>
  <c r="O598" i="13"/>
  <c r="O599" i="13"/>
  <c r="O600" i="13"/>
  <c r="O601" i="13"/>
  <c r="O602" i="13"/>
  <c r="O603" i="13"/>
  <c r="O604" i="13"/>
  <c r="O605" i="13"/>
  <c r="O606" i="13"/>
  <c r="O607" i="13"/>
  <c r="O608" i="13"/>
  <c r="O609" i="13"/>
  <c r="O610" i="13"/>
  <c r="O611" i="13"/>
  <c r="O612" i="13"/>
  <c r="O613" i="13"/>
  <c r="O614" i="13"/>
  <c r="O615" i="13"/>
  <c r="O616" i="13"/>
  <c r="O617" i="13"/>
  <c r="O618" i="13"/>
  <c r="O619" i="13"/>
  <c r="O620" i="13"/>
  <c r="O621" i="13"/>
  <c r="O622" i="13"/>
  <c r="O623" i="13"/>
  <c r="O624" i="13"/>
  <c r="O625" i="13"/>
  <c r="O626" i="13"/>
  <c r="O627" i="13"/>
  <c r="O628" i="13"/>
  <c r="O629" i="13"/>
  <c r="O630" i="13"/>
  <c r="O631" i="13"/>
  <c r="O632" i="13"/>
  <c r="O633" i="13"/>
  <c r="O634" i="13"/>
  <c r="O635" i="13"/>
  <c r="O636" i="13"/>
  <c r="O637" i="13"/>
  <c r="O638" i="13"/>
  <c r="O639" i="13"/>
  <c r="O640" i="13"/>
  <c r="O641" i="13"/>
  <c r="O642" i="13"/>
  <c r="O643" i="13"/>
  <c r="O644" i="13"/>
  <c r="O645" i="13"/>
  <c r="O646" i="13"/>
  <c r="O647" i="13"/>
  <c r="O648" i="13"/>
  <c r="O649" i="13"/>
  <c r="O650" i="13"/>
  <c r="O651" i="13"/>
  <c r="O652" i="13"/>
  <c r="O653" i="13"/>
  <c r="O654" i="13"/>
  <c r="O655" i="13"/>
  <c r="O656" i="13"/>
  <c r="O657" i="13"/>
  <c r="O658" i="13"/>
  <c r="O659" i="13"/>
  <c r="O660" i="13"/>
  <c r="O661" i="13"/>
  <c r="O662" i="13"/>
  <c r="O663" i="13"/>
  <c r="O664" i="13"/>
  <c r="O665" i="13"/>
  <c r="O666" i="13"/>
  <c r="O667" i="13"/>
  <c r="O668" i="13"/>
  <c r="O669" i="13"/>
  <c r="O670" i="13"/>
  <c r="O671" i="13"/>
  <c r="O672" i="13"/>
  <c r="O673" i="13"/>
  <c r="O674" i="13"/>
  <c r="O675" i="13"/>
  <c r="O676" i="13"/>
  <c r="O677" i="13"/>
  <c r="O678" i="13"/>
  <c r="O679" i="13"/>
  <c r="O680" i="13"/>
  <c r="O681" i="13"/>
  <c r="O682" i="13"/>
  <c r="O683" i="13"/>
  <c r="O684" i="13"/>
  <c r="O685" i="13"/>
  <c r="O686" i="13"/>
  <c r="O687" i="13"/>
  <c r="O688" i="13"/>
  <c r="O689" i="13"/>
  <c r="O690" i="13"/>
  <c r="O691" i="13"/>
  <c r="O692" i="13"/>
  <c r="O693" i="13"/>
  <c r="O694" i="13"/>
  <c r="O695" i="13"/>
  <c r="O696" i="13"/>
  <c r="O697" i="13"/>
  <c r="O698" i="13"/>
  <c r="O699" i="13"/>
  <c r="O700" i="13"/>
  <c r="O701" i="13"/>
  <c r="O702" i="13"/>
  <c r="O703" i="13"/>
  <c r="O704" i="13"/>
  <c r="O705" i="13"/>
  <c r="O706" i="13"/>
  <c r="O707" i="13"/>
  <c r="O708" i="13"/>
  <c r="O709" i="13"/>
  <c r="O710" i="13"/>
  <c r="O711" i="13"/>
  <c r="O712" i="13"/>
  <c r="O713" i="13"/>
  <c r="O714" i="13"/>
  <c r="O715" i="13"/>
  <c r="O716" i="13"/>
  <c r="O717" i="13"/>
  <c r="O718" i="13"/>
  <c r="O719" i="13"/>
  <c r="O720" i="13"/>
  <c r="O721" i="13"/>
  <c r="O722" i="13"/>
  <c r="O723" i="13"/>
  <c r="O724" i="13"/>
  <c r="O725" i="13"/>
  <c r="O726" i="13"/>
  <c r="O727" i="13"/>
  <c r="O728" i="13"/>
  <c r="O729" i="13"/>
  <c r="O730" i="13"/>
  <c r="O731" i="13"/>
  <c r="O732" i="13"/>
  <c r="O733" i="13"/>
  <c r="O734" i="13"/>
  <c r="O735" i="13"/>
  <c r="O736" i="13"/>
  <c r="O737" i="13"/>
  <c r="O738" i="13"/>
  <c r="O739" i="13"/>
  <c r="O740" i="13"/>
  <c r="O741" i="13"/>
  <c r="O742" i="13"/>
  <c r="O743" i="13"/>
  <c r="O744" i="13"/>
  <c r="O745" i="13"/>
  <c r="O746" i="13"/>
  <c r="O747" i="13"/>
  <c r="O748" i="13"/>
  <c r="O749" i="13"/>
  <c r="O750" i="13"/>
  <c r="O751" i="13"/>
  <c r="O752" i="13"/>
  <c r="O753" i="13"/>
  <c r="O754" i="13"/>
  <c r="O755" i="13"/>
  <c r="O756" i="13"/>
  <c r="O757" i="13"/>
  <c r="O758" i="13"/>
  <c r="O759" i="13"/>
  <c r="O760" i="13"/>
  <c r="O761" i="13"/>
  <c r="O762" i="13"/>
  <c r="O763" i="13"/>
  <c r="O764" i="13"/>
  <c r="O765" i="13"/>
  <c r="O766" i="13"/>
  <c r="O767" i="13"/>
  <c r="O768" i="13"/>
  <c r="O769" i="13"/>
  <c r="O770" i="13"/>
  <c r="O771" i="13"/>
  <c r="O772" i="13"/>
  <c r="O773" i="13"/>
  <c r="O774" i="13"/>
  <c r="O775" i="13"/>
  <c r="O776" i="13"/>
  <c r="O777" i="13"/>
  <c r="O778" i="13"/>
  <c r="O779" i="13"/>
  <c r="O780" i="13"/>
  <c r="O781" i="13"/>
  <c r="O782" i="13"/>
  <c r="O783" i="13"/>
  <c r="O784" i="13"/>
  <c r="O785" i="13"/>
  <c r="O786" i="13"/>
  <c r="O787" i="13"/>
  <c r="O788" i="13"/>
  <c r="O789" i="13"/>
  <c r="O790" i="13"/>
  <c r="O791" i="13"/>
  <c r="O792" i="13"/>
  <c r="O793" i="13"/>
  <c r="O794" i="13"/>
  <c r="O795" i="13"/>
  <c r="O796" i="13"/>
  <c r="O797" i="13"/>
  <c r="O798" i="13"/>
  <c r="O799" i="13"/>
  <c r="O800" i="13"/>
  <c r="O801" i="13"/>
  <c r="O802" i="13"/>
  <c r="O803" i="13"/>
  <c r="O804" i="13"/>
  <c r="O805" i="13"/>
  <c r="O806" i="13"/>
  <c r="O807" i="13"/>
  <c r="O808" i="13"/>
  <c r="O809" i="13"/>
  <c r="O810" i="13"/>
  <c r="O811" i="13"/>
  <c r="O812" i="13"/>
  <c r="O813" i="13"/>
  <c r="O814" i="13"/>
  <c r="O815" i="13"/>
  <c r="O816" i="13"/>
  <c r="O817" i="13"/>
  <c r="O818" i="13"/>
  <c r="O819" i="13"/>
  <c r="O820" i="13"/>
  <c r="O821" i="13"/>
  <c r="O822" i="13"/>
  <c r="O823" i="13"/>
  <c r="O824" i="13"/>
  <c r="O825" i="13"/>
  <c r="O826" i="13"/>
  <c r="O827" i="13"/>
  <c r="O828" i="13"/>
  <c r="O829" i="13"/>
  <c r="O830" i="13"/>
  <c r="O831" i="13"/>
  <c r="O832" i="13"/>
  <c r="O833" i="13"/>
  <c r="O834" i="13"/>
  <c r="O835" i="13"/>
  <c r="O836" i="13"/>
  <c r="O837" i="13"/>
  <c r="O838" i="13"/>
  <c r="O839" i="13"/>
  <c r="O840" i="13"/>
  <c r="O841" i="13"/>
  <c r="O842" i="13"/>
  <c r="O843" i="13"/>
  <c r="O844" i="13"/>
  <c r="O845" i="13"/>
  <c r="O846" i="13"/>
  <c r="O847" i="13"/>
  <c r="O848" i="13"/>
  <c r="O849" i="13"/>
  <c r="O850" i="13"/>
  <c r="O851" i="13"/>
  <c r="O852" i="13"/>
  <c r="O853" i="13"/>
  <c r="O854" i="13"/>
  <c r="O855" i="13"/>
  <c r="O856" i="13"/>
  <c r="O857" i="13"/>
  <c r="O858" i="13"/>
  <c r="O859" i="13"/>
  <c r="O860" i="13"/>
  <c r="O861" i="13"/>
  <c r="O862" i="13"/>
  <c r="O863" i="13"/>
  <c r="O864" i="13"/>
  <c r="O865" i="13"/>
  <c r="O866" i="13"/>
  <c r="O867" i="13"/>
  <c r="O868" i="13"/>
  <c r="O869" i="13"/>
  <c r="O870" i="13"/>
  <c r="O871" i="13"/>
  <c r="O872" i="13"/>
  <c r="O873" i="13"/>
  <c r="O874" i="13"/>
  <c r="O875" i="13"/>
  <c r="O876" i="13"/>
  <c r="O877" i="13"/>
  <c r="O878" i="13"/>
  <c r="O879" i="13"/>
  <c r="O880" i="13"/>
  <c r="O881" i="13"/>
  <c r="O882" i="13"/>
  <c r="O883" i="13"/>
  <c r="O884" i="13"/>
  <c r="O885" i="13"/>
  <c r="O886" i="13"/>
  <c r="O887" i="13"/>
  <c r="O888" i="13"/>
  <c r="O889" i="13"/>
  <c r="O890" i="13"/>
  <c r="O891" i="13"/>
  <c r="O892" i="13"/>
  <c r="O893" i="13"/>
  <c r="O894" i="13"/>
  <c r="O895" i="13"/>
  <c r="O896" i="13"/>
  <c r="O897" i="13"/>
  <c r="O898" i="13"/>
  <c r="O899" i="13"/>
  <c r="O900" i="13"/>
  <c r="O901" i="13"/>
  <c r="O902" i="13"/>
  <c r="O903" i="13"/>
  <c r="O904" i="13"/>
  <c r="O905" i="13"/>
  <c r="O906" i="13"/>
  <c r="O907" i="13"/>
  <c r="O908" i="13"/>
  <c r="O909" i="13"/>
  <c r="O910" i="13"/>
  <c r="O911" i="13"/>
  <c r="O912" i="13"/>
  <c r="O913" i="13"/>
  <c r="O914" i="13"/>
  <c r="O915" i="13"/>
  <c r="O916" i="13"/>
  <c r="O917" i="13"/>
  <c r="O918" i="13"/>
  <c r="O919" i="13"/>
  <c r="O920" i="13"/>
  <c r="O921" i="13"/>
  <c r="O922" i="13"/>
  <c r="O923" i="13"/>
  <c r="O924" i="13"/>
  <c r="O925" i="13"/>
  <c r="O926" i="13"/>
  <c r="O927" i="13"/>
  <c r="O928" i="13"/>
  <c r="O929" i="13"/>
  <c r="O930" i="13"/>
  <c r="O931" i="13"/>
  <c r="O932" i="13"/>
  <c r="O933" i="13"/>
  <c r="O934" i="13"/>
  <c r="O935" i="13"/>
  <c r="O936" i="13"/>
  <c r="O937" i="13"/>
  <c r="O938" i="13"/>
  <c r="O939" i="13"/>
  <c r="O940" i="13"/>
  <c r="O941" i="13"/>
  <c r="O942" i="13"/>
  <c r="O943" i="13"/>
  <c r="O944" i="13"/>
  <c r="O945" i="13"/>
  <c r="O946" i="13"/>
  <c r="O947" i="13"/>
  <c r="O948" i="13"/>
  <c r="O949" i="13"/>
  <c r="O950" i="13"/>
  <c r="O951" i="13"/>
  <c r="O952" i="13"/>
  <c r="O953" i="13"/>
  <c r="O954" i="13"/>
  <c r="O955" i="13"/>
  <c r="O956" i="13"/>
  <c r="O957" i="13"/>
  <c r="O958" i="13"/>
  <c r="O959" i="13"/>
  <c r="O960" i="13"/>
  <c r="O961" i="13"/>
  <c r="O962" i="13"/>
  <c r="O963" i="13"/>
  <c r="O964" i="13"/>
  <c r="O965" i="13"/>
  <c r="O966" i="13"/>
  <c r="O967" i="13"/>
  <c r="O968" i="13"/>
  <c r="O969" i="13"/>
  <c r="O970" i="13"/>
  <c r="O971" i="13"/>
  <c r="O972" i="13"/>
  <c r="O973" i="13"/>
  <c r="O974" i="13"/>
  <c r="O975" i="13"/>
  <c r="O976" i="13"/>
  <c r="O977" i="13"/>
  <c r="O978" i="13"/>
  <c r="O979" i="13"/>
  <c r="O980" i="13"/>
  <c r="O981" i="13"/>
  <c r="O982" i="13"/>
  <c r="O983" i="13"/>
  <c r="O984" i="13"/>
  <c r="O985" i="13"/>
  <c r="O986" i="13"/>
  <c r="O987" i="13"/>
  <c r="O988" i="13"/>
  <c r="O989" i="13"/>
  <c r="O990" i="13"/>
  <c r="O991" i="13"/>
  <c r="O992" i="13"/>
  <c r="O993" i="13"/>
  <c r="O994" i="13"/>
  <c r="O995" i="13"/>
  <c r="O996" i="13"/>
  <c r="O997" i="13"/>
  <c r="O998" i="13"/>
  <c r="O999" i="13"/>
  <c r="O1000" i="13"/>
  <c r="P399" i="13"/>
  <c r="P400" i="13"/>
  <c r="P401" i="13"/>
  <c r="P402" i="13"/>
  <c r="P403" i="13"/>
  <c r="P404" i="13"/>
  <c r="P405" i="13"/>
  <c r="P406" i="13"/>
  <c r="P407" i="13"/>
  <c r="P408" i="13"/>
  <c r="P409" i="13"/>
  <c r="P410" i="13"/>
  <c r="P411" i="13"/>
  <c r="P412" i="13"/>
  <c r="P413" i="13"/>
  <c r="P414" i="13"/>
  <c r="P415" i="13"/>
  <c r="P416" i="13"/>
  <c r="P417" i="13"/>
  <c r="P418" i="13"/>
  <c r="P419" i="13"/>
  <c r="P420" i="13"/>
  <c r="P421" i="13"/>
  <c r="P422" i="13"/>
  <c r="P423" i="13"/>
  <c r="P424" i="13"/>
  <c r="P425" i="13"/>
  <c r="P426" i="13"/>
  <c r="P427" i="13"/>
  <c r="P428" i="13"/>
  <c r="P429" i="13"/>
  <c r="P430" i="13"/>
  <c r="P431" i="13"/>
  <c r="P432" i="13"/>
  <c r="P433" i="13"/>
  <c r="P434" i="13"/>
  <c r="P435" i="13"/>
  <c r="P436" i="13"/>
  <c r="P437" i="13"/>
  <c r="P438" i="13"/>
  <c r="P439" i="13"/>
  <c r="P440" i="13"/>
  <c r="P441" i="13"/>
  <c r="P442" i="13"/>
  <c r="P443" i="13"/>
  <c r="P444" i="13"/>
  <c r="P445" i="13"/>
  <c r="P446" i="13"/>
  <c r="P447" i="13"/>
  <c r="P448" i="13"/>
  <c r="P449" i="13"/>
  <c r="P450" i="13"/>
  <c r="P451" i="13"/>
  <c r="P452" i="13"/>
  <c r="P453" i="13"/>
  <c r="P454" i="13"/>
  <c r="P455" i="13"/>
  <c r="P456" i="13"/>
  <c r="P457" i="13"/>
  <c r="P458" i="13"/>
  <c r="P459" i="13"/>
  <c r="P460" i="13"/>
  <c r="P461" i="13"/>
  <c r="P462" i="13"/>
  <c r="P463" i="13"/>
  <c r="P464" i="13"/>
  <c r="P465" i="13"/>
  <c r="P466" i="13"/>
  <c r="P467" i="13"/>
  <c r="P468" i="13"/>
  <c r="P469" i="13"/>
  <c r="P470" i="13"/>
  <c r="P471" i="13"/>
  <c r="P472" i="13"/>
  <c r="P473" i="13"/>
  <c r="P474" i="13"/>
  <c r="P475" i="13"/>
  <c r="P476" i="13"/>
  <c r="P477" i="13"/>
  <c r="P478" i="13"/>
  <c r="P479" i="13"/>
  <c r="P480" i="13"/>
  <c r="P481" i="13"/>
  <c r="P482" i="13"/>
  <c r="P483" i="13"/>
  <c r="P484" i="13"/>
  <c r="P485" i="13"/>
  <c r="P486" i="13"/>
  <c r="P487" i="13"/>
  <c r="P488" i="13"/>
  <c r="P489" i="13"/>
  <c r="P490" i="13"/>
  <c r="P491" i="13"/>
  <c r="P492" i="13"/>
  <c r="P493" i="13"/>
  <c r="P494" i="13"/>
  <c r="P495" i="13"/>
  <c r="P496" i="13"/>
  <c r="P497" i="13"/>
  <c r="P498" i="13"/>
  <c r="P499" i="13"/>
  <c r="P500" i="13"/>
  <c r="P501" i="13"/>
  <c r="P502" i="13"/>
  <c r="P503" i="13"/>
  <c r="P504" i="13"/>
  <c r="P505" i="13"/>
  <c r="P506" i="13"/>
  <c r="P507" i="13"/>
  <c r="P508" i="13"/>
  <c r="P509" i="13"/>
  <c r="P510" i="13"/>
  <c r="P511" i="13"/>
  <c r="P512" i="13"/>
  <c r="P513" i="13"/>
  <c r="P514" i="13"/>
  <c r="P515" i="13"/>
  <c r="P516" i="13"/>
  <c r="P517" i="13"/>
  <c r="P518" i="13"/>
  <c r="P519" i="13"/>
  <c r="P520" i="13"/>
  <c r="P521" i="13"/>
  <c r="P522" i="13"/>
  <c r="P523" i="13"/>
  <c r="P524" i="13"/>
  <c r="P525" i="13"/>
  <c r="P526" i="13"/>
  <c r="P527" i="13"/>
  <c r="P528" i="13"/>
  <c r="P529" i="13"/>
  <c r="P530" i="13"/>
  <c r="P531" i="13"/>
  <c r="P532" i="13"/>
  <c r="P533" i="13"/>
  <c r="P534" i="13"/>
  <c r="P535" i="13"/>
  <c r="P536" i="13"/>
  <c r="P537" i="13"/>
  <c r="P538" i="13"/>
  <c r="P539" i="13"/>
  <c r="P540" i="13"/>
  <c r="P541" i="13"/>
  <c r="P542" i="13"/>
  <c r="P543" i="13"/>
  <c r="P544" i="13"/>
  <c r="P545" i="13"/>
  <c r="P546" i="13"/>
  <c r="P547" i="13"/>
  <c r="P548" i="13"/>
  <c r="P549" i="13"/>
  <c r="P550" i="13"/>
  <c r="P551" i="13"/>
  <c r="P552" i="13"/>
  <c r="P553" i="13"/>
  <c r="P554" i="13"/>
  <c r="P555" i="13"/>
  <c r="P556" i="13"/>
  <c r="P557" i="13"/>
  <c r="P558" i="13"/>
  <c r="P559" i="13"/>
  <c r="P560" i="13"/>
  <c r="P561" i="13"/>
  <c r="P562" i="13"/>
  <c r="P563" i="13"/>
  <c r="P564" i="13"/>
  <c r="P565" i="13"/>
  <c r="P566" i="13"/>
  <c r="P567" i="13"/>
  <c r="P568" i="13"/>
  <c r="P569" i="13"/>
  <c r="P570" i="13"/>
  <c r="P571" i="13"/>
  <c r="P572" i="13"/>
  <c r="P573" i="13"/>
  <c r="P574" i="13"/>
  <c r="P575" i="13"/>
  <c r="P576" i="13"/>
  <c r="P577" i="13"/>
  <c r="P578" i="13"/>
  <c r="P579" i="13"/>
  <c r="P580" i="13"/>
  <c r="P581" i="13"/>
  <c r="P582" i="13"/>
  <c r="P583" i="13"/>
  <c r="P584" i="13"/>
  <c r="P585" i="13"/>
  <c r="P586" i="13"/>
  <c r="P587" i="13"/>
  <c r="P588" i="13"/>
  <c r="P589" i="13"/>
  <c r="P590" i="13"/>
  <c r="P591" i="13"/>
  <c r="P592" i="13"/>
  <c r="P593" i="13"/>
  <c r="P594" i="13"/>
  <c r="P595" i="13"/>
  <c r="P596" i="13"/>
  <c r="P597" i="13"/>
  <c r="P598" i="13"/>
  <c r="P599" i="13"/>
  <c r="P600" i="13"/>
  <c r="P601" i="13"/>
  <c r="P602" i="13"/>
  <c r="P603" i="13"/>
  <c r="P604" i="13"/>
  <c r="P605" i="13"/>
  <c r="P606" i="13"/>
  <c r="P607" i="13"/>
  <c r="P608" i="13"/>
  <c r="P609" i="13"/>
  <c r="P610" i="13"/>
  <c r="P611" i="13"/>
  <c r="P612" i="13"/>
  <c r="P613" i="13"/>
  <c r="P614" i="13"/>
  <c r="P615" i="13"/>
  <c r="P616" i="13"/>
  <c r="P617" i="13"/>
  <c r="P618" i="13"/>
  <c r="P619" i="13"/>
  <c r="P620" i="13"/>
  <c r="P621" i="13"/>
  <c r="P622" i="13"/>
  <c r="P623" i="13"/>
  <c r="P624" i="13"/>
  <c r="P625" i="13"/>
  <c r="P626" i="13"/>
  <c r="P627" i="13"/>
  <c r="P628" i="13"/>
  <c r="P629" i="13"/>
  <c r="P630" i="13"/>
  <c r="P631" i="13"/>
  <c r="P632" i="13"/>
  <c r="P633" i="13"/>
  <c r="P634" i="13"/>
  <c r="P635" i="13"/>
  <c r="P636" i="13"/>
  <c r="P637" i="13"/>
  <c r="P638" i="13"/>
  <c r="P639" i="13"/>
  <c r="P640" i="13"/>
  <c r="P641" i="13"/>
  <c r="P642" i="13"/>
  <c r="P643" i="13"/>
  <c r="P644" i="13"/>
  <c r="P645" i="13"/>
  <c r="P646" i="13"/>
  <c r="P647" i="13"/>
  <c r="P648" i="13"/>
  <c r="P649" i="13"/>
  <c r="P650" i="13"/>
  <c r="P651" i="13"/>
  <c r="P652" i="13"/>
  <c r="P653" i="13"/>
  <c r="P654" i="13"/>
  <c r="P655" i="13"/>
  <c r="P656" i="13"/>
  <c r="P657" i="13"/>
  <c r="P658" i="13"/>
  <c r="P659" i="13"/>
  <c r="P660" i="13"/>
  <c r="P661" i="13"/>
  <c r="P662" i="13"/>
  <c r="P663" i="13"/>
  <c r="P664" i="13"/>
  <c r="P665" i="13"/>
  <c r="P666" i="13"/>
  <c r="P667" i="13"/>
  <c r="P668" i="13"/>
  <c r="P669" i="13"/>
  <c r="P670" i="13"/>
  <c r="P671" i="13"/>
  <c r="P672" i="13"/>
  <c r="P673" i="13"/>
  <c r="P674" i="13"/>
  <c r="P675" i="13"/>
  <c r="P676" i="13"/>
  <c r="P677" i="13"/>
  <c r="P678" i="13"/>
  <c r="P679" i="13"/>
  <c r="P680" i="13"/>
  <c r="P681" i="13"/>
  <c r="P682" i="13"/>
  <c r="P683" i="13"/>
  <c r="P684" i="13"/>
  <c r="P685" i="13"/>
  <c r="P686" i="13"/>
  <c r="P687" i="13"/>
  <c r="P688" i="13"/>
  <c r="P689" i="13"/>
  <c r="P690" i="13"/>
  <c r="P691" i="13"/>
  <c r="P692" i="13"/>
  <c r="P693" i="13"/>
  <c r="P694" i="13"/>
  <c r="P695" i="13"/>
  <c r="P696" i="13"/>
  <c r="P697" i="13"/>
  <c r="P698" i="13"/>
  <c r="P699" i="13"/>
  <c r="P700" i="13"/>
  <c r="P701" i="13"/>
  <c r="P702" i="13"/>
  <c r="P703" i="13"/>
  <c r="P704" i="13"/>
  <c r="P705" i="13"/>
  <c r="P706" i="13"/>
  <c r="P707" i="13"/>
  <c r="P708" i="13"/>
  <c r="P709" i="13"/>
  <c r="P710" i="13"/>
  <c r="P711" i="13"/>
  <c r="P712" i="13"/>
  <c r="P713" i="13"/>
  <c r="P714" i="13"/>
  <c r="P715" i="13"/>
  <c r="P716" i="13"/>
  <c r="P717" i="13"/>
  <c r="P718" i="13"/>
  <c r="P719" i="13"/>
  <c r="P720" i="13"/>
  <c r="P721" i="13"/>
  <c r="P722" i="13"/>
  <c r="P723" i="13"/>
  <c r="P724" i="13"/>
  <c r="P725" i="13"/>
  <c r="P726" i="13"/>
  <c r="P727" i="13"/>
  <c r="P728" i="13"/>
  <c r="P729" i="13"/>
  <c r="P730" i="13"/>
  <c r="P731" i="13"/>
  <c r="P732" i="13"/>
  <c r="P733" i="13"/>
  <c r="P734" i="13"/>
  <c r="P735" i="13"/>
  <c r="P736" i="13"/>
  <c r="P737" i="13"/>
  <c r="P738" i="13"/>
  <c r="P739" i="13"/>
  <c r="P740" i="13"/>
  <c r="P741" i="13"/>
  <c r="P742" i="13"/>
  <c r="P743" i="13"/>
  <c r="P744" i="13"/>
  <c r="P745" i="13"/>
  <c r="P746" i="13"/>
  <c r="P747" i="13"/>
  <c r="P748" i="13"/>
  <c r="P749" i="13"/>
  <c r="P750" i="13"/>
  <c r="P751" i="13"/>
  <c r="P752" i="13"/>
  <c r="P753" i="13"/>
  <c r="P754" i="13"/>
  <c r="P755" i="13"/>
  <c r="P756" i="13"/>
  <c r="P757" i="13"/>
  <c r="P758" i="13"/>
  <c r="P759" i="13"/>
  <c r="P760" i="13"/>
  <c r="P761" i="13"/>
  <c r="P762" i="13"/>
  <c r="P763" i="13"/>
  <c r="P764" i="13"/>
  <c r="P765" i="13"/>
  <c r="P766" i="13"/>
  <c r="P767" i="13"/>
  <c r="P768" i="13"/>
  <c r="P769" i="13"/>
  <c r="P770" i="13"/>
  <c r="P771" i="13"/>
  <c r="P772" i="13"/>
  <c r="P773" i="13"/>
  <c r="P774" i="13"/>
  <c r="P775" i="13"/>
  <c r="P776" i="13"/>
  <c r="P777" i="13"/>
  <c r="P778" i="13"/>
  <c r="P779" i="13"/>
  <c r="P780" i="13"/>
  <c r="P781" i="13"/>
  <c r="P782" i="13"/>
  <c r="P783" i="13"/>
  <c r="P784" i="13"/>
  <c r="P785" i="13"/>
  <c r="P786" i="13"/>
  <c r="P787" i="13"/>
  <c r="P788" i="13"/>
  <c r="P789" i="13"/>
  <c r="P790" i="13"/>
  <c r="P791" i="13"/>
  <c r="P792" i="13"/>
  <c r="P793" i="13"/>
  <c r="P794" i="13"/>
  <c r="P795" i="13"/>
  <c r="P796" i="13"/>
  <c r="P797" i="13"/>
  <c r="P798" i="13"/>
  <c r="P799" i="13"/>
  <c r="P800" i="13"/>
  <c r="P801" i="13"/>
  <c r="P802" i="13"/>
  <c r="P803" i="13"/>
  <c r="P804" i="13"/>
  <c r="P805" i="13"/>
  <c r="P806" i="13"/>
  <c r="P807" i="13"/>
  <c r="P808" i="13"/>
  <c r="P809" i="13"/>
  <c r="P810" i="13"/>
  <c r="P811" i="13"/>
  <c r="P812" i="13"/>
  <c r="P813" i="13"/>
  <c r="P814" i="13"/>
  <c r="P815" i="13"/>
  <c r="P816" i="13"/>
  <c r="P817" i="13"/>
  <c r="P818" i="13"/>
  <c r="P819" i="13"/>
  <c r="P820" i="13"/>
  <c r="P821" i="13"/>
  <c r="P822" i="13"/>
  <c r="P823" i="13"/>
  <c r="P824" i="13"/>
  <c r="P825" i="13"/>
  <c r="P826" i="13"/>
  <c r="P827" i="13"/>
  <c r="P828" i="13"/>
  <c r="P829" i="13"/>
  <c r="P830" i="13"/>
  <c r="P831" i="13"/>
  <c r="P832" i="13"/>
  <c r="P833" i="13"/>
  <c r="P834" i="13"/>
  <c r="P835" i="13"/>
  <c r="P836" i="13"/>
  <c r="P837" i="13"/>
  <c r="P838" i="13"/>
  <c r="P839" i="13"/>
  <c r="P840" i="13"/>
  <c r="P841" i="13"/>
  <c r="P842" i="13"/>
  <c r="P843" i="13"/>
  <c r="P844" i="13"/>
  <c r="P845" i="13"/>
  <c r="P846" i="13"/>
  <c r="P847" i="13"/>
  <c r="P848" i="13"/>
  <c r="P849" i="13"/>
  <c r="P850" i="13"/>
  <c r="P851" i="13"/>
  <c r="P852" i="13"/>
  <c r="P853" i="13"/>
  <c r="P854" i="13"/>
  <c r="P855" i="13"/>
  <c r="P856" i="13"/>
  <c r="P857" i="13"/>
  <c r="P858" i="13"/>
  <c r="P859" i="13"/>
  <c r="P860" i="13"/>
  <c r="P861" i="13"/>
  <c r="P862" i="13"/>
  <c r="P863" i="13"/>
  <c r="P864" i="13"/>
  <c r="P865" i="13"/>
  <c r="P866" i="13"/>
  <c r="P867" i="13"/>
  <c r="P868" i="13"/>
  <c r="P869" i="13"/>
  <c r="P870" i="13"/>
  <c r="P871" i="13"/>
  <c r="P872" i="13"/>
  <c r="P873" i="13"/>
  <c r="P874" i="13"/>
  <c r="P875" i="13"/>
  <c r="P876" i="13"/>
  <c r="P877" i="13"/>
  <c r="P878" i="13"/>
  <c r="P879" i="13"/>
  <c r="P880" i="13"/>
  <c r="P881" i="13"/>
  <c r="P882" i="13"/>
  <c r="P883" i="13"/>
  <c r="P884" i="13"/>
  <c r="P885" i="13"/>
  <c r="P886" i="13"/>
  <c r="P887" i="13"/>
  <c r="P888" i="13"/>
  <c r="P889" i="13"/>
  <c r="P890" i="13"/>
  <c r="P891" i="13"/>
  <c r="P892" i="13"/>
  <c r="P893" i="13"/>
  <c r="P894" i="13"/>
  <c r="P895" i="13"/>
  <c r="P896" i="13"/>
  <c r="P897" i="13"/>
  <c r="P898" i="13"/>
  <c r="P899" i="13"/>
  <c r="P900" i="13"/>
  <c r="P901" i="13"/>
  <c r="P902" i="13"/>
  <c r="P903" i="13"/>
  <c r="P904" i="13"/>
  <c r="P905" i="13"/>
  <c r="P906" i="13"/>
  <c r="P907" i="13"/>
  <c r="P908" i="13"/>
  <c r="P909" i="13"/>
  <c r="P910" i="13"/>
  <c r="P911" i="13"/>
  <c r="P912" i="13"/>
  <c r="P913" i="13"/>
  <c r="P914" i="13"/>
  <c r="P915" i="13"/>
  <c r="P916" i="13"/>
  <c r="P917" i="13"/>
  <c r="P918" i="13"/>
  <c r="P919" i="13"/>
  <c r="P920" i="13"/>
  <c r="P921" i="13"/>
  <c r="P922" i="13"/>
  <c r="P923" i="13"/>
  <c r="P924" i="13"/>
  <c r="P925" i="13"/>
  <c r="P926" i="13"/>
  <c r="P927" i="13"/>
  <c r="P928" i="13"/>
  <c r="P929" i="13"/>
  <c r="P930" i="13"/>
  <c r="P931" i="13"/>
  <c r="P932" i="13"/>
  <c r="P933" i="13"/>
  <c r="P934" i="13"/>
  <c r="P935" i="13"/>
  <c r="P936" i="13"/>
  <c r="P937" i="13"/>
  <c r="P938" i="13"/>
  <c r="P939" i="13"/>
  <c r="P940" i="13"/>
  <c r="P941" i="13"/>
  <c r="P942" i="13"/>
  <c r="P943" i="13"/>
  <c r="P944" i="13"/>
  <c r="P945" i="13"/>
  <c r="P946" i="13"/>
  <c r="P947" i="13"/>
  <c r="P948" i="13"/>
  <c r="P949" i="13"/>
  <c r="P950" i="13"/>
  <c r="P951" i="13"/>
  <c r="P952" i="13"/>
  <c r="P953" i="13"/>
  <c r="P954" i="13"/>
  <c r="P955" i="13"/>
  <c r="P956" i="13"/>
  <c r="P957" i="13"/>
  <c r="P958" i="13"/>
  <c r="P959" i="13"/>
  <c r="P960" i="13"/>
  <c r="P961" i="13"/>
  <c r="P962" i="13"/>
  <c r="P963" i="13"/>
  <c r="P964" i="13"/>
  <c r="P965" i="13"/>
  <c r="P966" i="13"/>
  <c r="P967" i="13"/>
  <c r="P968" i="13"/>
  <c r="P969" i="13"/>
  <c r="P970" i="13"/>
  <c r="P971" i="13"/>
  <c r="P972" i="13"/>
  <c r="P973" i="13"/>
  <c r="P974" i="13"/>
  <c r="P975" i="13"/>
  <c r="P976" i="13"/>
  <c r="P977" i="13"/>
  <c r="P978" i="13"/>
  <c r="P979" i="13"/>
  <c r="P980" i="13"/>
  <c r="P981" i="13"/>
  <c r="P982" i="13"/>
  <c r="P983" i="13"/>
  <c r="P984" i="13"/>
  <c r="P985" i="13"/>
  <c r="P986" i="13"/>
  <c r="P987" i="13"/>
  <c r="P988" i="13"/>
  <c r="P989" i="13"/>
  <c r="P990" i="13"/>
  <c r="P991" i="13"/>
  <c r="P992" i="13"/>
  <c r="P993" i="13"/>
  <c r="P994" i="13"/>
  <c r="P995" i="13"/>
  <c r="P996" i="13"/>
  <c r="P997" i="13"/>
  <c r="P998" i="13"/>
  <c r="P999" i="13"/>
  <c r="P1000" i="13"/>
  <c r="Q414" i="13"/>
  <c r="Q416" i="13"/>
  <c r="Q417" i="13"/>
  <c r="Q418" i="13"/>
  <c r="Q419" i="13"/>
  <c r="Q424" i="13"/>
  <c r="Q426" i="13"/>
  <c r="Q428" i="13"/>
  <c r="Q429" i="13"/>
  <c r="Q430" i="13"/>
  <c r="Q431" i="13"/>
  <c r="Q436" i="13"/>
  <c r="Q438" i="13"/>
  <c r="Q440" i="13"/>
  <c r="Q441" i="13"/>
  <c r="Q442" i="13"/>
  <c r="Q443" i="13"/>
  <c r="Q448" i="13"/>
  <c r="Q450" i="13"/>
  <c r="Q452" i="13"/>
  <c r="Q453" i="13"/>
  <c r="Q454" i="13"/>
  <c r="Q455" i="13"/>
  <c r="Q460" i="13"/>
  <c r="Q462" i="13"/>
  <c r="Q464" i="13"/>
  <c r="Q465" i="13"/>
  <c r="Q466" i="13"/>
  <c r="Q467" i="13"/>
  <c r="Q472" i="13"/>
  <c r="Q474" i="13"/>
  <c r="Q476" i="13"/>
  <c r="Q477" i="13"/>
  <c r="Q478" i="13"/>
  <c r="Q479" i="13"/>
  <c r="Q484" i="13"/>
  <c r="Q486" i="13"/>
  <c r="Q488" i="13"/>
  <c r="Q489" i="13"/>
  <c r="Q490" i="13"/>
  <c r="Q491" i="13"/>
  <c r="Q496" i="13"/>
  <c r="Q498" i="13"/>
  <c r="Q500" i="13"/>
  <c r="Q501" i="13"/>
  <c r="Q502" i="13"/>
  <c r="Q503" i="13"/>
  <c r="Q508" i="13"/>
  <c r="Q510" i="13"/>
  <c r="Q512" i="13"/>
  <c r="Q513" i="13"/>
  <c r="Q514" i="13"/>
  <c r="Q515" i="13"/>
  <c r="Q520" i="13"/>
  <c r="Q522" i="13"/>
  <c r="Q524" i="13"/>
  <c r="Q525" i="13"/>
  <c r="Q526" i="13"/>
  <c r="Q527" i="13"/>
  <c r="Q532" i="13"/>
  <c r="Q534" i="13"/>
  <c r="Q536" i="13"/>
  <c r="Q537" i="13"/>
  <c r="Q538" i="13"/>
  <c r="Q539" i="13"/>
  <c r="Q544" i="13"/>
  <c r="Q546" i="13"/>
  <c r="Q548" i="13"/>
  <c r="Q549" i="13"/>
  <c r="Q550" i="13"/>
  <c r="Q551" i="13"/>
  <c r="Q556" i="13"/>
  <c r="Q558" i="13"/>
  <c r="Q560" i="13"/>
  <c r="Q561" i="13"/>
  <c r="Q562" i="13"/>
  <c r="Q563" i="13"/>
  <c r="Q568" i="13"/>
  <c r="Q570" i="13"/>
  <c r="Q572" i="13"/>
  <c r="Q573" i="13"/>
  <c r="Q574" i="13"/>
  <c r="Q575" i="13"/>
  <c r="Q580" i="13"/>
  <c r="Q582" i="13"/>
  <c r="Q584" i="13"/>
  <c r="Q585" i="13"/>
  <c r="Q586" i="13"/>
  <c r="Q587" i="13"/>
  <c r="Q592" i="13"/>
  <c r="Q594" i="13"/>
  <c r="Q596" i="13"/>
  <c r="Q597" i="13"/>
  <c r="Q598" i="13"/>
  <c r="Q599" i="13"/>
  <c r="Q604" i="13"/>
  <c r="Q606" i="13"/>
  <c r="Q608" i="13"/>
  <c r="Q609" i="13"/>
  <c r="Q610" i="13"/>
  <c r="Q611" i="13"/>
  <c r="Q616" i="13"/>
  <c r="Q618" i="13"/>
  <c r="Q620" i="13"/>
  <c r="Q621" i="13"/>
  <c r="Q622" i="13"/>
  <c r="Q623" i="13"/>
  <c r="Q628" i="13"/>
  <c r="Q630" i="13"/>
  <c r="Q632" i="13"/>
  <c r="Q633" i="13"/>
  <c r="Q634" i="13"/>
  <c r="Q635" i="13"/>
  <c r="Q640" i="13"/>
  <c r="Q642" i="13"/>
  <c r="Q644" i="13"/>
  <c r="Q645" i="13"/>
  <c r="Q646" i="13"/>
  <c r="Q647" i="13"/>
  <c r="Q652" i="13"/>
  <c r="Q654" i="13"/>
  <c r="Q656" i="13"/>
  <c r="Q657" i="13"/>
  <c r="Q658" i="13"/>
  <c r="Q659" i="13"/>
  <c r="Q664" i="13"/>
  <c r="Q666" i="13"/>
  <c r="Q668" i="13"/>
  <c r="Q669" i="13"/>
  <c r="Q670" i="13"/>
  <c r="Q671" i="13"/>
  <c r="Q676" i="13"/>
  <c r="Q678" i="13"/>
  <c r="Q680" i="13"/>
  <c r="Q681" i="13"/>
  <c r="Q682" i="13"/>
  <c r="Q683" i="13"/>
  <c r="Q688" i="13"/>
  <c r="Q690" i="13"/>
  <c r="Q692" i="13"/>
  <c r="Q693" i="13"/>
  <c r="Q694" i="13"/>
  <c r="Q695" i="13"/>
  <c r="Q700" i="13"/>
  <c r="Q702" i="13"/>
  <c r="Q704" i="13"/>
  <c r="Q705" i="13"/>
  <c r="Q706" i="13"/>
  <c r="Q707" i="13"/>
  <c r="Q712" i="13"/>
  <c r="Q714" i="13"/>
  <c r="Q716" i="13"/>
  <c r="Q717" i="13"/>
  <c r="Q718" i="13"/>
  <c r="Q719" i="13"/>
  <c r="Q724" i="13"/>
  <c r="Q726" i="13"/>
  <c r="Q728" i="13"/>
  <c r="Q729" i="13"/>
  <c r="Q730" i="13"/>
  <c r="Q731" i="13"/>
  <c r="Q736" i="13"/>
  <c r="Q738" i="13"/>
  <c r="Q740" i="13"/>
  <c r="Q741" i="13"/>
  <c r="Q742" i="13"/>
  <c r="Q743" i="13"/>
  <c r="Q748" i="13"/>
  <c r="Q750" i="13"/>
  <c r="Q752" i="13"/>
  <c r="Q753" i="13"/>
  <c r="Q754" i="13"/>
  <c r="Q755" i="13"/>
  <c r="Q760" i="13"/>
  <c r="Q762" i="13"/>
  <c r="Q764" i="13"/>
  <c r="Q765" i="13"/>
  <c r="Q766" i="13"/>
  <c r="Q767" i="13"/>
  <c r="Q772" i="13"/>
  <c r="Q774" i="13"/>
  <c r="Q776" i="13"/>
  <c r="Q777" i="13"/>
  <c r="Q778" i="13"/>
  <c r="Q779" i="13"/>
  <c r="Q784" i="13"/>
  <c r="Q786" i="13"/>
  <c r="Q788" i="13"/>
  <c r="Q789" i="13"/>
  <c r="Q790" i="13"/>
  <c r="Q791" i="13"/>
  <c r="Q796" i="13"/>
  <c r="Q798" i="13"/>
  <c r="Q800" i="13"/>
  <c r="Q801" i="13"/>
  <c r="Q802" i="13"/>
  <c r="Q803" i="13"/>
  <c r="Q808" i="13"/>
  <c r="Q810" i="13"/>
  <c r="Q812" i="13"/>
  <c r="Q813" i="13"/>
  <c r="Q814" i="13"/>
  <c r="Q815" i="13"/>
  <c r="Q820" i="13"/>
  <c r="Q822" i="13"/>
  <c r="Q824" i="13"/>
  <c r="Q825" i="13"/>
  <c r="Q826" i="13"/>
  <c r="Q827" i="13"/>
  <c r="Q832" i="13"/>
  <c r="Q834" i="13"/>
  <c r="Q836" i="13"/>
  <c r="Q837" i="13"/>
  <c r="Q838" i="13"/>
  <c r="Q839" i="13"/>
  <c r="Q844" i="13"/>
  <c r="Q846" i="13"/>
  <c r="Q848" i="13"/>
  <c r="Q849" i="13"/>
  <c r="Q850" i="13"/>
  <c r="Q851" i="13"/>
  <c r="Q856" i="13"/>
  <c r="Q858" i="13"/>
  <c r="Q860" i="13"/>
  <c r="Q861" i="13"/>
  <c r="Q862" i="13"/>
  <c r="Q863" i="13"/>
  <c r="Q868" i="13"/>
  <c r="Q870" i="13"/>
  <c r="Q872" i="13"/>
  <c r="Q873" i="13"/>
  <c r="Q874" i="13"/>
  <c r="Q875" i="13"/>
  <c r="Q880" i="13"/>
  <c r="Q882" i="13"/>
  <c r="Q884" i="13"/>
  <c r="Q885" i="13"/>
  <c r="Q886" i="13"/>
  <c r="Q887" i="13"/>
  <c r="Q892" i="13"/>
  <c r="Q894" i="13"/>
  <c r="Q896" i="13"/>
  <c r="Q897" i="13"/>
  <c r="Q898" i="13"/>
  <c r="Q899" i="13"/>
  <c r="Q904" i="13"/>
  <c r="Q906" i="13"/>
  <c r="Q908" i="13"/>
  <c r="Q909" i="13"/>
  <c r="Q910" i="13"/>
  <c r="Q911" i="13"/>
  <c r="Q916" i="13"/>
  <c r="Q918" i="13"/>
  <c r="Q920" i="13"/>
  <c r="Q921" i="13"/>
  <c r="Q922" i="13"/>
  <c r="Q923" i="13"/>
  <c r="Q928" i="13"/>
  <c r="Q930" i="13"/>
  <c r="Q932" i="13"/>
  <c r="Q933" i="13"/>
  <c r="Q934" i="13"/>
  <c r="Q935" i="13"/>
  <c r="Q940" i="13"/>
  <c r="Q942" i="13"/>
  <c r="Q944" i="13"/>
  <c r="Q945" i="13"/>
  <c r="Q946" i="13"/>
  <c r="Q947" i="13"/>
  <c r="Q952" i="13"/>
  <c r="Q954" i="13"/>
  <c r="Q956" i="13"/>
  <c r="Q957" i="13"/>
  <c r="Q958" i="13"/>
  <c r="Q959" i="13"/>
  <c r="Q964" i="13"/>
  <c r="Q966" i="13"/>
  <c r="Q968" i="13"/>
  <c r="Q969" i="13"/>
  <c r="Q970" i="13"/>
  <c r="Q971" i="13"/>
  <c r="Q976" i="13"/>
  <c r="Q978" i="13"/>
  <c r="Q980" i="13"/>
  <c r="Q981" i="13"/>
  <c r="Q982" i="13"/>
  <c r="Q983" i="13"/>
  <c r="Q988" i="13"/>
  <c r="Q990" i="13"/>
  <c r="Q992" i="13"/>
  <c r="Q993" i="13"/>
  <c r="Q994" i="13"/>
  <c r="Q995" i="13"/>
  <c r="Q1000" i="13"/>
  <c r="R399" i="13"/>
  <c r="R400" i="13"/>
  <c r="R401" i="13"/>
  <c r="R402" i="13"/>
  <c r="R403" i="13"/>
  <c r="R404" i="13"/>
  <c r="R405" i="13"/>
  <c r="R406" i="13"/>
  <c r="R407" i="13"/>
  <c r="R408" i="13"/>
  <c r="R409" i="13"/>
  <c r="R410" i="13"/>
  <c r="R411" i="13"/>
  <c r="R412" i="13"/>
  <c r="R413" i="13"/>
  <c r="R414" i="13"/>
  <c r="R415" i="13"/>
  <c r="R416" i="13"/>
  <c r="R417" i="13"/>
  <c r="R418" i="13"/>
  <c r="R419" i="13"/>
  <c r="R420" i="13"/>
  <c r="R421" i="13"/>
  <c r="R422" i="13"/>
  <c r="R423" i="13"/>
  <c r="R424" i="13"/>
  <c r="R425" i="13"/>
  <c r="R426" i="13"/>
  <c r="R427" i="13"/>
  <c r="R428" i="13"/>
  <c r="R429" i="13"/>
  <c r="R430" i="13"/>
  <c r="R431" i="13"/>
  <c r="R432" i="13"/>
  <c r="R433" i="13"/>
  <c r="R434" i="13"/>
  <c r="R435" i="13"/>
  <c r="R436" i="13"/>
  <c r="R437" i="13"/>
  <c r="R438" i="13"/>
  <c r="R439" i="13"/>
  <c r="R440" i="13"/>
  <c r="R441" i="13"/>
  <c r="R442" i="13"/>
  <c r="R443" i="13"/>
  <c r="R444" i="13"/>
  <c r="R445" i="13"/>
  <c r="R446" i="13"/>
  <c r="R447" i="13"/>
  <c r="R448" i="13"/>
  <c r="R449" i="13"/>
  <c r="R450" i="13"/>
  <c r="R451" i="13"/>
  <c r="R452" i="13"/>
  <c r="R453" i="13"/>
  <c r="R454" i="13"/>
  <c r="R455" i="13"/>
  <c r="R456" i="13"/>
  <c r="R457" i="13"/>
  <c r="R458" i="13"/>
  <c r="R459" i="13"/>
  <c r="R460" i="13"/>
  <c r="R461" i="13"/>
  <c r="R462" i="13"/>
  <c r="R463" i="13"/>
  <c r="R464" i="13"/>
  <c r="R465" i="13"/>
  <c r="R466" i="13"/>
  <c r="R467" i="13"/>
  <c r="R468" i="13"/>
  <c r="R469" i="13"/>
  <c r="R470" i="13"/>
  <c r="R471" i="13"/>
  <c r="R472" i="13"/>
  <c r="R473" i="13"/>
  <c r="R474" i="13"/>
  <c r="R475" i="13"/>
  <c r="R476" i="13"/>
  <c r="R477" i="13"/>
  <c r="R478" i="13"/>
  <c r="R479" i="13"/>
  <c r="R480" i="13"/>
  <c r="R481" i="13"/>
  <c r="R482" i="13"/>
  <c r="R483" i="13"/>
  <c r="R484" i="13"/>
  <c r="R485" i="13"/>
  <c r="R486" i="13"/>
  <c r="R487" i="13"/>
  <c r="R488" i="13"/>
  <c r="R489" i="13"/>
  <c r="R490" i="13"/>
  <c r="R491" i="13"/>
  <c r="R492" i="13"/>
  <c r="R493" i="13"/>
  <c r="R494" i="13"/>
  <c r="R495" i="13"/>
  <c r="R496" i="13"/>
  <c r="R497" i="13"/>
  <c r="R498" i="13"/>
  <c r="R499" i="13"/>
  <c r="R500" i="13"/>
  <c r="R501" i="13"/>
  <c r="R502" i="13"/>
  <c r="R503" i="13"/>
  <c r="R504" i="13"/>
  <c r="R505" i="13"/>
  <c r="R506" i="13"/>
  <c r="R507" i="13"/>
  <c r="R508" i="13"/>
  <c r="R509" i="13"/>
  <c r="R510" i="13"/>
  <c r="R511" i="13"/>
  <c r="R512" i="13"/>
  <c r="R513" i="13"/>
  <c r="R514" i="13"/>
  <c r="R515" i="13"/>
  <c r="R516" i="13"/>
  <c r="R517" i="13"/>
  <c r="R518" i="13"/>
  <c r="R519" i="13"/>
  <c r="R520" i="13"/>
  <c r="R521" i="13"/>
  <c r="R522" i="13"/>
  <c r="R523" i="13"/>
  <c r="R524" i="13"/>
  <c r="R525" i="13"/>
  <c r="R526" i="13"/>
  <c r="R527" i="13"/>
  <c r="R528" i="13"/>
  <c r="R529" i="13"/>
  <c r="R530" i="13"/>
  <c r="R531" i="13"/>
  <c r="R532" i="13"/>
  <c r="R533" i="13"/>
  <c r="R534" i="13"/>
  <c r="R535" i="13"/>
  <c r="R536" i="13"/>
  <c r="R537" i="13"/>
  <c r="R538" i="13"/>
  <c r="R539" i="13"/>
  <c r="R540" i="13"/>
  <c r="R541" i="13"/>
  <c r="R542" i="13"/>
  <c r="R543" i="13"/>
  <c r="R544" i="13"/>
  <c r="R545" i="13"/>
  <c r="R546" i="13"/>
  <c r="R547" i="13"/>
  <c r="R548" i="13"/>
  <c r="R549" i="13"/>
  <c r="R550" i="13"/>
  <c r="R551" i="13"/>
  <c r="R552" i="13"/>
  <c r="R553" i="13"/>
  <c r="R554" i="13"/>
  <c r="R555" i="13"/>
  <c r="R556" i="13"/>
  <c r="R557" i="13"/>
  <c r="R558" i="13"/>
  <c r="R559" i="13"/>
  <c r="R560" i="13"/>
  <c r="R561" i="13"/>
  <c r="R562" i="13"/>
  <c r="R563" i="13"/>
  <c r="R564" i="13"/>
  <c r="R565" i="13"/>
  <c r="R566" i="13"/>
  <c r="R567" i="13"/>
  <c r="R568" i="13"/>
  <c r="R569" i="13"/>
  <c r="R570" i="13"/>
  <c r="R571" i="13"/>
  <c r="R572" i="13"/>
  <c r="R573" i="13"/>
  <c r="R574" i="13"/>
  <c r="R575" i="13"/>
  <c r="R576" i="13"/>
  <c r="R577" i="13"/>
  <c r="R578" i="13"/>
  <c r="R579" i="13"/>
  <c r="R580" i="13"/>
  <c r="R581" i="13"/>
  <c r="R582" i="13"/>
  <c r="R583" i="13"/>
  <c r="R584" i="13"/>
  <c r="R585" i="13"/>
  <c r="R586" i="13"/>
  <c r="R587" i="13"/>
  <c r="R588" i="13"/>
  <c r="R589" i="13"/>
  <c r="R590" i="13"/>
  <c r="R591" i="13"/>
  <c r="R592" i="13"/>
  <c r="R593" i="13"/>
  <c r="R594" i="13"/>
  <c r="R595" i="13"/>
  <c r="R596" i="13"/>
  <c r="R597" i="13"/>
  <c r="R598" i="13"/>
  <c r="R599" i="13"/>
  <c r="R600" i="13"/>
  <c r="R601" i="13"/>
  <c r="R602" i="13"/>
  <c r="R603" i="13"/>
  <c r="R604" i="13"/>
  <c r="R605" i="13"/>
  <c r="R606" i="13"/>
  <c r="R607" i="13"/>
  <c r="R608" i="13"/>
  <c r="R609" i="13"/>
  <c r="R610" i="13"/>
  <c r="R611" i="13"/>
  <c r="R612" i="13"/>
  <c r="R613" i="13"/>
  <c r="R614" i="13"/>
  <c r="R615" i="13"/>
  <c r="R616" i="13"/>
  <c r="R617" i="13"/>
  <c r="R618" i="13"/>
  <c r="R619" i="13"/>
  <c r="R620" i="13"/>
  <c r="R621" i="13"/>
  <c r="R622" i="13"/>
  <c r="R623" i="13"/>
  <c r="R624" i="13"/>
  <c r="R625" i="13"/>
  <c r="R626" i="13"/>
  <c r="R627" i="13"/>
  <c r="R628" i="13"/>
  <c r="R629" i="13"/>
  <c r="R630" i="13"/>
  <c r="R631" i="13"/>
  <c r="R632" i="13"/>
  <c r="R633" i="13"/>
  <c r="R634" i="13"/>
  <c r="R635" i="13"/>
  <c r="R636" i="13"/>
  <c r="R637" i="13"/>
  <c r="R638" i="13"/>
  <c r="R639" i="13"/>
  <c r="R640" i="13"/>
  <c r="R641" i="13"/>
  <c r="R642" i="13"/>
  <c r="R643" i="13"/>
  <c r="R644" i="13"/>
  <c r="R645" i="13"/>
  <c r="R646" i="13"/>
  <c r="R647" i="13"/>
  <c r="R648" i="13"/>
  <c r="R649" i="13"/>
  <c r="R650" i="13"/>
  <c r="R651" i="13"/>
  <c r="R652" i="13"/>
  <c r="R653" i="13"/>
  <c r="R654" i="13"/>
  <c r="R655" i="13"/>
  <c r="R656" i="13"/>
  <c r="R657" i="13"/>
  <c r="R658" i="13"/>
  <c r="R659" i="13"/>
  <c r="R660" i="13"/>
  <c r="R661" i="13"/>
  <c r="R662" i="13"/>
  <c r="R663" i="13"/>
  <c r="R664" i="13"/>
  <c r="R665" i="13"/>
  <c r="R666" i="13"/>
  <c r="R667" i="13"/>
  <c r="R668" i="13"/>
  <c r="R669" i="13"/>
  <c r="R670" i="13"/>
  <c r="R671" i="13"/>
  <c r="R672" i="13"/>
  <c r="R673" i="13"/>
  <c r="R674" i="13"/>
  <c r="R675" i="13"/>
  <c r="R676" i="13"/>
  <c r="R677" i="13"/>
  <c r="R678" i="13"/>
  <c r="R679" i="13"/>
  <c r="R680" i="13"/>
  <c r="R681" i="13"/>
  <c r="R682" i="13"/>
  <c r="R683" i="13"/>
  <c r="R684" i="13"/>
  <c r="R685" i="13"/>
  <c r="R686" i="13"/>
  <c r="R687" i="13"/>
  <c r="R688" i="13"/>
  <c r="R689" i="13"/>
  <c r="R690" i="13"/>
  <c r="R691" i="13"/>
  <c r="R692" i="13"/>
  <c r="R693" i="13"/>
  <c r="R694" i="13"/>
  <c r="R695" i="13"/>
  <c r="R696" i="13"/>
  <c r="R697" i="13"/>
  <c r="R698" i="13"/>
  <c r="R699" i="13"/>
  <c r="R700" i="13"/>
  <c r="R701" i="13"/>
  <c r="R702" i="13"/>
  <c r="R703" i="13"/>
  <c r="R704" i="13"/>
  <c r="R705" i="13"/>
  <c r="R706" i="13"/>
  <c r="R707" i="13"/>
  <c r="R708" i="13"/>
  <c r="R709" i="13"/>
  <c r="R710" i="13"/>
  <c r="R711" i="13"/>
  <c r="R712" i="13"/>
  <c r="R713" i="13"/>
  <c r="R714" i="13"/>
  <c r="R715" i="13"/>
  <c r="R716" i="13"/>
  <c r="R717" i="13"/>
  <c r="R718" i="13"/>
  <c r="R719" i="13"/>
  <c r="R720" i="13"/>
  <c r="R721" i="13"/>
  <c r="R722" i="13"/>
  <c r="R723" i="13"/>
  <c r="R724" i="13"/>
  <c r="R725" i="13"/>
  <c r="R726" i="13"/>
  <c r="R727" i="13"/>
  <c r="R728" i="13"/>
  <c r="R729" i="13"/>
  <c r="R730" i="13"/>
  <c r="R731" i="13"/>
  <c r="R732" i="13"/>
  <c r="R733" i="13"/>
  <c r="R734" i="13"/>
  <c r="R735" i="13"/>
  <c r="R736" i="13"/>
  <c r="R737" i="13"/>
  <c r="R738" i="13"/>
  <c r="R739" i="13"/>
  <c r="R740" i="13"/>
  <c r="R741" i="13"/>
  <c r="R742" i="13"/>
  <c r="R743" i="13"/>
  <c r="R744" i="13"/>
  <c r="R745" i="13"/>
  <c r="R746" i="13"/>
  <c r="R747" i="13"/>
  <c r="R748" i="13"/>
  <c r="R749" i="13"/>
  <c r="R750" i="13"/>
  <c r="R751" i="13"/>
  <c r="R752" i="13"/>
  <c r="R753" i="13"/>
  <c r="R754" i="13"/>
  <c r="R755" i="13"/>
  <c r="R756" i="13"/>
  <c r="R757" i="13"/>
  <c r="R758" i="13"/>
  <c r="R759" i="13"/>
  <c r="R760" i="13"/>
  <c r="R761" i="13"/>
  <c r="R762" i="13"/>
  <c r="R763" i="13"/>
  <c r="R764" i="13"/>
  <c r="R765" i="13"/>
  <c r="R766" i="13"/>
  <c r="R767" i="13"/>
  <c r="R768" i="13"/>
  <c r="R769" i="13"/>
  <c r="R770" i="13"/>
  <c r="R771" i="13"/>
  <c r="R772" i="13"/>
  <c r="R773" i="13"/>
  <c r="R774" i="13"/>
  <c r="R775" i="13"/>
  <c r="R776" i="13"/>
  <c r="R777" i="13"/>
  <c r="R778" i="13"/>
  <c r="R779" i="13"/>
  <c r="R780" i="13"/>
  <c r="R781" i="13"/>
  <c r="R782" i="13"/>
  <c r="R783" i="13"/>
  <c r="R784" i="13"/>
  <c r="R785" i="13"/>
  <c r="R786" i="13"/>
  <c r="R787" i="13"/>
  <c r="R788" i="13"/>
  <c r="R789" i="13"/>
  <c r="R790" i="13"/>
  <c r="R791" i="13"/>
  <c r="R792" i="13"/>
  <c r="R793" i="13"/>
  <c r="R794" i="13"/>
  <c r="R795" i="13"/>
  <c r="R796" i="13"/>
  <c r="R797" i="13"/>
  <c r="R798" i="13"/>
  <c r="R799" i="13"/>
  <c r="R800" i="13"/>
  <c r="R801" i="13"/>
  <c r="R802" i="13"/>
  <c r="R803" i="13"/>
  <c r="R804" i="13"/>
  <c r="R805" i="13"/>
  <c r="R806" i="13"/>
  <c r="R807" i="13"/>
  <c r="R808" i="13"/>
  <c r="R809" i="13"/>
  <c r="R810" i="13"/>
  <c r="R811" i="13"/>
  <c r="R812" i="13"/>
  <c r="R813" i="13"/>
  <c r="R814" i="13"/>
  <c r="R815" i="13"/>
  <c r="R816" i="13"/>
  <c r="R817" i="13"/>
  <c r="R818" i="13"/>
  <c r="R819" i="13"/>
  <c r="R820" i="13"/>
  <c r="R821" i="13"/>
  <c r="R822" i="13"/>
  <c r="R823" i="13"/>
  <c r="R824" i="13"/>
  <c r="R825" i="13"/>
  <c r="R826" i="13"/>
  <c r="R827" i="13"/>
  <c r="R828" i="13"/>
  <c r="R829" i="13"/>
  <c r="R830" i="13"/>
  <c r="R831" i="13"/>
  <c r="R832" i="13"/>
  <c r="R833" i="13"/>
  <c r="R834" i="13"/>
  <c r="R835" i="13"/>
  <c r="R836" i="13"/>
  <c r="R837" i="13"/>
  <c r="R838" i="13"/>
  <c r="R839" i="13"/>
  <c r="R840" i="13"/>
  <c r="R841" i="13"/>
  <c r="R842" i="13"/>
  <c r="R843" i="13"/>
  <c r="R844" i="13"/>
  <c r="R845" i="13"/>
  <c r="R846" i="13"/>
  <c r="R847" i="13"/>
  <c r="R848" i="13"/>
  <c r="R849" i="13"/>
  <c r="R850" i="13"/>
  <c r="R851" i="13"/>
  <c r="R852" i="13"/>
  <c r="R853" i="13"/>
  <c r="R854" i="13"/>
  <c r="R855" i="13"/>
  <c r="R856" i="13"/>
  <c r="R857" i="13"/>
  <c r="R858" i="13"/>
  <c r="R859" i="13"/>
  <c r="R860" i="13"/>
  <c r="R861" i="13"/>
  <c r="R862" i="13"/>
  <c r="R863" i="13"/>
  <c r="R864" i="13"/>
  <c r="R865" i="13"/>
  <c r="R866" i="13"/>
  <c r="R867" i="13"/>
  <c r="R868" i="13"/>
  <c r="R869" i="13"/>
  <c r="R870" i="13"/>
  <c r="R871" i="13"/>
  <c r="R872" i="13"/>
  <c r="R873" i="13"/>
  <c r="R874" i="13"/>
  <c r="R875" i="13"/>
  <c r="R876" i="13"/>
  <c r="R877" i="13"/>
  <c r="R878" i="13"/>
  <c r="R879" i="13"/>
  <c r="R880" i="13"/>
  <c r="R881" i="13"/>
  <c r="R882" i="13"/>
  <c r="R883" i="13"/>
  <c r="R884" i="13"/>
  <c r="R885" i="13"/>
  <c r="R886" i="13"/>
  <c r="R887" i="13"/>
  <c r="R888" i="13"/>
  <c r="R889" i="13"/>
  <c r="R890" i="13"/>
  <c r="R891" i="13"/>
  <c r="R892" i="13"/>
  <c r="R893" i="13"/>
  <c r="R894" i="13"/>
  <c r="R895" i="13"/>
  <c r="R896" i="13"/>
  <c r="R897" i="13"/>
  <c r="R898" i="13"/>
  <c r="R899" i="13"/>
  <c r="R900" i="13"/>
  <c r="R901" i="13"/>
  <c r="R902" i="13"/>
  <c r="R903" i="13"/>
  <c r="R904" i="13"/>
  <c r="R905" i="13"/>
  <c r="R906" i="13"/>
  <c r="R907" i="13"/>
  <c r="R908" i="13"/>
  <c r="R909" i="13"/>
  <c r="R910" i="13"/>
  <c r="R911" i="13"/>
  <c r="R912" i="13"/>
  <c r="R913" i="13"/>
  <c r="R914" i="13"/>
  <c r="R915" i="13"/>
  <c r="R916" i="13"/>
  <c r="R917" i="13"/>
  <c r="R918" i="13"/>
  <c r="R919" i="13"/>
  <c r="R920" i="13"/>
  <c r="R921" i="13"/>
  <c r="R922" i="13"/>
  <c r="R923" i="13"/>
  <c r="R924" i="13"/>
  <c r="R925" i="13"/>
  <c r="R926" i="13"/>
  <c r="R927" i="13"/>
  <c r="R928" i="13"/>
  <c r="R929" i="13"/>
  <c r="R930" i="13"/>
  <c r="R931" i="13"/>
  <c r="R932" i="13"/>
  <c r="R933" i="13"/>
  <c r="R934" i="13"/>
  <c r="R935" i="13"/>
  <c r="R936" i="13"/>
  <c r="R937" i="13"/>
  <c r="R938" i="13"/>
  <c r="R939" i="13"/>
  <c r="R940" i="13"/>
  <c r="R941" i="13"/>
  <c r="R942" i="13"/>
  <c r="R943" i="13"/>
  <c r="R944" i="13"/>
  <c r="R945" i="13"/>
  <c r="R946" i="13"/>
  <c r="R947" i="13"/>
  <c r="R948" i="13"/>
  <c r="R949" i="13"/>
  <c r="R950" i="13"/>
  <c r="R951" i="13"/>
  <c r="R952" i="13"/>
  <c r="R953" i="13"/>
  <c r="R954" i="13"/>
  <c r="R955" i="13"/>
  <c r="R956" i="13"/>
  <c r="R957" i="13"/>
  <c r="R958" i="13"/>
  <c r="R959" i="13"/>
  <c r="R960" i="13"/>
  <c r="R961" i="13"/>
  <c r="R962" i="13"/>
  <c r="R963" i="13"/>
  <c r="R964" i="13"/>
  <c r="R965" i="13"/>
  <c r="R966" i="13"/>
  <c r="R967" i="13"/>
  <c r="R968" i="13"/>
  <c r="R969" i="13"/>
  <c r="R970" i="13"/>
  <c r="R971" i="13"/>
  <c r="R972" i="13"/>
  <c r="R973" i="13"/>
  <c r="R974" i="13"/>
  <c r="R975" i="13"/>
  <c r="R976" i="13"/>
  <c r="R977" i="13"/>
  <c r="R978" i="13"/>
  <c r="R979" i="13"/>
  <c r="R980" i="13"/>
  <c r="R981" i="13"/>
  <c r="R982" i="13"/>
  <c r="R983" i="13"/>
  <c r="R984" i="13"/>
  <c r="R985" i="13"/>
  <c r="R986" i="13"/>
  <c r="R987" i="13"/>
  <c r="R988" i="13"/>
  <c r="R989" i="13"/>
  <c r="R990" i="13"/>
  <c r="R991" i="13"/>
  <c r="R992" i="13"/>
  <c r="R993" i="13"/>
  <c r="R994" i="13"/>
  <c r="R995" i="13"/>
  <c r="R996" i="13"/>
  <c r="R997" i="13"/>
  <c r="R998" i="13"/>
  <c r="R999" i="13"/>
  <c r="R1000" i="13"/>
  <c r="S399" i="13"/>
  <c r="S400" i="13"/>
  <c r="S401" i="13"/>
  <c r="S402" i="13"/>
  <c r="S403" i="13"/>
  <c r="S404" i="13"/>
  <c r="S405" i="13"/>
  <c r="S406" i="13"/>
  <c r="S407" i="13"/>
  <c r="S408" i="13"/>
  <c r="S409" i="13"/>
  <c r="S410" i="13"/>
  <c r="S411" i="13"/>
  <c r="S412" i="13"/>
  <c r="S413" i="13"/>
  <c r="S414" i="13"/>
  <c r="S415" i="13"/>
  <c r="S416" i="13"/>
  <c r="S417" i="13"/>
  <c r="S418" i="13"/>
  <c r="S419" i="13"/>
  <c r="S420" i="13"/>
  <c r="S421" i="13"/>
  <c r="S422" i="13"/>
  <c r="S423" i="13"/>
  <c r="S424" i="13"/>
  <c r="S425" i="13"/>
  <c r="S426" i="13"/>
  <c r="S427" i="13"/>
  <c r="S428" i="13"/>
  <c r="S429" i="13"/>
  <c r="S430" i="13"/>
  <c r="S431" i="13"/>
  <c r="S432" i="13"/>
  <c r="S433" i="13"/>
  <c r="S434" i="13"/>
  <c r="S435" i="13"/>
  <c r="S436" i="13"/>
  <c r="S437" i="13"/>
  <c r="S438" i="13"/>
  <c r="S439" i="13"/>
  <c r="S440" i="13"/>
  <c r="S441" i="13"/>
  <c r="S442" i="13"/>
  <c r="S443" i="13"/>
  <c r="S444" i="13"/>
  <c r="S445" i="13"/>
  <c r="S446" i="13"/>
  <c r="S447" i="13"/>
  <c r="S448" i="13"/>
  <c r="S449" i="13"/>
  <c r="S450" i="13"/>
  <c r="S451" i="13"/>
  <c r="S452" i="13"/>
  <c r="S453" i="13"/>
  <c r="S454" i="13"/>
  <c r="S455" i="13"/>
  <c r="S456" i="13"/>
  <c r="S457" i="13"/>
  <c r="S458" i="13"/>
  <c r="S459" i="13"/>
  <c r="S460" i="13"/>
  <c r="S461" i="13"/>
  <c r="S462" i="13"/>
  <c r="S463" i="13"/>
  <c r="S464" i="13"/>
  <c r="S465" i="13"/>
  <c r="S466" i="13"/>
  <c r="S467" i="13"/>
  <c r="S468" i="13"/>
  <c r="S469" i="13"/>
  <c r="S470" i="13"/>
  <c r="S471" i="13"/>
  <c r="S472" i="13"/>
  <c r="S473" i="13"/>
  <c r="S474" i="13"/>
  <c r="S475" i="13"/>
  <c r="S476" i="13"/>
  <c r="S477" i="13"/>
  <c r="S478" i="13"/>
  <c r="S479" i="13"/>
  <c r="S480" i="13"/>
  <c r="S481" i="13"/>
  <c r="S482" i="13"/>
  <c r="S483" i="13"/>
  <c r="S484" i="13"/>
  <c r="S485" i="13"/>
  <c r="S486" i="13"/>
  <c r="S487" i="13"/>
  <c r="S488" i="13"/>
  <c r="S489" i="13"/>
  <c r="S490" i="13"/>
  <c r="S491" i="13"/>
  <c r="S492" i="13"/>
  <c r="S493" i="13"/>
  <c r="S494" i="13"/>
  <c r="S495" i="13"/>
  <c r="S496" i="13"/>
  <c r="S497" i="13"/>
  <c r="S498" i="13"/>
  <c r="S499" i="13"/>
  <c r="S500" i="13"/>
  <c r="S501" i="13"/>
  <c r="S502" i="13"/>
  <c r="S503" i="13"/>
  <c r="S504" i="13"/>
  <c r="S505" i="13"/>
  <c r="S506" i="13"/>
  <c r="S507" i="13"/>
  <c r="S508" i="13"/>
  <c r="S509" i="13"/>
  <c r="S510" i="13"/>
  <c r="S511" i="13"/>
  <c r="S512" i="13"/>
  <c r="S513" i="13"/>
  <c r="S514" i="13"/>
  <c r="S515" i="13"/>
  <c r="S516" i="13"/>
  <c r="S517" i="13"/>
  <c r="S518" i="13"/>
  <c r="S519" i="13"/>
  <c r="S520" i="13"/>
  <c r="S521" i="13"/>
  <c r="S522" i="13"/>
  <c r="S523" i="13"/>
  <c r="S524" i="13"/>
  <c r="S525" i="13"/>
  <c r="S526" i="13"/>
  <c r="S527" i="13"/>
  <c r="S528" i="13"/>
  <c r="S529" i="13"/>
  <c r="S530" i="13"/>
  <c r="S531" i="13"/>
  <c r="S532" i="13"/>
  <c r="S533" i="13"/>
  <c r="S534" i="13"/>
  <c r="S535" i="13"/>
  <c r="S536" i="13"/>
  <c r="S537" i="13"/>
  <c r="S538" i="13"/>
  <c r="S539" i="13"/>
  <c r="S540" i="13"/>
  <c r="S541" i="13"/>
  <c r="S542" i="13"/>
  <c r="S543" i="13"/>
  <c r="S544" i="13"/>
  <c r="S545" i="13"/>
  <c r="S546" i="13"/>
  <c r="S547" i="13"/>
  <c r="S548" i="13"/>
  <c r="S549" i="13"/>
  <c r="S550" i="13"/>
  <c r="S551" i="13"/>
  <c r="S552" i="13"/>
  <c r="S553" i="13"/>
  <c r="S554" i="13"/>
  <c r="S555" i="13"/>
  <c r="S556" i="13"/>
  <c r="S557" i="13"/>
  <c r="S558" i="13"/>
  <c r="S559" i="13"/>
  <c r="S560" i="13"/>
  <c r="S561" i="13"/>
  <c r="S562" i="13"/>
  <c r="S563" i="13"/>
  <c r="S564" i="13"/>
  <c r="S565" i="13"/>
  <c r="S566" i="13"/>
  <c r="S567" i="13"/>
  <c r="S568" i="13"/>
  <c r="S569" i="13"/>
  <c r="S570" i="13"/>
  <c r="S571" i="13"/>
  <c r="S572" i="13"/>
  <c r="S573" i="13"/>
  <c r="S574" i="13"/>
  <c r="S575" i="13"/>
  <c r="S576" i="13"/>
  <c r="S577" i="13"/>
  <c r="S578" i="13"/>
  <c r="S579" i="13"/>
  <c r="S580" i="13"/>
  <c r="S581" i="13"/>
  <c r="S582" i="13"/>
  <c r="S583" i="13"/>
  <c r="S584" i="13"/>
  <c r="S585" i="13"/>
  <c r="S586" i="13"/>
  <c r="S587" i="13"/>
  <c r="S588" i="13"/>
  <c r="S589" i="13"/>
  <c r="S590" i="13"/>
  <c r="S591" i="13"/>
  <c r="S592" i="13"/>
  <c r="S593" i="13"/>
  <c r="S594" i="13"/>
  <c r="S595" i="13"/>
  <c r="S596" i="13"/>
  <c r="S597" i="13"/>
  <c r="S598" i="13"/>
  <c r="S599" i="13"/>
  <c r="S600" i="13"/>
  <c r="S601" i="13"/>
  <c r="S602" i="13"/>
  <c r="S603" i="13"/>
  <c r="S604" i="13"/>
  <c r="S605" i="13"/>
  <c r="S606" i="13"/>
  <c r="S607" i="13"/>
  <c r="S608" i="13"/>
  <c r="S609" i="13"/>
  <c r="S610" i="13"/>
  <c r="S611" i="13"/>
  <c r="S612" i="13"/>
  <c r="S613" i="13"/>
  <c r="S614" i="13"/>
  <c r="S615" i="13"/>
  <c r="S616" i="13"/>
  <c r="S617" i="13"/>
  <c r="S618" i="13"/>
  <c r="S619" i="13"/>
  <c r="S620" i="13"/>
  <c r="S621" i="13"/>
  <c r="S622" i="13"/>
  <c r="S623" i="13"/>
  <c r="S624" i="13"/>
  <c r="S625" i="13"/>
  <c r="S626" i="13"/>
  <c r="S627" i="13"/>
  <c r="S628" i="13"/>
  <c r="S629" i="13"/>
  <c r="S630" i="13"/>
  <c r="S631" i="13"/>
  <c r="S632" i="13"/>
  <c r="S633" i="13"/>
  <c r="S634" i="13"/>
  <c r="S635" i="13"/>
  <c r="S636" i="13"/>
  <c r="S637" i="13"/>
  <c r="S638" i="13"/>
  <c r="S639" i="13"/>
  <c r="S640" i="13"/>
  <c r="S641" i="13"/>
  <c r="S642" i="13"/>
  <c r="S643" i="13"/>
  <c r="S644" i="13"/>
  <c r="S645" i="13"/>
  <c r="S646" i="13"/>
  <c r="S647" i="13"/>
  <c r="S648" i="13"/>
  <c r="S649" i="13"/>
  <c r="S650" i="13"/>
  <c r="S651" i="13"/>
  <c r="S652" i="13"/>
  <c r="S653" i="13"/>
  <c r="S654" i="13"/>
  <c r="S655" i="13"/>
  <c r="S656" i="13"/>
  <c r="S657" i="13"/>
  <c r="S658" i="13"/>
  <c r="S659" i="13"/>
  <c r="S660" i="13"/>
  <c r="S661" i="13"/>
  <c r="S662" i="13"/>
  <c r="S663" i="13"/>
  <c r="S664" i="13"/>
  <c r="S665" i="13"/>
  <c r="S666" i="13"/>
  <c r="S667" i="13"/>
  <c r="S668" i="13"/>
  <c r="S669" i="13"/>
  <c r="S670" i="13"/>
  <c r="S671" i="13"/>
  <c r="S672" i="13"/>
  <c r="S673" i="13"/>
  <c r="S674" i="13"/>
  <c r="S675" i="13"/>
  <c r="S676" i="13"/>
  <c r="S677" i="13"/>
  <c r="S678" i="13"/>
  <c r="S679" i="13"/>
  <c r="S680" i="13"/>
  <c r="S681" i="13"/>
  <c r="S682" i="13"/>
  <c r="S683" i="13"/>
  <c r="S684" i="13"/>
  <c r="S685" i="13"/>
  <c r="S686" i="13"/>
  <c r="S687" i="13"/>
  <c r="S688" i="13"/>
  <c r="S689" i="13"/>
  <c r="S690" i="13"/>
  <c r="S691" i="13"/>
  <c r="S692" i="13"/>
  <c r="S693" i="13"/>
  <c r="S694" i="13"/>
  <c r="S695" i="13"/>
  <c r="S696" i="13"/>
  <c r="S697" i="13"/>
  <c r="S698" i="13"/>
  <c r="S699" i="13"/>
  <c r="S700" i="13"/>
  <c r="S701" i="13"/>
  <c r="S702" i="13"/>
  <c r="S703" i="13"/>
  <c r="S704" i="13"/>
  <c r="S705" i="13"/>
  <c r="S706" i="13"/>
  <c r="S707" i="13"/>
  <c r="S708" i="13"/>
  <c r="S709" i="13"/>
  <c r="S710" i="13"/>
  <c r="S711" i="13"/>
  <c r="S712" i="13"/>
  <c r="S713" i="13"/>
  <c r="S714" i="13"/>
  <c r="S715" i="13"/>
  <c r="S716" i="13"/>
  <c r="S717" i="13"/>
  <c r="S718" i="13"/>
  <c r="S719" i="13"/>
  <c r="S720" i="13"/>
  <c r="S721" i="13"/>
  <c r="S722" i="13"/>
  <c r="S723" i="13"/>
  <c r="S724" i="13"/>
  <c r="S725" i="13"/>
  <c r="S726" i="13"/>
  <c r="S727" i="13"/>
  <c r="S728" i="13"/>
  <c r="S729" i="13"/>
  <c r="S730" i="13"/>
  <c r="S731" i="13"/>
  <c r="S732" i="13"/>
  <c r="S733" i="13"/>
  <c r="S734" i="13"/>
  <c r="S735" i="13"/>
  <c r="S736" i="13"/>
  <c r="S737" i="13"/>
  <c r="S738" i="13"/>
  <c r="S739" i="13"/>
  <c r="S740" i="13"/>
  <c r="S741" i="13"/>
  <c r="S742" i="13"/>
  <c r="S743" i="13"/>
  <c r="S744" i="13"/>
  <c r="S745" i="13"/>
  <c r="S746" i="13"/>
  <c r="S747" i="13"/>
  <c r="S748" i="13"/>
  <c r="S749" i="13"/>
  <c r="S750" i="13"/>
  <c r="S751" i="13"/>
  <c r="S752" i="13"/>
  <c r="S753" i="13"/>
  <c r="S754" i="13"/>
  <c r="S755" i="13"/>
  <c r="S756" i="13"/>
  <c r="S757" i="13"/>
  <c r="S758" i="13"/>
  <c r="S759" i="13"/>
  <c r="S760" i="13"/>
  <c r="S761" i="13"/>
  <c r="S762" i="13"/>
  <c r="S763" i="13"/>
  <c r="S764" i="13"/>
  <c r="S765" i="13"/>
  <c r="S766" i="13"/>
  <c r="S767" i="13"/>
  <c r="S768" i="13"/>
  <c r="S769" i="13"/>
  <c r="S770" i="13"/>
  <c r="S771" i="13"/>
  <c r="S772" i="13"/>
  <c r="S773" i="13"/>
  <c r="S774" i="13"/>
  <c r="S775" i="13"/>
  <c r="S776" i="13"/>
  <c r="S777" i="13"/>
  <c r="S778" i="13"/>
  <c r="S779" i="13"/>
  <c r="S780" i="13"/>
  <c r="S781" i="13"/>
  <c r="S782" i="13"/>
  <c r="S783" i="13"/>
  <c r="S784" i="13"/>
  <c r="S785" i="13"/>
  <c r="S786" i="13"/>
  <c r="S787" i="13"/>
  <c r="S788" i="13"/>
  <c r="S789" i="13"/>
  <c r="S790" i="13"/>
  <c r="S791" i="13"/>
  <c r="S792" i="13"/>
  <c r="S793" i="13"/>
  <c r="S794" i="13"/>
  <c r="S795" i="13"/>
  <c r="S796" i="13"/>
  <c r="S797" i="13"/>
  <c r="S798" i="13"/>
  <c r="S799" i="13"/>
  <c r="S800" i="13"/>
  <c r="S801" i="13"/>
  <c r="S802" i="13"/>
  <c r="S803" i="13"/>
  <c r="S804" i="13"/>
  <c r="S805" i="13"/>
  <c r="S806" i="13"/>
  <c r="S807" i="13"/>
  <c r="S808" i="13"/>
  <c r="S809" i="13"/>
  <c r="S810" i="13"/>
  <c r="S811" i="13"/>
  <c r="S812" i="13"/>
  <c r="S813" i="13"/>
  <c r="S814" i="13"/>
  <c r="S815" i="13"/>
  <c r="S816" i="13"/>
  <c r="S817" i="13"/>
  <c r="S818" i="13"/>
  <c r="S819" i="13"/>
  <c r="S820" i="13"/>
  <c r="S821" i="13"/>
  <c r="S822" i="13"/>
  <c r="S823" i="13"/>
  <c r="S824" i="13"/>
  <c r="S825" i="13"/>
  <c r="S826" i="13"/>
  <c r="S827" i="13"/>
  <c r="S828" i="13"/>
  <c r="S829" i="13"/>
  <c r="S830" i="13"/>
  <c r="S831" i="13"/>
  <c r="S832" i="13"/>
  <c r="S833" i="13"/>
  <c r="S834" i="13"/>
  <c r="S835" i="13"/>
  <c r="S836" i="13"/>
  <c r="S837" i="13"/>
  <c r="S838" i="13"/>
  <c r="S839" i="13"/>
  <c r="S840" i="13"/>
  <c r="S841" i="13"/>
  <c r="S842" i="13"/>
  <c r="S843" i="13"/>
  <c r="S844" i="13"/>
  <c r="S845" i="13"/>
  <c r="S846" i="13"/>
  <c r="S847" i="13"/>
  <c r="S848" i="13"/>
  <c r="S849" i="13"/>
  <c r="S850" i="13"/>
  <c r="S851" i="13"/>
  <c r="S852" i="13"/>
  <c r="S853" i="13"/>
  <c r="S854" i="13"/>
  <c r="S855" i="13"/>
  <c r="S856" i="13"/>
  <c r="S857" i="13"/>
  <c r="S858" i="13"/>
  <c r="S859" i="13"/>
  <c r="S860" i="13"/>
  <c r="S861" i="13"/>
  <c r="S862" i="13"/>
  <c r="S863" i="13"/>
  <c r="S864" i="13"/>
  <c r="S865" i="13"/>
  <c r="S866" i="13"/>
  <c r="S867" i="13"/>
  <c r="S868" i="13"/>
  <c r="S869" i="13"/>
  <c r="S870" i="13"/>
  <c r="S871" i="13"/>
  <c r="S872" i="13"/>
  <c r="S873" i="13"/>
  <c r="S874" i="13"/>
  <c r="S875" i="13"/>
  <c r="S876" i="13"/>
  <c r="S877" i="13"/>
  <c r="S878" i="13"/>
  <c r="S879" i="13"/>
  <c r="S880" i="13"/>
  <c r="S881" i="13"/>
  <c r="S882" i="13"/>
  <c r="S883" i="13"/>
  <c r="S884" i="13"/>
  <c r="S885" i="13"/>
  <c r="S886" i="13"/>
  <c r="S887" i="13"/>
  <c r="S888" i="13"/>
  <c r="S889" i="13"/>
  <c r="S890" i="13"/>
  <c r="S891" i="13"/>
  <c r="S892" i="13"/>
  <c r="S893" i="13"/>
  <c r="S894" i="13"/>
  <c r="S895" i="13"/>
  <c r="S896" i="13"/>
  <c r="S897" i="13"/>
  <c r="S898" i="13"/>
  <c r="S899" i="13"/>
  <c r="S900" i="13"/>
  <c r="S901" i="13"/>
  <c r="S902" i="13"/>
  <c r="S903" i="13"/>
  <c r="S904" i="13"/>
  <c r="S905" i="13"/>
  <c r="S906" i="13"/>
  <c r="S907" i="13"/>
  <c r="S908" i="13"/>
  <c r="S909" i="13"/>
  <c r="S910" i="13"/>
  <c r="S911" i="13"/>
  <c r="S912" i="13"/>
  <c r="S913" i="13"/>
  <c r="S914" i="13"/>
  <c r="S915" i="13"/>
  <c r="S916" i="13"/>
  <c r="S917" i="13"/>
  <c r="S918" i="13"/>
  <c r="S919" i="13"/>
  <c r="S920" i="13"/>
  <c r="S921" i="13"/>
  <c r="S922" i="13"/>
  <c r="S923" i="13"/>
  <c r="S924" i="13"/>
  <c r="S925" i="13"/>
  <c r="S926" i="13"/>
  <c r="S927" i="13"/>
  <c r="S928" i="13"/>
  <c r="S929" i="13"/>
  <c r="S930" i="13"/>
  <c r="S931" i="13"/>
  <c r="S932" i="13"/>
  <c r="S933" i="13"/>
  <c r="S934" i="13"/>
  <c r="S935" i="13"/>
  <c r="S936" i="13"/>
  <c r="S937" i="13"/>
  <c r="S938" i="13"/>
  <c r="S939" i="13"/>
  <c r="S940" i="13"/>
  <c r="S941" i="13"/>
  <c r="S942" i="13"/>
  <c r="S943" i="13"/>
  <c r="S944" i="13"/>
  <c r="S945" i="13"/>
  <c r="S946" i="13"/>
  <c r="S947" i="13"/>
  <c r="S948" i="13"/>
  <c r="S949" i="13"/>
  <c r="S950" i="13"/>
  <c r="S951" i="13"/>
  <c r="S952" i="13"/>
  <c r="S953" i="13"/>
  <c r="S954" i="13"/>
  <c r="S955" i="13"/>
  <c r="S956" i="13"/>
  <c r="S957" i="13"/>
  <c r="S958" i="13"/>
  <c r="S959" i="13"/>
  <c r="S960" i="13"/>
  <c r="S961" i="13"/>
  <c r="S962" i="13"/>
  <c r="S963" i="13"/>
  <c r="S964" i="13"/>
  <c r="S965" i="13"/>
  <c r="S966" i="13"/>
  <c r="S967" i="13"/>
  <c r="S968" i="13"/>
  <c r="S969" i="13"/>
  <c r="S970" i="13"/>
  <c r="S971" i="13"/>
  <c r="S972" i="13"/>
  <c r="S973" i="13"/>
  <c r="S974" i="13"/>
  <c r="S975" i="13"/>
  <c r="S976" i="13"/>
  <c r="S977" i="13"/>
  <c r="S978" i="13"/>
  <c r="S979" i="13"/>
  <c r="S980" i="13"/>
  <c r="S981" i="13"/>
  <c r="S982" i="13"/>
  <c r="S983" i="13"/>
  <c r="S984" i="13"/>
  <c r="S985" i="13"/>
  <c r="S986" i="13"/>
  <c r="S987" i="13"/>
  <c r="S988" i="13"/>
  <c r="S989" i="13"/>
  <c r="S990" i="13"/>
  <c r="S991" i="13"/>
  <c r="S992" i="13"/>
  <c r="S993" i="13"/>
  <c r="S994" i="13"/>
  <c r="S995" i="13"/>
  <c r="S996" i="13"/>
  <c r="S997" i="13"/>
  <c r="S998" i="13"/>
  <c r="S999" i="13"/>
  <c r="S1000" i="13"/>
  <c r="V39" i="3"/>
  <c r="V38" i="3"/>
  <c r="V37" i="3"/>
  <c r="V36" i="3"/>
  <c r="V35" i="3"/>
  <c r="V34" i="3"/>
  <c r="V33" i="3"/>
  <c r="V32" i="3"/>
  <c r="V14" i="3"/>
  <c r="U25" i="3"/>
  <c r="U23" i="3"/>
  <c r="U15" i="3"/>
  <c r="U14" i="3"/>
  <c r="U20" i="3"/>
  <c r="U13" i="3"/>
  <c r="U39" i="3"/>
  <c r="U38" i="3"/>
  <c r="U37" i="3"/>
  <c r="U36" i="3"/>
  <c r="U35" i="3"/>
  <c r="U34" i="3"/>
  <c r="U33" i="3"/>
  <c r="U32" i="3"/>
  <c r="V29" i="3"/>
  <c r="U29" i="3"/>
  <c r="U28" i="3"/>
  <c r="V28" i="3"/>
  <c r="V18" i="3"/>
  <c r="U19" i="3"/>
  <c r="V19" i="3"/>
  <c r="U18" i="3"/>
  <c r="V13" i="3"/>
  <c r="Q412" i="13" l="1"/>
  <c r="Q400" i="13"/>
  <c r="Q402" i="13"/>
  <c r="Q407" i="13"/>
  <c r="Q409" i="13"/>
  <c r="Q406" i="13"/>
  <c r="Q408" i="13"/>
  <c r="Q410" i="13"/>
  <c r="Q401" i="13"/>
  <c r="Q403" i="13"/>
  <c r="Q405" i="13"/>
  <c r="Q411" i="13"/>
  <c r="Q399" i="13"/>
  <c r="Q445" i="13"/>
  <c r="K14" i="13" l="1"/>
  <c r="L14" i="13"/>
  <c r="M14" i="13"/>
  <c r="N14" i="13"/>
  <c r="O14" i="13"/>
  <c r="P14" i="13"/>
  <c r="S14" i="13"/>
  <c r="K15" i="13"/>
  <c r="L15" i="13"/>
  <c r="M15" i="13"/>
  <c r="N15" i="13"/>
  <c r="O15" i="13"/>
  <c r="P15" i="13"/>
  <c r="R15" i="13"/>
  <c r="S15" i="13"/>
  <c r="K16" i="13"/>
  <c r="L16" i="13"/>
  <c r="M16" i="13"/>
  <c r="N16" i="13"/>
  <c r="O16" i="13"/>
  <c r="P16" i="13"/>
  <c r="R16" i="13"/>
  <c r="S16" i="13"/>
  <c r="K17" i="13"/>
  <c r="L17" i="13"/>
  <c r="M17" i="13"/>
  <c r="N17" i="13"/>
  <c r="O17" i="13"/>
  <c r="P17" i="13"/>
  <c r="R17" i="13"/>
  <c r="S17" i="13"/>
  <c r="K18" i="13"/>
  <c r="L18" i="13"/>
  <c r="M18" i="13"/>
  <c r="N18" i="13"/>
  <c r="O18" i="13"/>
  <c r="P18" i="13"/>
  <c r="R18" i="13"/>
  <c r="S18" i="13"/>
  <c r="K19" i="13"/>
  <c r="L19" i="13"/>
  <c r="M19" i="13"/>
  <c r="N19" i="13"/>
  <c r="O19" i="13"/>
  <c r="P19" i="13"/>
  <c r="R19" i="13"/>
  <c r="S19" i="13"/>
  <c r="K20" i="13"/>
  <c r="L20" i="13"/>
  <c r="M20" i="13"/>
  <c r="N20" i="13"/>
  <c r="O20" i="13"/>
  <c r="P20" i="13"/>
  <c r="R20" i="13"/>
  <c r="S20" i="13"/>
  <c r="K21" i="13"/>
  <c r="L21" i="13"/>
  <c r="M21" i="13"/>
  <c r="N21" i="13"/>
  <c r="O21" i="13"/>
  <c r="P21" i="13"/>
  <c r="R21" i="13"/>
  <c r="S21" i="13"/>
  <c r="K22" i="13"/>
  <c r="L22" i="13"/>
  <c r="M22" i="13"/>
  <c r="N22" i="13"/>
  <c r="O22" i="13"/>
  <c r="P22" i="13"/>
  <c r="R22" i="13"/>
  <c r="S22" i="13"/>
  <c r="K23" i="13"/>
  <c r="L23" i="13"/>
  <c r="M23" i="13"/>
  <c r="N23" i="13"/>
  <c r="O23" i="13"/>
  <c r="P23" i="13"/>
  <c r="R23" i="13"/>
  <c r="S23" i="13"/>
  <c r="K24" i="13"/>
  <c r="L24" i="13"/>
  <c r="M24" i="13"/>
  <c r="N24" i="13"/>
  <c r="O24" i="13"/>
  <c r="P24" i="13"/>
  <c r="R24" i="13"/>
  <c r="S24" i="13"/>
  <c r="K25" i="13"/>
  <c r="L25" i="13"/>
  <c r="M25" i="13"/>
  <c r="N25" i="13"/>
  <c r="O25" i="13"/>
  <c r="P25" i="13"/>
  <c r="R25" i="13"/>
  <c r="S25" i="13"/>
  <c r="K26" i="13"/>
  <c r="L26" i="13"/>
  <c r="M26" i="13"/>
  <c r="N26" i="13"/>
  <c r="O26" i="13"/>
  <c r="P26" i="13"/>
  <c r="R26" i="13"/>
  <c r="S26" i="13"/>
  <c r="K27" i="13"/>
  <c r="L27" i="13"/>
  <c r="M27" i="13"/>
  <c r="N27" i="13"/>
  <c r="O27" i="13"/>
  <c r="P27" i="13"/>
  <c r="R27" i="13"/>
  <c r="S27" i="13"/>
  <c r="K28" i="13"/>
  <c r="L28" i="13"/>
  <c r="M28" i="13"/>
  <c r="N28" i="13"/>
  <c r="O28" i="13"/>
  <c r="P28" i="13"/>
  <c r="R28" i="13"/>
  <c r="S28" i="13"/>
  <c r="K29" i="13"/>
  <c r="L29" i="13"/>
  <c r="M29" i="13"/>
  <c r="N29" i="13"/>
  <c r="O29" i="13"/>
  <c r="P29" i="13"/>
  <c r="R29" i="13"/>
  <c r="S29" i="13"/>
  <c r="K30" i="13"/>
  <c r="L30" i="13"/>
  <c r="M30" i="13"/>
  <c r="N30" i="13"/>
  <c r="O30" i="13"/>
  <c r="P30" i="13"/>
  <c r="R30" i="13"/>
  <c r="S30" i="13"/>
  <c r="K31" i="13"/>
  <c r="L31" i="13"/>
  <c r="M31" i="13"/>
  <c r="N31" i="13"/>
  <c r="O31" i="13"/>
  <c r="P31" i="13"/>
  <c r="R31" i="13"/>
  <c r="S31" i="13"/>
  <c r="K32" i="13"/>
  <c r="L32" i="13"/>
  <c r="M32" i="13"/>
  <c r="N32" i="13"/>
  <c r="O32" i="13"/>
  <c r="P32" i="13"/>
  <c r="R32" i="13"/>
  <c r="S32" i="13"/>
  <c r="K33" i="13"/>
  <c r="L33" i="13"/>
  <c r="M33" i="13"/>
  <c r="N33" i="13"/>
  <c r="O33" i="13"/>
  <c r="P33" i="13"/>
  <c r="R33" i="13"/>
  <c r="S33" i="13"/>
  <c r="K34" i="13"/>
  <c r="L34" i="13"/>
  <c r="M34" i="13"/>
  <c r="N34" i="13"/>
  <c r="O34" i="13"/>
  <c r="P34" i="13"/>
  <c r="R34" i="13"/>
  <c r="S34" i="13"/>
  <c r="K35" i="13"/>
  <c r="L35" i="13"/>
  <c r="M35" i="13"/>
  <c r="N35" i="13"/>
  <c r="O35" i="13"/>
  <c r="P35" i="13"/>
  <c r="R35" i="13"/>
  <c r="S35" i="13"/>
  <c r="K36" i="13"/>
  <c r="L36" i="13"/>
  <c r="M36" i="13"/>
  <c r="N36" i="13"/>
  <c r="O36" i="13"/>
  <c r="P36" i="13"/>
  <c r="R36" i="13"/>
  <c r="S36" i="13"/>
  <c r="K37" i="13"/>
  <c r="L37" i="13"/>
  <c r="M37" i="13"/>
  <c r="N37" i="13"/>
  <c r="O37" i="13"/>
  <c r="P37" i="13"/>
  <c r="R37" i="13"/>
  <c r="S37" i="13"/>
  <c r="K38" i="13"/>
  <c r="L38" i="13"/>
  <c r="M38" i="13"/>
  <c r="N38" i="13"/>
  <c r="O38" i="13"/>
  <c r="P38" i="13"/>
  <c r="R38" i="13"/>
  <c r="S38" i="13"/>
  <c r="K39" i="13"/>
  <c r="L39" i="13"/>
  <c r="M39" i="13"/>
  <c r="N39" i="13"/>
  <c r="O39" i="13"/>
  <c r="P39" i="13"/>
  <c r="R39" i="13"/>
  <c r="S39" i="13"/>
  <c r="K40" i="13"/>
  <c r="L40" i="13"/>
  <c r="M40" i="13"/>
  <c r="N40" i="13"/>
  <c r="O40" i="13"/>
  <c r="P40" i="13"/>
  <c r="R40" i="13"/>
  <c r="S40" i="13"/>
  <c r="K41" i="13"/>
  <c r="L41" i="13"/>
  <c r="M41" i="13"/>
  <c r="N41" i="13"/>
  <c r="O41" i="13"/>
  <c r="P41" i="13"/>
  <c r="R41" i="13"/>
  <c r="S41" i="13"/>
  <c r="K42" i="13"/>
  <c r="L42" i="13"/>
  <c r="M42" i="13"/>
  <c r="N42" i="13"/>
  <c r="O42" i="13"/>
  <c r="P42" i="13"/>
  <c r="R42" i="13"/>
  <c r="S42" i="13"/>
  <c r="K43" i="13"/>
  <c r="L43" i="13"/>
  <c r="M43" i="13"/>
  <c r="N43" i="13"/>
  <c r="O43" i="13"/>
  <c r="P43" i="13"/>
  <c r="R43" i="13"/>
  <c r="S43" i="13"/>
  <c r="K44" i="13"/>
  <c r="L44" i="13"/>
  <c r="M44" i="13"/>
  <c r="N44" i="13"/>
  <c r="O44" i="13"/>
  <c r="P44" i="13"/>
  <c r="R44" i="13"/>
  <c r="S44" i="13"/>
  <c r="K45" i="13"/>
  <c r="L45" i="13"/>
  <c r="M45" i="13"/>
  <c r="N45" i="13"/>
  <c r="O45" i="13"/>
  <c r="P45" i="13"/>
  <c r="R45" i="13"/>
  <c r="S45" i="13"/>
  <c r="K46" i="13"/>
  <c r="L46" i="13"/>
  <c r="M46" i="13"/>
  <c r="N46" i="13"/>
  <c r="O46" i="13"/>
  <c r="P46" i="13"/>
  <c r="R46" i="13"/>
  <c r="S46" i="13"/>
  <c r="K47" i="13"/>
  <c r="L47" i="13"/>
  <c r="M47" i="13"/>
  <c r="N47" i="13"/>
  <c r="O47" i="13"/>
  <c r="P47" i="13"/>
  <c r="R47" i="13"/>
  <c r="S47" i="13"/>
  <c r="K48" i="13"/>
  <c r="L48" i="13"/>
  <c r="M48" i="13"/>
  <c r="N48" i="13"/>
  <c r="O48" i="13"/>
  <c r="P48" i="13"/>
  <c r="R48" i="13"/>
  <c r="S48" i="13"/>
  <c r="K49" i="13"/>
  <c r="L49" i="13"/>
  <c r="M49" i="13"/>
  <c r="N49" i="13"/>
  <c r="O49" i="13"/>
  <c r="P49" i="13"/>
  <c r="R49" i="13"/>
  <c r="S49" i="13"/>
  <c r="K50" i="13"/>
  <c r="L50" i="13"/>
  <c r="M50" i="13"/>
  <c r="N50" i="13"/>
  <c r="O50" i="13"/>
  <c r="P50" i="13"/>
  <c r="R50" i="13"/>
  <c r="S50" i="13"/>
  <c r="K51" i="13"/>
  <c r="L51" i="13"/>
  <c r="M51" i="13"/>
  <c r="N51" i="13"/>
  <c r="O51" i="13"/>
  <c r="P51" i="13"/>
  <c r="R51" i="13"/>
  <c r="S51" i="13"/>
  <c r="K52" i="13"/>
  <c r="L52" i="13"/>
  <c r="M52" i="13"/>
  <c r="N52" i="13"/>
  <c r="O52" i="13"/>
  <c r="P52" i="13"/>
  <c r="R52" i="13"/>
  <c r="S52" i="13"/>
  <c r="K53" i="13"/>
  <c r="L53" i="13"/>
  <c r="M53" i="13"/>
  <c r="N53" i="13"/>
  <c r="O53" i="13"/>
  <c r="P53" i="13"/>
  <c r="R53" i="13"/>
  <c r="S53" i="13"/>
  <c r="K54" i="13"/>
  <c r="L54" i="13"/>
  <c r="M54" i="13"/>
  <c r="N54" i="13"/>
  <c r="O54" i="13"/>
  <c r="P54" i="13"/>
  <c r="R54" i="13"/>
  <c r="S54" i="13"/>
  <c r="K55" i="13"/>
  <c r="L55" i="13"/>
  <c r="M55" i="13"/>
  <c r="N55" i="13"/>
  <c r="O55" i="13"/>
  <c r="P55" i="13"/>
  <c r="R55" i="13"/>
  <c r="S55" i="13"/>
  <c r="K56" i="13"/>
  <c r="L56" i="13"/>
  <c r="M56" i="13"/>
  <c r="N56" i="13"/>
  <c r="O56" i="13"/>
  <c r="P56" i="13"/>
  <c r="R56" i="13"/>
  <c r="S56" i="13"/>
  <c r="K57" i="13"/>
  <c r="L57" i="13"/>
  <c r="M57" i="13"/>
  <c r="N57" i="13"/>
  <c r="O57" i="13"/>
  <c r="P57" i="13"/>
  <c r="R57" i="13"/>
  <c r="S57" i="13"/>
  <c r="K58" i="13"/>
  <c r="L58" i="13"/>
  <c r="M58" i="13"/>
  <c r="N58" i="13"/>
  <c r="O58" i="13"/>
  <c r="P58" i="13"/>
  <c r="R58" i="13"/>
  <c r="S58" i="13"/>
  <c r="K59" i="13"/>
  <c r="L59" i="13"/>
  <c r="M59" i="13"/>
  <c r="N59" i="13"/>
  <c r="O59" i="13"/>
  <c r="P59" i="13"/>
  <c r="R59" i="13"/>
  <c r="S59" i="13"/>
  <c r="K60" i="13"/>
  <c r="L60" i="13"/>
  <c r="M60" i="13"/>
  <c r="N60" i="13"/>
  <c r="O60" i="13"/>
  <c r="P60" i="13"/>
  <c r="R60" i="13"/>
  <c r="S60" i="13"/>
  <c r="K61" i="13"/>
  <c r="L61" i="13"/>
  <c r="M61" i="13"/>
  <c r="N61" i="13"/>
  <c r="O61" i="13"/>
  <c r="P61" i="13"/>
  <c r="R61" i="13"/>
  <c r="S61" i="13"/>
  <c r="K62" i="13"/>
  <c r="L62" i="13"/>
  <c r="M62" i="13"/>
  <c r="N62" i="13"/>
  <c r="O62" i="13"/>
  <c r="P62" i="13"/>
  <c r="R62" i="13"/>
  <c r="S62" i="13"/>
  <c r="K63" i="13"/>
  <c r="L63" i="13"/>
  <c r="M63" i="13"/>
  <c r="N63" i="13"/>
  <c r="O63" i="13"/>
  <c r="P63" i="13"/>
  <c r="R63" i="13"/>
  <c r="S63" i="13"/>
  <c r="K64" i="13"/>
  <c r="L64" i="13"/>
  <c r="M64" i="13"/>
  <c r="N64" i="13"/>
  <c r="O64" i="13"/>
  <c r="P64" i="13"/>
  <c r="R64" i="13"/>
  <c r="S64" i="13"/>
  <c r="K65" i="13"/>
  <c r="L65" i="13"/>
  <c r="M65" i="13"/>
  <c r="N65" i="13"/>
  <c r="O65" i="13"/>
  <c r="P65" i="13"/>
  <c r="R65" i="13"/>
  <c r="S65" i="13"/>
  <c r="K66" i="13"/>
  <c r="L66" i="13"/>
  <c r="M66" i="13"/>
  <c r="N66" i="13"/>
  <c r="O66" i="13"/>
  <c r="P66" i="13"/>
  <c r="R66" i="13"/>
  <c r="S66" i="13"/>
  <c r="K67" i="13"/>
  <c r="L67" i="13"/>
  <c r="M67" i="13"/>
  <c r="N67" i="13"/>
  <c r="O67" i="13"/>
  <c r="P67" i="13"/>
  <c r="R67" i="13"/>
  <c r="S67" i="13"/>
  <c r="K68" i="13"/>
  <c r="L68" i="13"/>
  <c r="M68" i="13"/>
  <c r="N68" i="13"/>
  <c r="O68" i="13"/>
  <c r="P68" i="13"/>
  <c r="R68" i="13"/>
  <c r="S68" i="13"/>
  <c r="K69" i="13"/>
  <c r="L69" i="13"/>
  <c r="M69" i="13"/>
  <c r="N69" i="13"/>
  <c r="O69" i="13"/>
  <c r="P69" i="13"/>
  <c r="R69" i="13"/>
  <c r="S69" i="13"/>
  <c r="K70" i="13"/>
  <c r="L70" i="13"/>
  <c r="M70" i="13"/>
  <c r="N70" i="13"/>
  <c r="O70" i="13"/>
  <c r="P70" i="13"/>
  <c r="R70" i="13"/>
  <c r="S70" i="13"/>
  <c r="K71" i="13"/>
  <c r="L71" i="13"/>
  <c r="M71" i="13"/>
  <c r="N71" i="13"/>
  <c r="O71" i="13"/>
  <c r="P71" i="13"/>
  <c r="R71" i="13"/>
  <c r="S71" i="13"/>
  <c r="K72" i="13"/>
  <c r="L72" i="13"/>
  <c r="M72" i="13"/>
  <c r="N72" i="13"/>
  <c r="O72" i="13"/>
  <c r="P72" i="13"/>
  <c r="R72" i="13"/>
  <c r="S72" i="13"/>
  <c r="K73" i="13"/>
  <c r="L73" i="13"/>
  <c r="M73" i="13"/>
  <c r="N73" i="13"/>
  <c r="O73" i="13"/>
  <c r="P73" i="13"/>
  <c r="R73" i="13"/>
  <c r="S73" i="13"/>
  <c r="K74" i="13"/>
  <c r="L74" i="13"/>
  <c r="M74" i="13"/>
  <c r="N74" i="13"/>
  <c r="O74" i="13"/>
  <c r="P74" i="13"/>
  <c r="R74" i="13"/>
  <c r="S74" i="13"/>
  <c r="K75" i="13"/>
  <c r="L75" i="13"/>
  <c r="M75" i="13"/>
  <c r="N75" i="13"/>
  <c r="O75" i="13"/>
  <c r="P75" i="13"/>
  <c r="R75" i="13"/>
  <c r="S75" i="13"/>
  <c r="K76" i="13"/>
  <c r="L76" i="13"/>
  <c r="M76" i="13"/>
  <c r="N76" i="13"/>
  <c r="O76" i="13"/>
  <c r="P76" i="13"/>
  <c r="R76" i="13"/>
  <c r="S76" i="13"/>
  <c r="K77" i="13"/>
  <c r="L77" i="13"/>
  <c r="M77" i="13"/>
  <c r="N77" i="13"/>
  <c r="O77" i="13"/>
  <c r="P77" i="13"/>
  <c r="R77" i="13"/>
  <c r="S77" i="13"/>
  <c r="K78" i="13"/>
  <c r="L78" i="13"/>
  <c r="M78" i="13"/>
  <c r="N78" i="13"/>
  <c r="O78" i="13"/>
  <c r="P78" i="13"/>
  <c r="R78" i="13"/>
  <c r="S78" i="13"/>
  <c r="K79" i="13"/>
  <c r="L79" i="13"/>
  <c r="M79" i="13"/>
  <c r="N79" i="13"/>
  <c r="O79" i="13"/>
  <c r="P79" i="13"/>
  <c r="R79" i="13"/>
  <c r="S79" i="13"/>
  <c r="K80" i="13"/>
  <c r="L80" i="13"/>
  <c r="M80" i="13"/>
  <c r="N80" i="13"/>
  <c r="O80" i="13"/>
  <c r="P80" i="13"/>
  <c r="R80" i="13"/>
  <c r="S80" i="13"/>
  <c r="K81" i="13"/>
  <c r="L81" i="13"/>
  <c r="M81" i="13"/>
  <c r="N81" i="13"/>
  <c r="O81" i="13"/>
  <c r="P81" i="13"/>
  <c r="R81" i="13"/>
  <c r="S81" i="13"/>
  <c r="K82" i="13"/>
  <c r="L82" i="13"/>
  <c r="M82" i="13"/>
  <c r="N82" i="13"/>
  <c r="O82" i="13"/>
  <c r="P82" i="13"/>
  <c r="R82" i="13"/>
  <c r="S82" i="13"/>
  <c r="K83" i="13"/>
  <c r="L83" i="13"/>
  <c r="M83" i="13"/>
  <c r="N83" i="13"/>
  <c r="O83" i="13"/>
  <c r="P83" i="13"/>
  <c r="R83" i="13"/>
  <c r="S83" i="13"/>
  <c r="K84" i="13"/>
  <c r="L84" i="13"/>
  <c r="M84" i="13"/>
  <c r="N84" i="13"/>
  <c r="O84" i="13"/>
  <c r="P84" i="13"/>
  <c r="R84" i="13"/>
  <c r="S84" i="13"/>
  <c r="K85" i="13"/>
  <c r="L85" i="13"/>
  <c r="M85" i="13"/>
  <c r="N85" i="13"/>
  <c r="O85" i="13"/>
  <c r="P85" i="13"/>
  <c r="R85" i="13"/>
  <c r="S85" i="13"/>
  <c r="K86" i="13"/>
  <c r="L86" i="13"/>
  <c r="M86" i="13"/>
  <c r="N86" i="13"/>
  <c r="O86" i="13"/>
  <c r="P86" i="13"/>
  <c r="R86" i="13"/>
  <c r="S86" i="13"/>
  <c r="K87" i="13"/>
  <c r="L87" i="13"/>
  <c r="M87" i="13"/>
  <c r="N87" i="13"/>
  <c r="O87" i="13"/>
  <c r="P87" i="13"/>
  <c r="R87" i="13"/>
  <c r="S87" i="13"/>
  <c r="K88" i="13"/>
  <c r="L88" i="13"/>
  <c r="M88" i="13"/>
  <c r="N88" i="13"/>
  <c r="O88" i="13"/>
  <c r="P88" i="13"/>
  <c r="R88" i="13"/>
  <c r="S88" i="13"/>
  <c r="K89" i="13"/>
  <c r="L89" i="13"/>
  <c r="M89" i="13"/>
  <c r="N89" i="13"/>
  <c r="O89" i="13"/>
  <c r="P89" i="13"/>
  <c r="R89" i="13"/>
  <c r="S89" i="13"/>
  <c r="K90" i="13"/>
  <c r="L90" i="13"/>
  <c r="M90" i="13"/>
  <c r="N90" i="13"/>
  <c r="O90" i="13"/>
  <c r="P90" i="13"/>
  <c r="R90" i="13"/>
  <c r="S90" i="13"/>
  <c r="K91" i="13"/>
  <c r="L91" i="13"/>
  <c r="M91" i="13"/>
  <c r="N91" i="13"/>
  <c r="O91" i="13"/>
  <c r="P91" i="13"/>
  <c r="R91" i="13"/>
  <c r="S91" i="13"/>
  <c r="K92" i="13"/>
  <c r="L92" i="13"/>
  <c r="M92" i="13"/>
  <c r="N92" i="13"/>
  <c r="O92" i="13"/>
  <c r="P92" i="13"/>
  <c r="R92" i="13"/>
  <c r="S92" i="13"/>
  <c r="K93" i="13"/>
  <c r="L93" i="13"/>
  <c r="M93" i="13"/>
  <c r="N93" i="13"/>
  <c r="O93" i="13"/>
  <c r="P93" i="13"/>
  <c r="R93" i="13"/>
  <c r="S93" i="13"/>
  <c r="K94" i="13"/>
  <c r="L94" i="13"/>
  <c r="M94" i="13"/>
  <c r="N94" i="13"/>
  <c r="O94" i="13"/>
  <c r="P94" i="13"/>
  <c r="R94" i="13"/>
  <c r="S94" i="13"/>
  <c r="K95" i="13"/>
  <c r="L95" i="13"/>
  <c r="M95" i="13"/>
  <c r="N95" i="13"/>
  <c r="O95" i="13"/>
  <c r="P95" i="13"/>
  <c r="R95" i="13"/>
  <c r="S95" i="13"/>
  <c r="K96" i="13"/>
  <c r="L96" i="13"/>
  <c r="M96" i="13"/>
  <c r="N96" i="13"/>
  <c r="O96" i="13"/>
  <c r="P96" i="13"/>
  <c r="R96" i="13"/>
  <c r="S96" i="13"/>
  <c r="K97" i="13"/>
  <c r="L97" i="13"/>
  <c r="M97" i="13"/>
  <c r="N97" i="13"/>
  <c r="O97" i="13"/>
  <c r="P97" i="13"/>
  <c r="R97" i="13"/>
  <c r="S97" i="13"/>
  <c r="K98" i="13"/>
  <c r="L98" i="13"/>
  <c r="M98" i="13"/>
  <c r="N98" i="13"/>
  <c r="O98" i="13"/>
  <c r="P98" i="13"/>
  <c r="R98" i="13"/>
  <c r="S98" i="13"/>
  <c r="K99" i="13"/>
  <c r="L99" i="13"/>
  <c r="M99" i="13"/>
  <c r="N99" i="13"/>
  <c r="O99" i="13"/>
  <c r="P99" i="13"/>
  <c r="R99" i="13"/>
  <c r="S99" i="13"/>
  <c r="K100" i="13"/>
  <c r="L100" i="13"/>
  <c r="M100" i="13"/>
  <c r="N100" i="13"/>
  <c r="O100" i="13"/>
  <c r="P100" i="13"/>
  <c r="R100" i="13"/>
  <c r="S100" i="13"/>
  <c r="K101" i="13"/>
  <c r="L101" i="13"/>
  <c r="M101" i="13"/>
  <c r="N101" i="13"/>
  <c r="O101" i="13"/>
  <c r="P101" i="13"/>
  <c r="R101" i="13"/>
  <c r="S101" i="13"/>
  <c r="K102" i="13"/>
  <c r="L102" i="13"/>
  <c r="M102" i="13"/>
  <c r="N102" i="13"/>
  <c r="O102" i="13"/>
  <c r="P102" i="13"/>
  <c r="R102" i="13"/>
  <c r="S102" i="13"/>
  <c r="K103" i="13"/>
  <c r="L103" i="13"/>
  <c r="M103" i="13"/>
  <c r="N103" i="13"/>
  <c r="O103" i="13"/>
  <c r="P103" i="13"/>
  <c r="R103" i="13"/>
  <c r="S103" i="13"/>
  <c r="K104" i="13"/>
  <c r="L104" i="13"/>
  <c r="M104" i="13"/>
  <c r="N104" i="13"/>
  <c r="O104" i="13"/>
  <c r="P104" i="13"/>
  <c r="R104" i="13"/>
  <c r="S104" i="13"/>
  <c r="K105" i="13"/>
  <c r="L105" i="13"/>
  <c r="M105" i="13"/>
  <c r="N105" i="13"/>
  <c r="O105" i="13"/>
  <c r="P105" i="13"/>
  <c r="R105" i="13"/>
  <c r="S105" i="13"/>
  <c r="K106" i="13"/>
  <c r="L106" i="13"/>
  <c r="M106" i="13"/>
  <c r="N106" i="13"/>
  <c r="O106" i="13"/>
  <c r="P106" i="13"/>
  <c r="R106" i="13"/>
  <c r="S106" i="13"/>
  <c r="K107" i="13"/>
  <c r="L107" i="13"/>
  <c r="M107" i="13"/>
  <c r="N107" i="13"/>
  <c r="O107" i="13"/>
  <c r="P107" i="13"/>
  <c r="R107" i="13"/>
  <c r="S107" i="13"/>
  <c r="K108" i="13"/>
  <c r="L108" i="13"/>
  <c r="M108" i="13"/>
  <c r="N108" i="13"/>
  <c r="O108" i="13"/>
  <c r="P108" i="13"/>
  <c r="R108" i="13"/>
  <c r="S108" i="13"/>
  <c r="K109" i="13"/>
  <c r="L109" i="13"/>
  <c r="M109" i="13"/>
  <c r="N109" i="13"/>
  <c r="O109" i="13"/>
  <c r="P109" i="13"/>
  <c r="R109" i="13"/>
  <c r="S109" i="13"/>
  <c r="K110" i="13"/>
  <c r="L110" i="13"/>
  <c r="M110" i="13"/>
  <c r="N110" i="13"/>
  <c r="O110" i="13"/>
  <c r="P110" i="13"/>
  <c r="R110" i="13"/>
  <c r="S110" i="13"/>
  <c r="K111" i="13"/>
  <c r="L111" i="13"/>
  <c r="M111" i="13"/>
  <c r="N111" i="13"/>
  <c r="O111" i="13"/>
  <c r="P111" i="13"/>
  <c r="R111" i="13"/>
  <c r="S111" i="13"/>
  <c r="K112" i="13"/>
  <c r="L112" i="13"/>
  <c r="M112" i="13"/>
  <c r="N112" i="13"/>
  <c r="O112" i="13"/>
  <c r="P112" i="13"/>
  <c r="R112" i="13"/>
  <c r="S112" i="13"/>
  <c r="K113" i="13"/>
  <c r="L113" i="13"/>
  <c r="M113" i="13"/>
  <c r="N113" i="13"/>
  <c r="O113" i="13"/>
  <c r="P113" i="13"/>
  <c r="R113" i="13"/>
  <c r="S113" i="13"/>
  <c r="K114" i="13"/>
  <c r="L114" i="13"/>
  <c r="M114" i="13"/>
  <c r="N114" i="13"/>
  <c r="O114" i="13"/>
  <c r="P114" i="13"/>
  <c r="R114" i="13"/>
  <c r="S114" i="13"/>
  <c r="K115" i="13"/>
  <c r="L115" i="13"/>
  <c r="M115" i="13"/>
  <c r="N115" i="13"/>
  <c r="O115" i="13"/>
  <c r="P115" i="13"/>
  <c r="R115" i="13"/>
  <c r="S115" i="13"/>
  <c r="K116" i="13"/>
  <c r="L116" i="13"/>
  <c r="M116" i="13"/>
  <c r="N116" i="13"/>
  <c r="O116" i="13"/>
  <c r="P116" i="13"/>
  <c r="R116" i="13"/>
  <c r="S116" i="13"/>
  <c r="K117" i="13"/>
  <c r="L117" i="13"/>
  <c r="M117" i="13"/>
  <c r="N117" i="13"/>
  <c r="O117" i="13"/>
  <c r="P117" i="13"/>
  <c r="R117" i="13"/>
  <c r="S117" i="13"/>
  <c r="K118" i="13"/>
  <c r="L118" i="13"/>
  <c r="M118" i="13"/>
  <c r="N118" i="13"/>
  <c r="O118" i="13"/>
  <c r="P118" i="13"/>
  <c r="R118" i="13"/>
  <c r="S118" i="13"/>
  <c r="K119" i="13"/>
  <c r="L119" i="13"/>
  <c r="M119" i="13"/>
  <c r="N119" i="13"/>
  <c r="O119" i="13"/>
  <c r="P119" i="13"/>
  <c r="R119" i="13"/>
  <c r="S119" i="13"/>
  <c r="K120" i="13"/>
  <c r="L120" i="13"/>
  <c r="M120" i="13"/>
  <c r="N120" i="13"/>
  <c r="O120" i="13"/>
  <c r="P120" i="13"/>
  <c r="R120" i="13"/>
  <c r="S120" i="13"/>
  <c r="K121" i="13"/>
  <c r="L121" i="13"/>
  <c r="M121" i="13"/>
  <c r="N121" i="13"/>
  <c r="O121" i="13"/>
  <c r="P121" i="13"/>
  <c r="R121" i="13"/>
  <c r="S121" i="13"/>
  <c r="K122" i="13"/>
  <c r="L122" i="13"/>
  <c r="M122" i="13"/>
  <c r="N122" i="13"/>
  <c r="O122" i="13"/>
  <c r="P122" i="13"/>
  <c r="R122" i="13"/>
  <c r="S122" i="13"/>
  <c r="K123" i="13"/>
  <c r="L123" i="13"/>
  <c r="M123" i="13"/>
  <c r="N123" i="13"/>
  <c r="O123" i="13"/>
  <c r="P123" i="13"/>
  <c r="R123" i="13"/>
  <c r="S123" i="13"/>
  <c r="K124" i="13"/>
  <c r="L124" i="13"/>
  <c r="M124" i="13"/>
  <c r="N124" i="13"/>
  <c r="O124" i="13"/>
  <c r="P124" i="13"/>
  <c r="R124" i="13"/>
  <c r="S124" i="13"/>
  <c r="K125" i="13"/>
  <c r="L125" i="13"/>
  <c r="M125" i="13"/>
  <c r="N125" i="13"/>
  <c r="O125" i="13"/>
  <c r="P125" i="13"/>
  <c r="R125" i="13"/>
  <c r="S125" i="13"/>
  <c r="K126" i="13"/>
  <c r="L126" i="13"/>
  <c r="M126" i="13"/>
  <c r="N126" i="13"/>
  <c r="O126" i="13"/>
  <c r="P126" i="13"/>
  <c r="R126" i="13"/>
  <c r="S126" i="13"/>
  <c r="K127" i="13"/>
  <c r="L127" i="13"/>
  <c r="M127" i="13"/>
  <c r="N127" i="13"/>
  <c r="O127" i="13"/>
  <c r="P127" i="13"/>
  <c r="R127" i="13"/>
  <c r="S127" i="13"/>
  <c r="K128" i="13"/>
  <c r="L128" i="13"/>
  <c r="M128" i="13"/>
  <c r="N128" i="13"/>
  <c r="O128" i="13"/>
  <c r="P128" i="13"/>
  <c r="R128" i="13"/>
  <c r="S128" i="13"/>
  <c r="K129" i="13"/>
  <c r="L129" i="13"/>
  <c r="M129" i="13"/>
  <c r="N129" i="13"/>
  <c r="O129" i="13"/>
  <c r="P129" i="13"/>
  <c r="R129" i="13"/>
  <c r="S129" i="13"/>
  <c r="K130" i="13"/>
  <c r="L130" i="13"/>
  <c r="M130" i="13"/>
  <c r="N130" i="13"/>
  <c r="O130" i="13"/>
  <c r="P130" i="13"/>
  <c r="R130" i="13"/>
  <c r="S130" i="13"/>
  <c r="K131" i="13"/>
  <c r="L131" i="13"/>
  <c r="M131" i="13"/>
  <c r="N131" i="13"/>
  <c r="O131" i="13"/>
  <c r="P131" i="13"/>
  <c r="R131" i="13"/>
  <c r="S131" i="13"/>
  <c r="K132" i="13"/>
  <c r="L132" i="13"/>
  <c r="M132" i="13"/>
  <c r="N132" i="13"/>
  <c r="O132" i="13"/>
  <c r="P132" i="13"/>
  <c r="R132" i="13"/>
  <c r="S132" i="13"/>
  <c r="K133" i="13"/>
  <c r="L133" i="13"/>
  <c r="M133" i="13"/>
  <c r="N133" i="13"/>
  <c r="O133" i="13"/>
  <c r="P133" i="13"/>
  <c r="R133" i="13"/>
  <c r="S133" i="13"/>
  <c r="K134" i="13"/>
  <c r="L134" i="13"/>
  <c r="M134" i="13"/>
  <c r="N134" i="13"/>
  <c r="O134" i="13"/>
  <c r="P134" i="13"/>
  <c r="R134" i="13"/>
  <c r="S134" i="13"/>
  <c r="K135" i="13"/>
  <c r="L135" i="13"/>
  <c r="M135" i="13"/>
  <c r="N135" i="13"/>
  <c r="O135" i="13"/>
  <c r="P135" i="13"/>
  <c r="R135" i="13"/>
  <c r="S135" i="13"/>
  <c r="K136" i="13"/>
  <c r="L136" i="13"/>
  <c r="M136" i="13"/>
  <c r="N136" i="13"/>
  <c r="O136" i="13"/>
  <c r="P136" i="13"/>
  <c r="R136" i="13"/>
  <c r="S136" i="13"/>
  <c r="K137" i="13"/>
  <c r="L137" i="13"/>
  <c r="M137" i="13"/>
  <c r="N137" i="13"/>
  <c r="O137" i="13"/>
  <c r="P137" i="13"/>
  <c r="R137" i="13"/>
  <c r="S137" i="13"/>
  <c r="K138" i="13"/>
  <c r="L138" i="13"/>
  <c r="M138" i="13"/>
  <c r="N138" i="13"/>
  <c r="O138" i="13"/>
  <c r="P138" i="13"/>
  <c r="R138" i="13"/>
  <c r="S138" i="13"/>
  <c r="K139" i="13"/>
  <c r="L139" i="13"/>
  <c r="M139" i="13"/>
  <c r="N139" i="13"/>
  <c r="O139" i="13"/>
  <c r="P139" i="13"/>
  <c r="R139" i="13"/>
  <c r="S139" i="13"/>
  <c r="K140" i="13"/>
  <c r="L140" i="13"/>
  <c r="M140" i="13"/>
  <c r="N140" i="13"/>
  <c r="O140" i="13"/>
  <c r="P140" i="13"/>
  <c r="R140" i="13"/>
  <c r="S140" i="13"/>
  <c r="K141" i="13"/>
  <c r="L141" i="13"/>
  <c r="M141" i="13"/>
  <c r="N141" i="13"/>
  <c r="O141" i="13"/>
  <c r="P141" i="13"/>
  <c r="R141" i="13"/>
  <c r="S141" i="13"/>
  <c r="K142" i="13"/>
  <c r="L142" i="13"/>
  <c r="M142" i="13"/>
  <c r="N142" i="13"/>
  <c r="O142" i="13"/>
  <c r="P142" i="13"/>
  <c r="R142" i="13"/>
  <c r="S142" i="13"/>
  <c r="K143" i="13"/>
  <c r="L143" i="13"/>
  <c r="M143" i="13"/>
  <c r="N143" i="13"/>
  <c r="O143" i="13"/>
  <c r="P143" i="13"/>
  <c r="R143" i="13"/>
  <c r="S143" i="13"/>
  <c r="K144" i="13"/>
  <c r="L144" i="13"/>
  <c r="M144" i="13"/>
  <c r="N144" i="13"/>
  <c r="O144" i="13"/>
  <c r="P144" i="13"/>
  <c r="R144" i="13"/>
  <c r="S144" i="13"/>
  <c r="K145" i="13"/>
  <c r="L145" i="13"/>
  <c r="M145" i="13"/>
  <c r="N145" i="13"/>
  <c r="O145" i="13"/>
  <c r="P145" i="13"/>
  <c r="R145" i="13"/>
  <c r="S145" i="13"/>
  <c r="K146" i="13"/>
  <c r="L146" i="13"/>
  <c r="M146" i="13"/>
  <c r="N146" i="13"/>
  <c r="O146" i="13"/>
  <c r="P146" i="13"/>
  <c r="R146" i="13"/>
  <c r="S146" i="13"/>
  <c r="K147" i="13"/>
  <c r="L147" i="13"/>
  <c r="M147" i="13"/>
  <c r="N147" i="13"/>
  <c r="O147" i="13"/>
  <c r="P147" i="13"/>
  <c r="R147" i="13"/>
  <c r="S147" i="13"/>
  <c r="K148" i="13"/>
  <c r="L148" i="13"/>
  <c r="M148" i="13"/>
  <c r="N148" i="13"/>
  <c r="O148" i="13"/>
  <c r="P148" i="13"/>
  <c r="R148" i="13"/>
  <c r="S148" i="13"/>
  <c r="K149" i="13"/>
  <c r="L149" i="13"/>
  <c r="M149" i="13"/>
  <c r="N149" i="13"/>
  <c r="O149" i="13"/>
  <c r="P149" i="13"/>
  <c r="R149" i="13"/>
  <c r="S149" i="13"/>
  <c r="K150" i="13"/>
  <c r="L150" i="13"/>
  <c r="M150" i="13"/>
  <c r="N150" i="13"/>
  <c r="O150" i="13"/>
  <c r="P150" i="13"/>
  <c r="R150" i="13"/>
  <c r="S150" i="13"/>
  <c r="K151" i="13"/>
  <c r="L151" i="13"/>
  <c r="M151" i="13"/>
  <c r="N151" i="13"/>
  <c r="O151" i="13"/>
  <c r="P151" i="13"/>
  <c r="R151" i="13"/>
  <c r="S151" i="13"/>
  <c r="K152" i="13"/>
  <c r="L152" i="13"/>
  <c r="M152" i="13"/>
  <c r="N152" i="13"/>
  <c r="O152" i="13"/>
  <c r="P152" i="13"/>
  <c r="R152" i="13"/>
  <c r="S152" i="13"/>
  <c r="K153" i="13"/>
  <c r="L153" i="13"/>
  <c r="M153" i="13"/>
  <c r="N153" i="13"/>
  <c r="O153" i="13"/>
  <c r="P153" i="13"/>
  <c r="R153" i="13"/>
  <c r="S153" i="13"/>
  <c r="K154" i="13"/>
  <c r="L154" i="13"/>
  <c r="M154" i="13"/>
  <c r="N154" i="13"/>
  <c r="O154" i="13"/>
  <c r="P154" i="13"/>
  <c r="R154" i="13"/>
  <c r="S154" i="13"/>
  <c r="K155" i="13"/>
  <c r="L155" i="13"/>
  <c r="M155" i="13"/>
  <c r="N155" i="13"/>
  <c r="O155" i="13"/>
  <c r="P155" i="13"/>
  <c r="R155" i="13"/>
  <c r="S155" i="13"/>
  <c r="K156" i="13"/>
  <c r="L156" i="13"/>
  <c r="M156" i="13"/>
  <c r="N156" i="13"/>
  <c r="O156" i="13"/>
  <c r="P156" i="13"/>
  <c r="R156" i="13"/>
  <c r="S156" i="13"/>
  <c r="K157" i="13"/>
  <c r="L157" i="13"/>
  <c r="M157" i="13"/>
  <c r="N157" i="13"/>
  <c r="O157" i="13"/>
  <c r="P157" i="13"/>
  <c r="R157" i="13"/>
  <c r="S157" i="13"/>
  <c r="K158" i="13"/>
  <c r="L158" i="13"/>
  <c r="M158" i="13"/>
  <c r="N158" i="13"/>
  <c r="O158" i="13"/>
  <c r="P158" i="13"/>
  <c r="R158" i="13"/>
  <c r="S158" i="13"/>
  <c r="K159" i="13"/>
  <c r="L159" i="13"/>
  <c r="M159" i="13"/>
  <c r="N159" i="13"/>
  <c r="O159" i="13"/>
  <c r="P159" i="13"/>
  <c r="R159" i="13"/>
  <c r="S159" i="13"/>
  <c r="K160" i="13"/>
  <c r="L160" i="13"/>
  <c r="M160" i="13"/>
  <c r="N160" i="13"/>
  <c r="O160" i="13"/>
  <c r="P160" i="13"/>
  <c r="R160" i="13"/>
  <c r="S160" i="13"/>
  <c r="K161" i="13"/>
  <c r="L161" i="13"/>
  <c r="M161" i="13"/>
  <c r="N161" i="13"/>
  <c r="O161" i="13"/>
  <c r="P161" i="13"/>
  <c r="R161" i="13"/>
  <c r="S161" i="13"/>
  <c r="K162" i="13"/>
  <c r="L162" i="13"/>
  <c r="M162" i="13"/>
  <c r="N162" i="13"/>
  <c r="O162" i="13"/>
  <c r="P162" i="13"/>
  <c r="R162" i="13"/>
  <c r="S162" i="13"/>
  <c r="K163" i="13"/>
  <c r="L163" i="13"/>
  <c r="M163" i="13"/>
  <c r="N163" i="13"/>
  <c r="O163" i="13"/>
  <c r="P163" i="13"/>
  <c r="R163" i="13"/>
  <c r="S163" i="13"/>
  <c r="K164" i="13"/>
  <c r="L164" i="13"/>
  <c r="M164" i="13"/>
  <c r="N164" i="13"/>
  <c r="O164" i="13"/>
  <c r="P164" i="13"/>
  <c r="R164" i="13"/>
  <c r="S164" i="13"/>
  <c r="K165" i="13"/>
  <c r="L165" i="13"/>
  <c r="M165" i="13"/>
  <c r="N165" i="13"/>
  <c r="O165" i="13"/>
  <c r="P165" i="13"/>
  <c r="R165" i="13"/>
  <c r="S165" i="13"/>
  <c r="K166" i="13"/>
  <c r="L166" i="13"/>
  <c r="M166" i="13"/>
  <c r="N166" i="13"/>
  <c r="O166" i="13"/>
  <c r="P166" i="13"/>
  <c r="R166" i="13"/>
  <c r="S166" i="13"/>
  <c r="K167" i="13"/>
  <c r="L167" i="13"/>
  <c r="M167" i="13"/>
  <c r="N167" i="13"/>
  <c r="O167" i="13"/>
  <c r="P167" i="13"/>
  <c r="R167" i="13"/>
  <c r="S167" i="13"/>
  <c r="K168" i="13"/>
  <c r="L168" i="13"/>
  <c r="M168" i="13"/>
  <c r="N168" i="13"/>
  <c r="O168" i="13"/>
  <c r="P168" i="13"/>
  <c r="R168" i="13"/>
  <c r="S168" i="13"/>
  <c r="K169" i="13"/>
  <c r="L169" i="13"/>
  <c r="M169" i="13"/>
  <c r="N169" i="13"/>
  <c r="O169" i="13"/>
  <c r="P169" i="13"/>
  <c r="R169" i="13"/>
  <c r="S169" i="13"/>
  <c r="K170" i="13"/>
  <c r="L170" i="13"/>
  <c r="M170" i="13"/>
  <c r="N170" i="13"/>
  <c r="O170" i="13"/>
  <c r="P170" i="13"/>
  <c r="R170" i="13"/>
  <c r="S170" i="13"/>
  <c r="K171" i="13"/>
  <c r="L171" i="13"/>
  <c r="M171" i="13"/>
  <c r="N171" i="13"/>
  <c r="O171" i="13"/>
  <c r="P171" i="13"/>
  <c r="R171" i="13"/>
  <c r="S171" i="13"/>
  <c r="K172" i="13"/>
  <c r="L172" i="13"/>
  <c r="M172" i="13"/>
  <c r="N172" i="13"/>
  <c r="O172" i="13"/>
  <c r="P172" i="13"/>
  <c r="R172" i="13"/>
  <c r="S172" i="13"/>
  <c r="K173" i="13"/>
  <c r="L173" i="13"/>
  <c r="M173" i="13"/>
  <c r="N173" i="13"/>
  <c r="O173" i="13"/>
  <c r="P173" i="13"/>
  <c r="R173" i="13"/>
  <c r="S173" i="13"/>
  <c r="K174" i="13"/>
  <c r="L174" i="13"/>
  <c r="M174" i="13"/>
  <c r="N174" i="13"/>
  <c r="O174" i="13"/>
  <c r="P174" i="13"/>
  <c r="R174" i="13"/>
  <c r="S174" i="13"/>
  <c r="K175" i="13"/>
  <c r="L175" i="13"/>
  <c r="M175" i="13"/>
  <c r="N175" i="13"/>
  <c r="O175" i="13"/>
  <c r="P175" i="13"/>
  <c r="R175" i="13"/>
  <c r="S175" i="13"/>
  <c r="K176" i="13"/>
  <c r="L176" i="13"/>
  <c r="M176" i="13"/>
  <c r="N176" i="13"/>
  <c r="O176" i="13"/>
  <c r="P176" i="13"/>
  <c r="R176" i="13"/>
  <c r="S176" i="13"/>
  <c r="K177" i="13"/>
  <c r="L177" i="13"/>
  <c r="M177" i="13"/>
  <c r="N177" i="13"/>
  <c r="O177" i="13"/>
  <c r="P177" i="13"/>
  <c r="R177" i="13"/>
  <c r="S177" i="13"/>
  <c r="K178" i="13"/>
  <c r="L178" i="13"/>
  <c r="M178" i="13"/>
  <c r="N178" i="13"/>
  <c r="O178" i="13"/>
  <c r="P178" i="13"/>
  <c r="R178" i="13"/>
  <c r="S178" i="13"/>
  <c r="K179" i="13"/>
  <c r="L179" i="13"/>
  <c r="M179" i="13"/>
  <c r="N179" i="13"/>
  <c r="O179" i="13"/>
  <c r="P179" i="13"/>
  <c r="R179" i="13"/>
  <c r="S179" i="13"/>
  <c r="K180" i="13"/>
  <c r="L180" i="13"/>
  <c r="M180" i="13"/>
  <c r="N180" i="13"/>
  <c r="O180" i="13"/>
  <c r="P180" i="13"/>
  <c r="R180" i="13"/>
  <c r="S180" i="13"/>
  <c r="K181" i="13"/>
  <c r="L181" i="13"/>
  <c r="M181" i="13"/>
  <c r="N181" i="13"/>
  <c r="O181" i="13"/>
  <c r="P181" i="13"/>
  <c r="R181" i="13"/>
  <c r="S181" i="13"/>
  <c r="K182" i="13"/>
  <c r="L182" i="13"/>
  <c r="M182" i="13"/>
  <c r="N182" i="13"/>
  <c r="O182" i="13"/>
  <c r="P182" i="13"/>
  <c r="R182" i="13"/>
  <c r="S182" i="13"/>
  <c r="K183" i="13"/>
  <c r="L183" i="13"/>
  <c r="M183" i="13"/>
  <c r="N183" i="13"/>
  <c r="O183" i="13"/>
  <c r="P183" i="13"/>
  <c r="R183" i="13"/>
  <c r="S183" i="13"/>
  <c r="K184" i="13"/>
  <c r="L184" i="13"/>
  <c r="M184" i="13"/>
  <c r="N184" i="13"/>
  <c r="O184" i="13"/>
  <c r="P184" i="13"/>
  <c r="R184" i="13"/>
  <c r="S184" i="13"/>
  <c r="K185" i="13"/>
  <c r="L185" i="13"/>
  <c r="M185" i="13"/>
  <c r="N185" i="13"/>
  <c r="O185" i="13"/>
  <c r="P185" i="13"/>
  <c r="R185" i="13"/>
  <c r="S185" i="13"/>
  <c r="K186" i="13"/>
  <c r="L186" i="13"/>
  <c r="M186" i="13"/>
  <c r="N186" i="13"/>
  <c r="O186" i="13"/>
  <c r="P186" i="13"/>
  <c r="R186" i="13"/>
  <c r="S186" i="13"/>
  <c r="K187" i="13"/>
  <c r="L187" i="13"/>
  <c r="M187" i="13"/>
  <c r="N187" i="13"/>
  <c r="O187" i="13"/>
  <c r="P187" i="13"/>
  <c r="R187" i="13"/>
  <c r="S187" i="13"/>
  <c r="K188" i="13"/>
  <c r="L188" i="13"/>
  <c r="M188" i="13"/>
  <c r="N188" i="13"/>
  <c r="O188" i="13"/>
  <c r="P188" i="13"/>
  <c r="R188" i="13"/>
  <c r="S188" i="13"/>
  <c r="K189" i="13"/>
  <c r="L189" i="13"/>
  <c r="M189" i="13"/>
  <c r="N189" i="13"/>
  <c r="O189" i="13"/>
  <c r="P189" i="13"/>
  <c r="R189" i="13"/>
  <c r="S189" i="13"/>
  <c r="K190" i="13"/>
  <c r="L190" i="13"/>
  <c r="M190" i="13"/>
  <c r="N190" i="13"/>
  <c r="O190" i="13"/>
  <c r="P190" i="13"/>
  <c r="R190" i="13"/>
  <c r="S190" i="13"/>
  <c r="K191" i="13"/>
  <c r="L191" i="13"/>
  <c r="M191" i="13"/>
  <c r="N191" i="13"/>
  <c r="O191" i="13"/>
  <c r="P191" i="13"/>
  <c r="R191" i="13"/>
  <c r="S191" i="13"/>
  <c r="K192" i="13"/>
  <c r="L192" i="13"/>
  <c r="M192" i="13"/>
  <c r="N192" i="13"/>
  <c r="O192" i="13"/>
  <c r="P192" i="13"/>
  <c r="R192" i="13"/>
  <c r="S192" i="13"/>
  <c r="K193" i="13"/>
  <c r="L193" i="13"/>
  <c r="M193" i="13"/>
  <c r="N193" i="13"/>
  <c r="O193" i="13"/>
  <c r="P193" i="13"/>
  <c r="R193" i="13"/>
  <c r="S193" i="13"/>
  <c r="K194" i="13"/>
  <c r="L194" i="13"/>
  <c r="M194" i="13"/>
  <c r="N194" i="13"/>
  <c r="O194" i="13"/>
  <c r="P194" i="13"/>
  <c r="R194" i="13"/>
  <c r="S194" i="13"/>
  <c r="K195" i="13"/>
  <c r="L195" i="13"/>
  <c r="M195" i="13"/>
  <c r="N195" i="13"/>
  <c r="O195" i="13"/>
  <c r="P195" i="13"/>
  <c r="R195" i="13"/>
  <c r="S195" i="13"/>
  <c r="K196" i="13"/>
  <c r="L196" i="13"/>
  <c r="M196" i="13"/>
  <c r="N196" i="13"/>
  <c r="O196" i="13"/>
  <c r="P196" i="13"/>
  <c r="R196" i="13"/>
  <c r="S196" i="13"/>
  <c r="K197" i="13"/>
  <c r="L197" i="13"/>
  <c r="M197" i="13"/>
  <c r="N197" i="13"/>
  <c r="O197" i="13"/>
  <c r="P197" i="13"/>
  <c r="R197" i="13"/>
  <c r="S197" i="13"/>
  <c r="K198" i="13"/>
  <c r="L198" i="13"/>
  <c r="M198" i="13"/>
  <c r="N198" i="13"/>
  <c r="O198" i="13"/>
  <c r="P198" i="13"/>
  <c r="R198" i="13"/>
  <c r="S198" i="13"/>
  <c r="K199" i="13"/>
  <c r="L199" i="13"/>
  <c r="M199" i="13"/>
  <c r="N199" i="13"/>
  <c r="O199" i="13"/>
  <c r="P199" i="13"/>
  <c r="R199" i="13"/>
  <c r="S199" i="13"/>
  <c r="K200" i="13"/>
  <c r="L200" i="13"/>
  <c r="M200" i="13"/>
  <c r="N200" i="13"/>
  <c r="O200" i="13"/>
  <c r="P200" i="13"/>
  <c r="R200" i="13"/>
  <c r="S200" i="13"/>
  <c r="K201" i="13"/>
  <c r="L201" i="13"/>
  <c r="M201" i="13"/>
  <c r="N201" i="13"/>
  <c r="O201" i="13"/>
  <c r="P201" i="13"/>
  <c r="R201" i="13"/>
  <c r="S201" i="13"/>
  <c r="K202" i="13"/>
  <c r="L202" i="13"/>
  <c r="M202" i="13"/>
  <c r="N202" i="13"/>
  <c r="O202" i="13"/>
  <c r="P202" i="13"/>
  <c r="R202" i="13"/>
  <c r="S202" i="13"/>
  <c r="K203" i="13"/>
  <c r="L203" i="13"/>
  <c r="M203" i="13"/>
  <c r="N203" i="13"/>
  <c r="O203" i="13"/>
  <c r="P203" i="13"/>
  <c r="R203" i="13"/>
  <c r="S203" i="13"/>
  <c r="K204" i="13"/>
  <c r="L204" i="13"/>
  <c r="M204" i="13"/>
  <c r="N204" i="13"/>
  <c r="O204" i="13"/>
  <c r="P204" i="13"/>
  <c r="R204" i="13"/>
  <c r="S204" i="13"/>
  <c r="K205" i="13"/>
  <c r="L205" i="13"/>
  <c r="M205" i="13"/>
  <c r="N205" i="13"/>
  <c r="O205" i="13"/>
  <c r="P205" i="13"/>
  <c r="R205" i="13"/>
  <c r="S205" i="13"/>
  <c r="K206" i="13"/>
  <c r="L206" i="13"/>
  <c r="M206" i="13"/>
  <c r="N206" i="13"/>
  <c r="O206" i="13"/>
  <c r="P206" i="13"/>
  <c r="R206" i="13"/>
  <c r="S206" i="13"/>
  <c r="K207" i="13"/>
  <c r="L207" i="13"/>
  <c r="M207" i="13"/>
  <c r="N207" i="13"/>
  <c r="O207" i="13"/>
  <c r="P207" i="13"/>
  <c r="R207" i="13"/>
  <c r="S207" i="13"/>
  <c r="K208" i="13"/>
  <c r="L208" i="13"/>
  <c r="M208" i="13"/>
  <c r="N208" i="13"/>
  <c r="O208" i="13"/>
  <c r="P208" i="13"/>
  <c r="R208" i="13"/>
  <c r="S208" i="13"/>
  <c r="K209" i="13"/>
  <c r="L209" i="13"/>
  <c r="M209" i="13"/>
  <c r="N209" i="13"/>
  <c r="O209" i="13"/>
  <c r="P209" i="13"/>
  <c r="R209" i="13"/>
  <c r="S209" i="13"/>
  <c r="K210" i="13"/>
  <c r="L210" i="13"/>
  <c r="M210" i="13"/>
  <c r="N210" i="13"/>
  <c r="O210" i="13"/>
  <c r="P210" i="13"/>
  <c r="R210" i="13"/>
  <c r="S210" i="13"/>
  <c r="K211" i="13"/>
  <c r="L211" i="13"/>
  <c r="M211" i="13"/>
  <c r="N211" i="13"/>
  <c r="O211" i="13"/>
  <c r="P211" i="13"/>
  <c r="R211" i="13"/>
  <c r="S211" i="13"/>
  <c r="K212" i="13"/>
  <c r="L212" i="13"/>
  <c r="M212" i="13"/>
  <c r="N212" i="13"/>
  <c r="O212" i="13"/>
  <c r="P212" i="13"/>
  <c r="R212" i="13"/>
  <c r="S212" i="13"/>
  <c r="K213" i="13"/>
  <c r="L213" i="13"/>
  <c r="M213" i="13"/>
  <c r="N213" i="13"/>
  <c r="O213" i="13"/>
  <c r="P213" i="13"/>
  <c r="R213" i="13"/>
  <c r="S213" i="13"/>
  <c r="K214" i="13"/>
  <c r="L214" i="13"/>
  <c r="M214" i="13"/>
  <c r="N214" i="13"/>
  <c r="O214" i="13"/>
  <c r="P214" i="13"/>
  <c r="R214" i="13"/>
  <c r="S214" i="13"/>
  <c r="K215" i="13"/>
  <c r="L215" i="13"/>
  <c r="M215" i="13"/>
  <c r="N215" i="13"/>
  <c r="O215" i="13"/>
  <c r="P215" i="13"/>
  <c r="R215" i="13"/>
  <c r="S215" i="13"/>
  <c r="K216" i="13"/>
  <c r="L216" i="13"/>
  <c r="M216" i="13"/>
  <c r="N216" i="13"/>
  <c r="O216" i="13"/>
  <c r="P216" i="13"/>
  <c r="R216" i="13"/>
  <c r="S216" i="13"/>
  <c r="K217" i="13"/>
  <c r="L217" i="13"/>
  <c r="M217" i="13"/>
  <c r="N217" i="13"/>
  <c r="O217" i="13"/>
  <c r="P217" i="13"/>
  <c r="R217" i="13"/>
  <c r="S217" i="13"/>
  <c r="K218" i="13"/>
  <c r="L218" i="13"/>
  <c r="M218" i="13"/>
  <c r="N218" i="13"/>
  <c r="O218" i="13"/>
  <c r="P218" i="13"/>
  <c r="R218" i="13"/>
  <c r="S218" i="13"/>
  <c r="K219" i="13"/>
  <c r="L219" i="13"/>
  <c r="M219" i="13"/>
  <c r="N219" i="13"/>
  <c r="O219" i="13"/>
  <c r="P219" i="13"/>
  <c r="R219" i="13"/>
  <c r="S219" i="13"/>
  <c r="K220" i="13"/>
  <c r="L220" i="13"/>
  <c r="M220" i="13"/>
  <c r="N220" i="13"/>
  <c r="O220" i="13"/>
  <c r="P220" i="13"/>
  <c r="R220" i="13"/>
  <c r="S220" i="13"/>
  <c r="K221" i="13"/>
  <c r="L221" i="13"/>
  <c r="M221" i="13"/>
  <c r="N221" i="13"/>
  <c r="O221" i="13"/>
  <c r="P221" i="13"/>
  <c r="R221" i="13"/>
  <c r="S221" i="13"/>
  <c r="K222" i="13"/>
  <c r="L222" i="13"/>
  <c r="M222" i="13"/>
  <c r="N222" i="13"/>
  <c r="O222" i="13"/>
  <c r="P222" i="13"/>
  <c r="R222" i="13"/>
  <c r="S222" i="13"/>
  <c r="K223" i="13"/>
  <c r="L223" i="13"/>
  <c r="M223" i="13"/>
  <c r="N223" i="13"/>
  <c r="O223" i="13"/>
  <c r="P223" i="13"/>
  <c r="R223" i="13"/>
  <c r="S223" i="13"/>
  <c r="K224" i="13"/>
  <c r="L224" i="13"/>
  <c r="M224" i="13"/>
  <c r="N224" i="13"/>
  <c r="O224" i="13"/>
  <c r="P224" i="13"/>
  <c r="R224" i="13"/>
  <c r="S224" i="13"/>
  <c r="K225" i="13"/>
  <c r="L225" i="13"/>
  <c r="M225" i="13"/>
  <c r="N225" i="13"/>
  <c r="O225" i="13"/>
  <c r="P225" i="13"/>
  <c r="R225" i="13"/>
  <c r="S225" i="13"/>
  <c r="K226" i="13"/>
  <c r="L226" i="13"/>
  <c r="M226" i="13"/>
  <c r="N226" i="13"/>
  <c r="O226" i="13"/>
  <c r="P226" i="13"/>
  <c r="R226" i="13"/>
  <c r="S226" i="13"/>
  <c r="K227" i="13"/>
  <c r="L227" i="13"/>
  <c r="M227" i="13"/>
  <c r="N227" i="13"/>
  <c r="O227" i="13"/>
  <c r="P227" i="13"/>
  <c r="R227" i="13"/>
  <c r="S227" i="13"/>
  <c r="K228" i="13"/>
  <c r="L228" i="13"/>
  <c r="M228" i="13"/>
  <c r="N228" i="13"/>
  <c r="O228" i="13"/>
  <c r="P228" i="13"/>
  <c r="R228" i="13"/>
  <c r="S228" i="13"/>
  <c r="K229" i="13"/>
  <c r="L229" i="13"/>
  <c r="M229" i="13"/>
  <c r="N229" i="13"/>
  <c r="O229" i="13"/>
  <c r="P229" i="13"/>
  <c r="R229" i="13"/>
  <c r="S229" i="13"/>
  <c r="K230" i="13"/>
  <c r="L230" i="13"/>
  <c r="M230" i="13"/>
  <c r="N230" i="13"/>
  <c r="O230" i="13"/>
  <c r="P230" i="13"/>
  <c r="R230" i="13"/>
  <c r="S230" i="13"/>
  <c r="K231" i="13"/>
  <c r="L231" i="13"/>
  <c r="M231" i="13"/>
  <c r="N231" i="13"/>
  <c r="O231" i="13"/>
  <c r="P231" i="13"/>
  <c r="R231" i="13"/>
  <c r="S231" i="13"/>
  <c r="K232" i="13"/>
  <c r="L232" i="13"/>
  <c r="M232" i="13"/>
  <c r="N232" i="13"/>
  <c r="O232" i="13"/>
  <c r="P232" i="13"/>
  <c r="R232" i="13"/>
  <c r="S232" i="13"/>
  <c r="K233" i="13"/>
  <c r="L233" i="13"/>
  <c r="M233" i="13"/>
  <c r="N233" i="13"/>
  <c r="O233" i="13"/>
  <c r="P233" i="13"/>
  <c r="R233" i="13"/>
  <c r="S233" i="13"/>
  <c r="K234" i="13"/>
  <c r="L234" i="13"/>
  <c r="M234" i="13"/>
  <c r="N234" i="13"/>
  <c r="O234" i="13"/>
  <c r="P234" i="13"/>
  <c r="R234" i="13"/>
  <c r="S234" i="13"/>
  <c r="K235" i="13"/>
  <c r="L235" i="13"/>
  <c r="M235" i="13"/>
  <c r="N235" i="13"/>
  <c r="O235" i="13"/>
  <c r="P235" i="13"/>
  <c r="R235" i="13"/>
  <c r="S235" i="13"/>
  <c r="K236" i="13"/>
  <c r="L236" i="13"/>
  <c r="M236" i="13"/>
  <c r="N236" i="13"/>
  <c r="O236" i="13"/>
  <c r="P236" i="13"/>
  <c r="R236" i="13"/>
  <c r="S236" i="13"/>
  <c r="K237" i="13"/>
  <c r="L237" i="13"/>
  <c r="M237" i="13"/>
  <c r="N237" i="13"/>
  <c r="O237" i="13"/>
  <c r="P237" i="13"/>
  <c r="R237" i="13"/>
  <c r="S237" i="13"/>
  <c r="K238" i="13"/>
  <c r="L238" i="13"/>
  <c r="M238" i="13"/>
  <c r="N238" i="13"/>
  <c r="O238" i="13"/>
  <c r="P238" i="13"/>
  <c r="R238" i="13"/>
  <c r="S238" i="13"/>
  <c r="K239" i="13"/>
  <c r="L239" i="13"/>
  <c r="M239" i="13"/>
  <c r="N239" i="13"/>
  <c r="O239" i="13"/>
  <c r="P239" i="13"/>
  <c r="R239" i="13"/>
  <c r="S239" i="13"/>
  <c r="K240" i="13"/>
  <c r="L240" i="13"/>
  <c r="M240" i="13"/>
  <c r="N240" i="13"/>
  <c r="O240" i="13"/>
  <c r="P240" i="13"/>
  <c r="R240" i="13"/>
  <c r="S240" i="13"/>
  <c r="K241" i="13"/>
  <c r="L241" i="13"/>
  <c r="M241" i="13"/>
  <c r="N241" i="13"/>
  <c r="O241" i="13"/>
  <c r="P241" i="13"/>
  <c r="R241" i="13"/>
  <c r="S241" i="13"/>
  <c r="K242" i="13"/>
  <c r="L242" i="13"/>
  <c r="M242" i="13"/>
  <c r="N242" i="13"/>
  <c r="O242" i="13"/>
  <c r="P242" i="13"/>
  <c r="R242" i="13"/>
  <c r="S242" i="13"/>
  <c r="K243" i="13"/>
  <c r="L243" i="13"/>
  <c r="M243" i="13"/>
  <c r="N243" i="13"/>
  <c r="O243" i="13"/>
  <c r="P243" i="13"/>
  <c r="R243" i="13"/>
  <c r="S243" i="13"/>
  <c r="K244" i="13"/>
  <c r="L244" i="13"/>
  <c r="M244" i="13"/>
  <c r="N244" i="13"/>
  <c r="O244" i="13"/>
  <c r="P244" i="13"/>
  <c r="R244" i="13"/>
  <c r="S244" i="13"/>
  <c r="K245" i="13"/>
  <c r="L245" i="13"/>
  <c r="M245" i="13"/>
  <c r="N245" i="13"/>
  <c r="O245" i="13"/>
  <c r="P245" i="13"/>
  <c r="R245" i="13"/>
  <c r="S245" i="13"/>
  <c r="K246" i="13"/>
  <c r="L246" i="13"/>
  <c r="M246" i="13"/>
  <c r="N246" i="13"/>
  <c r="O246" i="13"/>
  <c r="P246" i="13"/>
  <c r="R246" i="13"/>
  <c r="S246" i="13"/>
  <c r="K247" i="13"/>
  <c r="L247" i="13"/>
  <c r="M247" i="13"/>
  <c r="N247" i="13"/>
  <c r="O247" i="13"/>
  <c r="P247" i="13"/>
  <c r="R247" i="13"/>
  <c r="S247" i="13"/>
  <c r="K248" i="13"/>
  <c r="L248" i="13"/>
  <c r="M248" i="13"/>
  <c r="N248" i="13"/>
  <c r="O248" i="13"/>
  <c r="P248" i="13"/>
  <c r="R248" i="13"/>
  <c r="S248" i="13"/>
  <c r="K249" i="13"/>
  <c r="L249" i="13"/>
  <c r="M249" i="13"/>
  <c r="N249" i="13"/>
  <c r="O249" i="13"/>
  <c r="P249" i="13"/>
  <c r="R249" i="13"/>
  <c r="S249" i="13"/>
  <c r="K250" i="13"/>
  <c r="L250" i="13"/>
  <c r="M250" i="13"/>
  <c r="N250" i="13"/>
  <c r="O250" i="13"/>
  <c r="P250" i="13"/>
  <c r="R250" i="13"/>
  <c r="S250" i="13"/>
  <c r="K251" i="13"/>
  <c r="L251" i="13"/>
  <c r="M251" i="13"/>
  <c r="N251" i="13"/>
  <c r="O251" i="13"/>
  <c r="P251" i="13"/>
  <c r="R251" i="13"/>
  <c r="S251" i="13"/>
  <c r="K252" i="13"/>
  <c r="L252" i="13"/>
  <c r="M252" i="13"/>
  <c r="N252" i="13"/>
  <c r="O252" i="13"/>
  <c r="P252" i="13"/>
  <c r="R252" i="13"/>
  <c r="S252" i="13"/>
  <c r="K253" i="13"/>
  <c r="L253" i="13"/>
  <c r="M253" i="13"/>
  <c r="N253" i="13"/>
  <c r="O253" i="13"/>
  <c r="P253" i="13"/>
  <c r="R253" i="13"/>
  <c r="S253" i="13"/>
  <c r="K254" i="13"/>
  <c r="L254" i="13"/>
  <c r="M254" i="13"/>
  <c r="N254" i="13"/>
  <c r="O254" i="13"/>
  <c r="P254" i="13"/>
  <c r="R254" i="13"/>
  <c r="S254" i="13"/>
  <c r="K255" i="13"/>
  <c r="L255" i="13"/>
  <c r="M255" i="13"/>
  <c r="N255" i="13"/>
  <c r="O255" i="13"/>
  <c r="P255" i="13"/>
  <c r="R255" i="13"/>
  <c r="S255" i="13"/>
  <c r="K256" i="13"/>
  <c r="L256" i="13"/>
  <c r="M256" i="13"/>
  <c r="N256" i="13"/>
  <c r="O256" i="13"/>
  <c r="P256" i="13"/>
  <c r="R256" i="13"/>
  <c r="S256" i="13"/>
  <c r="K257" i="13"/>
  <c r="L257" i="13"/>
  <c r="M257" i="13"/>
  <c r="N257" i="13"/>
  <c r="O257" i="13"/>
  <c r="P257" i="13"/>
  <c r="R257" i="13"/>
  <c r="S257" i="13"/>
  <c r="K258" i="13"/>
  <c r="L258" i="13"/>
  <c r="M258" i="13"/>
  <c r="N258" i="13"/>
  <c r="O258" i="13"/>
  <c r="P258" i="13"/>
  <c r="R258" i="13"/>
  <c r="S258" i="13"/>
  <c r="K259" i="13"/>
  <c r="L259" i="13"/>
  <c r="M259" i="13"/>
  <c r="N259" i="13"/>
  <c r="O259" i="13"/>
  <c r="P259" i="13"/>
  <c r="R259" i="13"/>
  <c r="S259" i="13"/>
  <c r="K260" i="13"/>
  <c r="L260" i="13"/>
  <c r="M260" i="13"/>
  <c r="N260" i="13"/>
  <c r="O260" i="13"/>
  <c r="P260" i="13"/>
  <c r="R260" i="13"/>
  <c r="S260" i="13"/>
  <c r="K261" i="13"/>
  <c r="L261" i="13"/>
  <c r="M261" i="13"/>
  <c r="N261" i="13"/>
  <c r="O261" i="13"/>
  <c r="P261" i="13"/>
  <c r="R261" i="13"/>
  <c r="S261" i="13"/>
  <c r="K262" i="13"/>
  <c r="L262" i="13"/>
  <c r="M262" i="13"/>
  <c r="N262" i="13"/>
  <c r="O262" i="13"/>
  <c r="P262" i="13"/>
  <c r="R262" i="13"/>
  <c r="S262" i="13"/>
  <c r="K263" i="13"/>
  <c r="L263" i="13"/>
  <c r="M263" i="13"/>
  <c r="N263" i="13"/>
  <c r="O263" i="13"/>
  <c r="P263" i="13"/>
  <c r="R263" i="13"/>
  <c r="S263" i="13"/>
  <c r="K264" i="13"/>
  <c r="L264" i="13"/>
  <c r="M264" i="13"/>
  <c r="N264" i="13"/>
  <c r="O264" i="13"/>
  <c r="P264" i="13"/>
  <c r="R264" i="13"/>
  <c r="S264" i="13"/>
  <c r="K265" i="13"/>
  <c r="L265" i="13"/>
  <c r="M265" i="13"/>
  <c r="N265" i="13"/>
  <c r="O265" i="13"/>
  <c r="P265" i="13"/>
  <c r="R265" i="13"/>
  <c r="S265" i="13"/>
  <c r="K266" i="13"/>
  <c r="L266" i="13"/>
  <c r="M266" i="13"/>
  <c r="N266" i="13"/>
  <c r="O266" i="13"/>
  <c r="P266" i="13"/>
  <c r="R266" i="13"/>
  <c r="S266" i="13"/>
  <c r="K267" i="13"/>
  <c r="L267" i="13"/>
  <c r="M267" i="13"/>
  <c r="N267" i="13"/>
  <c r="O267" i="13"/>
  <c r="P267" i="13"/>
  <c r="R267" i="13"/>
  <c r="S267" i="13"/>
  <c r="K268" i="13"/>
  <c r="L268" i="13"/>
  <c r="M268" i="13"/>
  <c r="N268" i="13"/>
  <c r="O268" i="13"/>
  <c r="P268" i="13"/>
  <c r="R268" i="13"/>
  <c r="S268" i="13"/>
  <c r="K269" i="13"/>
  <c r="L269" i="13"/>
  <c r="M269" i="13"/>
  <c r="N269" i="13"/>
  <c r="O269" i="13"/>
  <c r="P269" i="13"/>
  <c r="R269" i="13"/>
  <c r="S269" i="13"/>
  <c r="K270" i="13"/>
  <c r="L270" i="13"/>
  <c r="M270" i="13"/>
  <c r="N270" i="13"/>
  <c r="O270" i="13"/>
  <c r="P270" i="13"/>
  <c r="R270" i="13"/>
  <c r="S270" i="13"/>
  <c r="K271" i="13"/>
  <c r="L271" i="13"/>
  <c r="M271" i="13"/>
  <c r="N271" i="13"/>
  <c r="O271" i="13"/>
  <c r="P271" i="13"/>
  <c r="R271" i="13"/>
  <c r="S271" i="13"/>
  <c r="K272" i="13"/>
  <c r="L272" i="13"/>
  <c r="M272" i="13"/>
  <c r="N272" i="13"/>
  <c r="O272" i="13"/>
  <c r="P272" i="13"/>
  <c r="R272" i="13"/>
  <c r="S272" i="13"/>
  <c r="K273" i="13"/>
  <c r="L273" i="13"/>
  <c r="M273" i="13"/>
  <c r="N273" i="13"/>
  <c r="O273" i="13"/>
  <c r="P273" i="13"/>
  <c r="R273" i="13"/>
  <c r="S273" i="13"/>
  <c r="K274" i="13"/>
  <c r="L274" i="13"/>
  <c r="M274" i="13"/>
  <c r="N274" i="13"/>
  <c r="O274" i="13"/>
  <c r="P274" i="13"/>
  <c r="R274" i="13"/>
  <c r="S274" i="13"/>
  <c r="K275" i="13"/>
  <c r="L275" i="13"/>
  <c r="M275" i="13"/>
  <c r="N275" i="13"/>
  <c r="O275" i="13"/>
  <c r="P275" i="13"/>
  <c r="R275" i="13"/>
  <c r="S275" i="13"/>
  <c r="K276" i="13"/>
  <c r="L276" i="13"/>
  <c r="M276" i="13"/>
  <c r="N276" i="13"/>
  <c r="O276" i="13"/>
  <c r="P276" i="13"/>
  <c r="R276" i="13"/>
  <c r="S276" i="13"/>
  <c r="K277" i="13"/>
  <c r="L277" i="13"/>
  <c r="M277" i="13"/>
  <c r="N277" i="13"/>
  <c r="O277" i="13"/>
  <c r="P277" i="13"/>
  <c r="R277" i="13"/>
  <c r="S277" i="13"/>
  <c r="K278" i="13"/>
  <c r="L278" i="13"/>
  <c r="M278" i="13"/>
  <c r="N278" i="13"/>
  <c r="O278" i="13"/>
  <c r="P278" i="13"/>
  <c r="R278" i="13"/>
  <c r="S278" i="13"/>
  <c r="K279" i="13"/>
  <c r="L279" i="13"/>
  <c r="M279" i="13"/>
  <c r="N279" i="13"/>
  <c r="O279" i="13"/>
  <c r="P279" i="13"/>
  <c r="R279" i="13"/>
  <c r="S279" i="13"/>
  <c r="K280" i="13"/>
  <c r="L280" i="13"/>
  <c r="M280" i="13"/>
  <c r="N280" i="13"/>
  <c r="O280" i="13"/>
  <c r="P280" i="13"/>
  <c r="R280" i="13"/>
  <c r="S280" i="13"/>
  <c r="K281" i="13"/>
  <c r="L281" i="13"/>
  <c r="M281" i="13"/>
  <c r="N281" i="13"/>
  <c r="O281" i="13"/>
  <c r="P281" i="13"/>
  <c r="R281" i="13"/>
  <c r="S281" i="13"/>
  <c r="K282" i="13"/>
  <c r="L282" i="13"/>
  <c r="M282" i="13"/>
  <c r="N282" i="13"/>
  <c r="O282" i="13"/>
  <c r="P282" i="13"/>
  <c r="R282" i="13"/>
  <c r="S282" i="13"/>
  <c r="K283" i="13"/>
  <c r="L283" i="13"/>
  <c r="M283" i="13"/>
  <c r="N283" i="13"/>
  <c r="O283" i="13"/>
  <c r="P283" i="13"/>
  <c r="R283" i="13"/>
  <c r="S283" i="13"/>
  <c r="K284" i="13"/>
  <c r="L284" i="13"/>
  <c r="M284" i="13"/>
  <c r="N284" i="13"/>
  <c r="O284" i="13"/>
  <c r="P284" i="13"/>
  <c r="R284" i="13"/>
  <c r="S284" i="13"/>
  <c r="K285" i="13"/>
  <c r="L285" i="13"/>
  <c r="M285" i="13"/>
  <c r="N285" i="13"/>
  <c r="O285" i="13"/>
  <c r="P285" i="13"/>
  <c r="R285" i="13"/>
  <c r="S285" i="13"/>
  <c r="K286" i="13"/>
  <c r="L286" i="13"/>
  <c r="M286" i="13"/>
  <c r="N286" i="13"/>
  <c r="O286" i="13"/>
  <c r="P286" i="13"/>
  <c r="R286" i="13"/>
  <c r="S286" i="13"/>
  <c r="K287" i="13"/>
  <c r="L287" i="13"/>
  <c r="M287" i="13"/>
  <c r="N287" i="13"/>
  <c r="O287" i="13"/>
  <c r="P287" i="13"/>
  <c r="R287" i="13"/>
  <c r="S287" i="13"/>
  <c r="K288" i="13"/>
  <c r="L288" i="13"/>
  <c r="M288" i="13"/>
  <c r="N288" i="13"/>
  <c r="O288" i="13"/>
  <c r="P288" i="13"/>
  <c r="R288" i="13"/>
  <c r="S288" i="13"/>
  <c r="K289" i="13"/>
  <c r="L289" i="13"/>
  <c r="M289" i="13"/>
  <c r="N289" i="13"/>
  <c r="O289" i="13"/>
  <c r="P289" i="13"/>
  <c r="R289" i="13"/>
  <c r="S289" i="13"/>
  <c r="K290" i="13"/>
  <c r="L290" i="13"/>
  <c r="M290" i="13"/>
  <c r="N290" i="13"/>
  <c r="O290" i="13"/>
  <c r="P290" i="13"/>
  <c r="R290" i="13"/>
  <c r="S290" i="13"/>
  <c r="K291" i="13"/>
  <c r="L291" i="13"/>
  <c r="M291" i="13"/>
  <c r="N291" i="13"/>
  <c r="O291" i="13"/>
  <c r="P291" i="13"/>
  <c r="R291" i="13"/>
  <c r="S291" i="13"/>
  <c r="K292" i="13"/>
  <c r="L292" i="13"/>
  <c r="M292" i="13"/>
  <c r="N292" i="13"/>
  <c r="O292" i="13"/>
  <c r="P292" i="13"/>
  <c r="R292" i="13"/>
  <c r="S292" i="13"/>
  <c r="K293" i="13"/>
  <c r="L293" i="13"/>
  <c r="M293" i="13"/>
  <c r="N293" i="13"/>
  <c r="O293" i="13"/>
  <c r="P293" i="13"/>
  <c r="R293" i="13"/>
  <c r="S293" i="13"/>
  <c r="K294" i="13"/>
  <c r="L294" i="13"/>
  <c r="M294" i="13"/>
  <c r="N294" i="13"/>
  <c r="O294" i="13"/>
  <c r="P294" i="13"/>
  <c r="R294" i="13"/>
  <c r="S294" i="13"/>
  <c r="K295" i="13"/>
  <c r="L295" i="13"/>
  <c r="M295" i="13"/>
  <c r="N295" i="13"/>
  <c r="O295" i="13"/>
  <c r="P295" i="13"/>
  <c r="R295" i="13"/>
  <c r="S295" i="13"/>
  <c r="K296" i="13"/>
  <c r="L296" i="13"/>
  <c r="M296" i="13"/>
  <c r="N296" i="13"/>
  <c r="O296" i="13"/>
  <c r="P296" i="13"/>
  <c r="R296" i="13"/>
  <c r="S296" i="13"/>
  <c r="K297" i="13"/>
  <c r="L297" i="13"/>
  <c r="M297" i="13"/>
  <c r="N297" i="13"/>
  <c r="O297" i="13"/>
  <c r="P297" i="13"/>
  <c r="R297" i="13"/>
  <c r="S297" i="13"/>
  <c r="K298" i="13"/>
  <c r="L298" i="13"/>
  <c r="M298" i="13"/>
  <c r="N298" i="13"/>
  <c r="O298" i="13"/>
  <c r="P298" i="13"/>
  <c r="R298" i="13"/>
  <c r="S298" i="13"/>
  <c r="K299" i="13"/>
  <c r="L299" i="13"/>
  <c r="M299" i="13"/>
  <c r="N299" i="13"/>
  <c r="O299" i="13"/>
  <c r="P299" i="13"/>
  <c r="R299" i="13"/>
  <c r="S299" i="13"/>
  <c r="K300" i="13"/>
  <c r="L300" i="13"/>
  <c r="M300" i="13"/>
  <c r="N300" i="13"/>
  <c r="O300" i="13"/>
  <c r="P300" i="13"/>
  <c r="R300" i="13"/>
  <c r="S300" i="13"/>
  <c r="K301" i="13"/>
  <c r="L301" i="13"/>
  <c r="M301" i="13"/>
  <c r="N301" i="13"/>
  <c r="O301" i="13"/>
  <c r="P301" i="13"/>
  <c r="R301" i="13"/>
  <c r="S301" i="13"/>
  <c r="K302" i="13"/>
  <c r="L302" i="13"/>
  <c r="M302" i="13"/>
  <c r="N302" i="13"/>
  <c r="O302" i="13"/>
  <c r="P302" i="13"/>
  <c r="R302" i="13"/>
  <c r="S302" i="13"/>
  <c r="K303" i="13"/>
  <c r="L303" i="13"/>
  <c r="M303" i="13"/>
  <c r="N303" i="13"/>
  <c r="O303" i="13"/>
  <c r="P303" i="13"/>
  <c r="R303" i="13"/>
  <c r="S303" i="13"/>
  <c r="K304" i="13"/>
  <c r="L304" i="13"/>
  <c r="M304" i="13"/>
  <c r="N304" i="13"/>
  <c r="O304" i="13"/>
  <c r="P304" i="13"/>
  <c r="R304" i="13"/>
  <c r="S304" i="13"/>
  <c r="K305" i="13"/>
  <c r="L305" i="13"/>
  <c r="M305" i="13"/>
  <c r="N305" i="13"/>
  <c r="O305" i="13"/>
  <c r="P305" i="13"/>
  <c r="R305" i="13"/>
  <c r="S305" i="13"/>
  <c r="K306" i="13"/>
  <c r="L306" i="13"/>
  <c r="M306" i="13"/>
  <c r="N306" i="13"/>
  <c r="O306" i="13"/>
  <c r="P306" i="13"/>
  <c r="R306" i="13"/>
  <c r="S306" i="13"/>
  <c r="K307" i="13"/>
  <c r="L307" i="13"/>
  <c r="M307" i="13"/>
  <c r="N307" i="13"/>
  <c r="O307" i="13"/>
  <c r="P307" i="13"/>
  <c r="R307" i="13"/>
  <c r="S307" i="13"/>
  <c r="K308" i="13"/>
  <c r="L308" i="13"/>
  <c r="M308" i="13"/>
  <c r="N308" i="13"/>
  <c r="O308" i="13"/>
  <c r="P308" i="13"/>
  <c r="R308" i="13"/>
  <c r="S308" i="13"/>
  <c r="K309" i="13"/>
  <c r="L309" i="13"/>
  <c r="M309" i="13"/>
  <c r="N309" i="13"/>
  <c r="O309" i="13"/>
  <c r="P309" i="13"/>
  <c r="R309" i="13"/>
  <c r="S309" i="13"/>
  <c r="K310" i="13"/>
  <c r="L310" i="13"/>
  <c r="M310" i="13"/>
  <c r="N310" i="13"/>
  <c r="O310" i="13"/>
  <c r="P310" i="13"/>
  <c r="R310" i="13"/>
  <c r="S310" i="13"/>
  <c r="K311" i="13"/>
  <c r="L311" i="13"/>
  <c r="M311" i="13"/>
  <c r="N311" i="13"/>
  <c r="O311" i="13"/>
  <c r="P311" i="13"/>
  <c r="R311" i="13"/>
  <c r="S311" i="13"/>
  <c r="K312" i="13"/>
  <c r="L312" i="13"/>
  <c r="M312" i="13"/>
  <c r="N312" i="13"/>
  <c r="O312" i="13"/>
  <c r="P312" i="13"/>
  <c r="R312" i="13"/>
  <c r="S312" i="13"/>
  <c r="K313" i="13"/>
  <c r="L313" i="13"/>
  <c r="M313" i="13"/>
  <c r="N313" i="13"/>
  <c r="O313" i="13"/>
  <c r="P313" i="13"/>
  <c r="R313" i="13"/>
  <c r="S313" i="13"/>
  <c r="K314" i="13"/>
  <c r="L314" i="13"/>
  <c r="M314" i="13"/>
  <c r="N314" i="13"/>
  <c r="O314" i="13"/>
  <c r="P314" i="13"/>
  <c r="R314" i="13"/>
  <c r="S314" i="13"/>
  <c r="K315" i="13"/>
  <c r="L315" i="13"/>
  <c r="M315" i="13"/>
  <c r="N315" i="13"/>
  <c r="O315" i="13"/>
  <c r="P315" i="13"/>
  <c r="R315" i="13"/>
  <c r="S315" i="13"/>
  <c r="K316" i="13"/>
  <c r="L316" i="13"/>
  <c r="M316" i="13"/>
  <c r="N316" i="13"/>
  <c r="O316" i="13"/>
  <c r="P316" i="13"/>
  <c r="R316" i="13"/>
  <c r="S316" i="13"/>
  <c r="K317" i="13"/>
  <c r="L317" i="13"/>
  <c r="M317" i="13"/>
  <c r="N317" i="13"/>
  <c r="O317" i="13"/>
  <c r="P317" i="13"/>
  <c r="R317" i="13"/>
  <c r="S317" i="13"/>
  <c r="K318" i="13"/>
  <c r="L318" i="13"/>
  <c r="M318" i="13"/>
  <c r="N318" i="13"/>
  <c r="O318" i="13"/>
  <c r="P318" i="13"/>
  <c r="R318" i="13"/>
  <c r="S318" i="13"/>
  <c r="K319" i="13"/>
  <c r="L319" i="13"/>
  <c r="M319" i="13"/>
  <c r="N319" i="13"/>
  <c r="O319" i="13"/>
  <c r="P319" i="13"/>
  <c r="R319" i="13"/>
  <c r="S319" i="13"/>
  <c r="K320" i="13"/>
  <c r="L320" i="13"/>
  <c r="M320" i="13"/>
  <c r="N320" i="13"/>
  <c r="O320" i="13"/>
  <c r="P320" i="13"/>
  <c r="R320" i="13"/>
  <c r="S320" i="13"/>
  <c r="K321" i="13"/>
  <c r="L321" i="13"/>
  <c r="M321" i="13"/>
  <c r="N321" i="13"/>
  <c r="O321" i="13"/>
  <c r="P321" i="13"/>
  <c r="R321" i="13"/>
  <c r="S321" i="13"/>
  <c r="K322" i="13"/>
  <c r="L322" i="13"/>
  <c r="M322" i="13"/>
  <c r="N322" i="13"/>
  <c r="O322" i="13"/>
  <c r="P322" i="13"/>
  <c r="R322" i="13"/>
  <c r="S322" i="13"/>
  <c r="K323" i="13"/>
  <c r="L323" i="13"/>
  <c r="M323" i="13"/>
  <c r="N323" i="13"/>
  <c r="O323" i="13"/>
  <c r="P323" i="13"/>
  <c r="R323" i="13"/>
  <c r="S323" i="13"/>
  <c r="K324" i="13"/>
  <c r="L324" i="13"/>
  <c r="M324" i="13"/>
  <c r="N324" i="13"/>
  <c r="O324" i="13"/>
  <c r="P324" i="13"/>
  <c r="R324" i="13"/>
  <c r="S324" i="13"/>
  <c r="K325" i="13"/>
  <c r="L325" i="13"/>
  <c r="M325" i="13"/>
  <c r="N325" i="13"/>
  <c r="O325" i="13"/>
  <c r="P325" i="13"/>
  <c r="R325" i="13"/>
  <c r="S325" i="13"/>
  <c r="K326" i="13"/>
  <c r="L326" i="13"/>
  <c r="M326" i="13"/>
  <c r="N326" i="13"/>
  <c r="O326" i="13"/>
  <c r="P326" i="13"/>
  <c r="R326" i="13"/>
  <c r="S326" i="13"/>
  <c r="K327" i="13"/>
  <c r="L327" i="13"/>
  <c r="M327" i="13"/>
  <c r="N327" i="13"/>
  <c r="O327" i="13"/>
  <c r="P327" i="13"/>
  <c r="R327" i="13"/>
  <c r="S327" i="13"/>
  <c r="K328" i="13"/>
  <c r="L328" i="13"/>
  <c r="M328" i="13"/>
  <c r="N328" i="13"/>
  <c r="O328" i="13"/>
  <c r="P328" i="13"/>
  <c r="R328" i="13"/>
  <c r="S328" i="13"/>
  <c r="K329" i="13"/>
  <c r="L329" i="13"/>
  <c r="M329" i="13"/>
  <c r="N329" i="13"/>
  <c r="O329" i="13"/>
  <c r="P329" i="13"/>
  <c r="R329" i="13"/>
  <c r="S329" i="13"/>
  <c r="K330" i="13"/>
  <c r="L330" i="13"/>
  <c r="M330" i="13"/>
  <c r="N330" i="13"/>
  <c r="O330" i="13"/>
  <c r="P330" i="13"/>
  <c r="R330" i="13"/>
  <c r="S330" i="13"/>
  <c r="K331" i="13"/>
  <c r="L331" i="13"/>
  <c r="M331" i="13"/>
  <c r="N331" i="13"/>
  <c r="O331" i="13"/>
  <c r="P331" i="13"/>
  <c r="R331" i="13"/>
  <c r="S331" i="13"/>
  <c r="K332" i="13"/>
  <c r="L332" i="13"/>
  <c r="M332" i="13"/>
  <c r="N332" i="13"/>
  <c r="O332" i="13"/>
  <c r="P332" i="13"/>
  <c r="R332" i="13"/>
  <c r="S332" i="13"/>
  <c r="K333" i="13"/>
  <c r="L333" i="13"/>
  <c r="M333" i="13"/>
  <c r="N333" i="13"/>
  <c r="O333" i="13"/>
  <c r="P333" i="13"/>
  <c r="R333" i="13"/>
  <c r="S333" i="13"/>
  <c r="K334" i="13"/>
  <c r="L334" i="13"/>
  <c r="M334" i="13"/>
  <c r="N334" i="13"/>
  <c r="O334" i="13"/>
  <c r="P334" i="13"/>
  <c r="R334" i="13"/>
  <c r="S334" i="13"/>
  <c r="K335" i="13"/>
  <c r="L335" i="13"/>
  <c r="M335" i="13"/>
  <c r="N335" i="13"/>
  <c r="O335" i="13"/>
  <c r="P335" i="13"/>
  <c r="R335" i="13"/>
  <c r="S335" i="13"/>
  <c r="K336" i="13"/>
  <c r="L336" i="13"/>
  <c r="M336" i="13"/>
  <c r="N336" i="13"/>
  <c r="O336" i="13"/>
  <c r="P336" i="13"/>
  <c r="R336" i="13"/>
  <c r="S336" i="13"/>
  <c r="K337" i="13"/>
  <c r="L337" i="13"/>
  <c r="M337" i="13"/>
  <c r="N337" i="13"/>
  <c r="O337" i="13"/>
  <c r="P337" i="13"/>
  <c r="R337" i="13"/>
  <c r="S337" i="13"/>
  <c r="K338" i="13"/>
  <c r="L338" i="13"/>
  <c r="M338" i="13"/>
  <c r="N338" i="13"/>
  <c r="O338" i="13"/>
  <c r="P338" i="13"/>
  <c r="R338" i="13"/>
  <c r="S338" i="13"/>
  <c r="K339" i="13"/>
  <c r="L339" i="13"/>
  <c r="M339" i="13"/>
  <c r="N339" i="13"/>
  <c r="O339" i="13"/>
  <c r="P339" i="13"/>
  <c r="R339" i="13"/>
  <c r="S339" i="13"/>
  <c r="K340" i="13"/>
  <c r="L340" i="13"/>
  <c r="M340" i="13"/>
  <c r="N340" i="13"/>
  <c r="O340" i="13"/>
  <c r="P340" i="13"/>
  <c r="R340" i="13"/>
  <c r="S340" i="13"/>
  <c r="K341" i="13"/>
  <c r="L341" i="13"/>
  <c r="M341" i="13"/>
  <c r="N341" i="13"/>
  <c r="O341" i="13"/>
  <c r="P341" i="13"/>
  <c r="R341" i="13"/>
  <c r="S341" i="13"/>
  <c r="K342" i="13"/>
  <c r="L342" i="13"/>
  <c r="M342" i="13"/>
  <c r="N342" i="13"/>
  <c r="O342" i="13"/>
  <c r="P342" i="13"/>
  <c r="R342" i="13"/>
  <c r="S342" i="13"/>
  <c r="K343" i="13"/>
  <c r="L343" i="13"/>
  <c r="M343" i="13"/>
  <c r="N343" i="13"/>
  <c r="O343" i="13"/>
  <c r="P343" i="13"/>
  <c r="R343" i="13"/>
  <c r="S343" i="13"/>
  <c r="K344" i="13"/>
  <c r="L344" i="13"/>
  <c r="M344" i="13"/>
  <c r="N344" i="13"/>
  <c r="O344" i="13"/>
  <c r="P344" i="13"/>
  <c r="R344" i="13"/>
  <c r="S344" i="13"/>
  <c r="K345" i="13"/>
  <c r="L345" i="13"/>
  <c r="M345" i="13"/>
  <c r="N345" i="13"/>
  <c r="O345" i="13"/>
  <c r="P345" i="13"/>
  <c r="R345" i="13"/>
  <c r="S345" i="13"/>
  <c r="K346" i="13"/>
  <c r="L346" i="13"/>
  <c r="M346" i="13"/>
  <c r="N346" i="13"/>
  <c r="O346" i="13"/>
  <c r="P346" i="13"/>
  <c r="R346" i="13"/>
  <c r="S346" i="13"/>
  <c r="K347" i="13"/>
  <c r="L347" i="13"/>
  <c r="M347" i="13"/>
  <c r="N347" i="13"/>
  <c r="O347" i="13"/>
  <c r="P347" i="13"/>
  <c r="R347" i="13"/>
  <c r="S347" i="13"/>
  <c r="K348" i="13"/>
  <c r="L348" i="13"/>
  <c r="M348" i="13"/>
  <c r="N348" i="13"/>
  <c r="O348" i="13"/>
  <c r="P348" i="13"/>
  <c r="R348" i="13"/>
  <c r="S348" i="13"/>
  <c r="K349" i="13"/>
  <c r="L349" i="13"/>
  <c r="M349" i="13"/>
  <c r="N349" i="13"/>
  <c r="O349" i="13"/>
  <c r="P349" i="13"/>
  <c r="R349" i="13"/>
  <c r="S349" i="13"/>
  <c r="K350" i="13"/>
  <c r="L350" i="13"/>
  <c r="M350" i="13"/>
  <c r="N350" i="13"/>
  <c r="O350" i="13"/>
  <c r="P350" i="13"/>
  <c r="R350" i="13"/>
  <c r="S350" i="13"/>
  <c r="K351" i="13"/>
  <c r="L351" i="13"/>
  <c r="M351" i="13"/>
  <c r="N351" i="13"/>
  <c r="O351" i="13"/>
  <c r="P351" i="13"/>
  <c r="R351" i="13"/>
  <c r="S351" i="13"/>
  <c r="K352" i="13"/>
  <c r="L352" i="13"/>
  <c r="M352" i="13"/>
  <c r="N352" i="13"/>
  <c r="O352" i="13"/>
  <c r="P352" i="13"/>
  <c r="R352" i="13"/>
  <c r="S352" i="13"/>
  <c r="K353" i="13"/>
  <c r="L353" i="13"/>
  <c r="M353" i="13"/>
  <c r="N353" i="13"/>
  <c r="O353" i="13"/>
  <c r="P353" i="13"/>
  <c r="R353" i="13"/>
  <c r="S353" i="13"/>
  <c r="K354" i="13"/>
  <c r="L354" i="13"/>
  <c r="M354" i="13"/>
  <c r="N354" i="13"/>
  <c r="O354" i="13"/>
  <c r="P354" i="13"/>
  <c r="R354" i="13"/>
  <c r="S354" i="13"/>
  <c r="K355" i="13"/>
  <c r="L355" i="13"/>
  <c r="M355" i="13"/>
  <c r="N355" i="13"/>
  <c r="O355" i="13"/>
  <c r="P355" i="13"/>
  <c r="R355" i="13"/>
  <c r="S355" i="13"/>
  <c r="K356" i="13"/>
  <c r="L356" i="13"/>
  <c r="M356" i="13"/>
  <c r="N356" i="13"/>
  <c r="O356" i="13"/>
  <c r="P356" i="13"/>
  <c r="R356" i="13"/>
  <c r="S356" i="13"/>
  <c r="K357" i="13"/>
  <c r="L357" i="13"/>
  <c r="M357" i="13"/>
  <c r="N357" i="13"/>
  <c r="O357" i="13"/>
  <c r="P357" i="13"/>
  <c r="R357" i="13"/>
  <c r="S357" i="13"/>
  <c r="K358" i="13"/>
  <c r="L358" i="13"/>
  <c r="M358" i="13"/>
  <c r="N358" i="13"/>
  <c r="O358" i="13"/>
  <c r="P358" i="13"/>
  <c r="R358" i="13"/>
  <c r="S358" i="13"/>
  <c r="K359" i="13"/>
  <c r="L359" i="13"/>
  <c r="M359" i="13"/>
  <c r="N359" i="13"/>
  <c r="O359" i="13"/>
  <c r="P359" i="13"/>
  <c r="R359" i="13"/>
  <c r="S359" i="13"/>
  <c r="K360" i="13"/>
  <c r="L360" i="13"/>
  <c r="M360" i="13"/>
  <c r="N360" i="13"/>
  <c r="O360" i="13"/>
  <c r="P360" i="13"/>
  <c r="R360" i="13"/>
  <c r="S360" i="13"/>
  <c r="K361" i="13"/>
  <c r="L361" i="13"/>
  <c r="M361" i="13"/>
  <c r="N361" i="13"/>
  <c r="O361" i="13"/>
  <c r="P361" i="13"/>
  <c r="R361" i="13"/>
  <c r="S361" i="13"/>
  <c r="K362" i="13"/>
  <c r="L362" i="13"/>
  <c r="M362" i="13"/>
  <c r="N362" i="13"/>
  <c r="O362" i="13"/>
  <c r="P362" i="13"/>
  <c r="R362" i="13"/>
  <c r="S362" i="13"/>
  <c r="K363" i="13"/>
  <c r="L363" i="13"/>
  <c r="M363" i="13"/>
  <c r="N363" i="13"/>
  <c r="O363" i="13"/>
  <c r="P363" i="13"/>
  <c r="R363" i="13"/>
  <c r="S363" i="13"/>
  <c r="K364" i="13"/>
  <c r="L364" i="13"/>
  <c r="M364" i="13"/>
  <c r="N364" i="13"/>
  <c r="O364" i="13"/>
  <c r="P364" i="13"/>
  <c r="R364" i="13"/>
  <c r="S364" i="13"/>
  <c r="K365" i="13"/>
  <c r="L365" i="13"/>
  <c r="M365" i="13"/>
  <c r="N365" i="13"/>
  <c r="O365" i="13"/>
  <c r="P365" i="13"/>
  <c r="R365" i="13"/>
  <c r="S365" i="13"/>
  <c r="K366" i="13"/>
  <c r="L366" i="13"/>
  <c r="M366" i="13"/>
  <c r="N366" i="13"/>
  <c r="O366" i="13"/>
  <c r="P366" i="13"/>
  <c r="R366" i="13"/>
  <c r="S366" i="13"/>
  <c r="K367" i="13"/>
  <c r="L367" i="13"/>
  <c r="M367" i="13"/>
  <c r="N367" i="13"/>
  <c r="O367" i="13"/>
  <c r="P367" i="13"/>
  <c r="R367" i="13"/>
  <c r="S367" i="13"/>
  <c r="K368" i="13"/>
  <c r="L368" i="13"/>
  <c r="M368" i="13"/>
  <c r="N368" i="13"/>
  <c r="O368" i="13"/>
  <c r="P368" i="13"/>
  <c r="R368" i="13"/>
  <c r="S368" i="13"/>
  <c r="K369" i="13"/>
  <c r="L369" i="13"/>
  <c r="M369" i="13"/>
  <c r="N369" i="13"/>
  <c r="O369" i="13"/>
  <c r="P369" i="13"/>
  <c r="R369" i="13"/>
  <c r="S369" i="13"/>
  <c r="K370" i="13"/>
  <c r="L370" i="13"/>
  <c r="M370" i="13"/>
  <c r="N370" i="13"/>
  <c r="O370" i="13"/>
  <c r="P370" i="13"/>
  <c r="R370" i="13"/>
  <c r="S370" i="13"/>
  <c r="K371" i="13"/>
  <c r="L371" i="13"/>
  <c r="M371" i="13"/>
  <c r="N371" i="13"/>
  <c r="O371" i="13"/>
  <c r="P371" i="13"/>
  <c r="R371" i="13"/>
  <c r="S371" i="13"/>
  <c r="K372" i="13"/>
  <c r="L372" i="13"/>
  <c r="M372" i="13"/>
  <c r="N372" i="13"/>
  <c r="O372" i="13"/>
  <c r="P372" i="13"/>
  <c r="R372" i="13"/>
  <c r="S372" i="13"/>
  <c r="K373" i="13"/>
  <c r="L373" i="13"/>
  <c r="M373" i="13"/>
  <c r="N373" i="13"/>
  <c r="O373" i="13"/>
  <c r="P373" i="13"/>
  <c r="R373" i="13"/>
  <c r="S373" i="13"/>
  <c r="K374" i="13"/>
  <c r="L374" i="13"/>
  <c r="M374" i="13"/>
  <c r="N374" i="13"/>
  <c r="O374" i="13"/>
  <c r="P374" i="13"/>
  <c r="R374" i="13"/>
  <c r="S374" i="13"/>
  <c r="K375" i="13"/>
  <c r="L375" i="13"/>
  <c r="M375" i="13"/>
  <c r="N375" i="13"/>
  <c r="O375" i="13"/>
  <c r="P375" i="13"/>
  <c r="R375" i="13"/>
  <c r="S375" i="13"/>
  <c r="L376" i="13"/>
  <c r="M376" i="13"/>
  <c r="N376" i="13"/>
  <c r="O376" i="13"/>
  <c r="P376" i="13"/>
  <c r="R376" i="13"/>
  <c r="S376" i="13"/>
  <c r="L377" i="13"/>
  <c r="M377" i="13"/>
  <c r="N377" i="13"/>
  <c r="O377" i="13"/>
  <c r="P377" i="13"/>
  <c r="R377" i="13"/>
  <c r="S377" i="13"/>
  <c r="L378" i="13"/>
  <c r="M378" i="13"/>
  <c r="N378" i="13"/>
  <c r="O378" i="13"/>
  <c r="P378" i="13"/>
  <c r="R378" i="13"/>
  <c r="S378" i="13"/>
  <c r="L379" i="13"/>
  <c r="M379" i="13"/>
  <c r="N379" i="13"/>
  <c r="O379" i="13"/>
  <c r="P379" i="13"/>
  <c r="R379" i="13"/>
  <c r="S379" i="13"/>
  <c r="L380" i="13"/>
  <c r="M380" i="13"/>
  <c r="N380" i="13"/>
  <c r="O380" i="13"/>
  <c r="P380" i="13"/>
  <c r="R380" i="13"/>
  <c r="S380" i="13"/>
  <c r="L381" i="13"/>
  <c r="M381" i="13"/>
  <c r="N381" i="13"/>
  <c r="O381" i="13"/>
  <c r="P381" i="13"/>
  <c r="R381" i="13"/>
  <c r="S381" i="13"/>
  <c r="L382" i="13"/>
  <c r="M382" i="13"/>
  <c r="N382" i="13"/>
  <c r="O382" i="13"/>
  <c r="P382" i="13"/>
  <c r="R382" i="13"/>
  <c r="S382" i="13"/>
  <c r="L383" i="13"/>
  <c r="M383" i="13"/>
  <c r="N383" i="13"/>
  <c r="O383" i="13"/>
  <c r="P383" i="13"/>
  <c r="R383" i="13"/>
  <c r="S383" i="13"/>
  <c r="L384" i="13"/>
  <c r="M384" i="13"/>
  <c r="N384" i="13"/>
  <c r="O384" i="13"/>
  <c r="P384" i="13"/>
  <c r="R384" i="13"/>
  <c r="S384" i="13"/>
  <c r="L385" i="13"/>
  <c r="M385" i="13"/>
  <c r="N385" i="13"/>
  <c r="O385" i="13"/>
  <c r="P385" i="13"/>
  <c r="R385" i="13"/>
  <c r="S385" i="13"/>
  <c r="L386" i="13"/>
  <c r="M386" i="13"/>
  <c r="N386" i="13"/>
  <c r="O386" i="13"/>
  <c r="P386" i="13"/>
  <c r="R386" i="13"/>
  <c r="S386" i="13"/>
  <c r="L387" i="13"/>
  <c r="M387" i="13"/>
  <c r="N387" i="13"/>
  <c r="O387" i="13"/>
  <c r="P387" i="13"/>
  <c r="R387" i="13"/>
  <c r="S387" i="13"/>
  <c r="L388" i="13"/>
  <c r="M388" i="13"/>
  <c r="N388" i="13"/>
  <c r="O388" i="13"/>
  <c r="P388" i="13"/>
  <c r="R388" i="13"/>
  <c r="S388" i="13"/>
  <c r="L389" i="13"/>
  <c r="M389" i="13"/>
  <c r="N389" i="13"/>
  <c r="O389" i="13"/>
  <c r="P389" i="13"/>
  <c r="R389" i="13"/>
  <c r="S389" i="13"/>
  <c r="L390" i="13"/>
  <c r="M390" i="13"/>
  <c r="N390" i="13"/>
  <c r="O390" i="13"/>
  <c r="P390" i="13"/>
  <c r="R390" i="13"/>
  <c r="S390" i="13"/>
  <c r="L391" i="13"/>
  <c r="M391" i="13"/>
  <c r="N391" i="13"/>
  <c r="O391" i="13"/>
  <c r="P391" i="13"/>
  <c r="R391" i="13"/>
  <c r="S391" i="13"/>
  <c r="L392" i="13"/>
  <c r="M392" i="13"/>
  <c r="N392" i="13"/>
  <c r="O392" i="13"/>
  <c r="P392" i="13"/>
  <c r="R392" i="13"/>
  <c r="S392" i="13"/>
  <c r="L393" i="13"/>
  <c r="M393" i="13"/>
  <c r="N393" i="13"/>
  <c r="O393" i="13"/>
  <c r="P393" i="13"/>
  <c r="R393" i="13"/>
  <c r="S393" i="13"/>
  <c r="L394" i="13"/>
  <c r="M394" i="13"/>
  <c r="N394" i="13"/>
  <c r="O394" i="13"/>
  <c r="P394" i="13"/>
  <c r="R394" i="13"/>
  <c r="S394" i="13"/>
  <c r="L395" i="13"/>
  <c r="M395" i="13"/>
  <c r="N395" i="13"/>
  <c r="O395" i="13"/>
  <c r="P395" i="13"/>
  <c r="R395" i="13"/>
  <c r="S395" i="13"/>
  <c r="L396" i="13"/>
  <c r="M396" i="13"/>
  <c r="N396" i="13"/>
  <c r="O396" i="13"/>
  <c r="P396" i="13"/>
  <c r="R396" i="13"/>
  <c r="S396" i="13"/>
  <c r="L397" i="13"/>
  <c r="M397" i="13"/>
  <c r="N397" i="13"/>
  <c r="O397" i="13"/>
  <c r="P397" i="13"/>
  <c r="S397" i="13"/>
  <c r="L398" i="13"/>
  <c r="M398" i="13"/>
  <c r="N398" i="13"/>
  <c r="O398" i="13"/>
  <c r="P398" i="13"/>
  <c r="S398" i="13"/>
  <c r="S13" i="13"/>
  <c r="P13" i="13"/>
  <c r="O13" i="13"/>
  <c r="N13" i="13"/>
  <c r="M13" i="13"/>
  <c r="L13" i="13"/>
  <c r="K13" i="13"/>
  <c r="K13" i="12"/>
  <c r="L13" i="12" s="1"/>
  <c r="M13" i="12"/>
  <c r="N13" i="12"/>
  <c r="K14" i="12"/>
  <c r="L14" i="12" s="1"/>
  <c r="M14" i="12"/>
  <c r="N14" i="12"/>
  <c r="K15" i="12"/>
  <c r="L15" i="12" s="1"/>
  <c r="M15" i="12"/>
  <c r="N15" i="12"/>
  <c r="K16" i="12"/>
  <c r="L16" i="12" s="1"/>
  <c r="N16" i="12"/>
  <c r="K17" i="12"/>
  <c r="L17" i="12"/>
  <c r="M17" i="12"/>
  <c r="N17" i="12"/>
  <c r="K18" i="12"/>
  <c r="L18" i="12" s="1"/>
  <c r="M18" i="12"/>
  <c r="N18" i="12"/>
  <c r="K19" i="12"/>
  <c r="L19" i="12" s="1"/>
  <c r="M19" i="12"/>
  <c r="N19" i="12"/>
  <c r="K20" i="12"/>
  <c r="L20" i="12" s="1"/>
  <c r="M20" i="12"/>
  <c r="N20" i="12"/>
  <c r="K21" i="12"/>
  <c r="L21" i="12" s="1"/>
  <c r="M21" i="12"/>
  <c r="N21" i="12"/>
  <c r="K22" i="12"/>
  <c r="L22" i="12" s="1"/>
  <c r="M22" i="12"/>
  <c r="N22" i="12"/>
  <c r="K23" i="12"/>
  <c r="L23" i="12"/>
  <c r="M23" i="12"/>
  <c r="N23" i="12"/>
  <c r="K24" i="12"/>
  <c r="L24" i="12" s="1"/>
  <c r="M24" i="12"/>
  <c r="N24" i="12"/>
  <c r="K25" i="12"/>
  <c r="L25" i="12" s="1"/>
  <c r="M25" i="12"/>
  <c r="N25" i="12"/>
  <c r="K26" i="12"/>
  <c r="L26" i="12" s="1"/>
  <c r="M26" i="12"/>
  <c r="N26" i="12"/>
  <c r="K27" i="12"/>
  <c r="L27" i="12" s="1"/>
  <c r="M27" i="12"/>
  <c r="N27" i="12"/>
  <c r="K28" i="12"/>
  <c r="L28" i="12" s="1"/>
  <c r="M28" i="12"/>
  <c r="N28" i="12"/>
  <c r="K29" i="12"/>
  <c r="L29" i="12" s="1"/>
  <c r="M29" i="12"/>
  <c r="N29" i="12"/>
  <c r="K30" i="12"/>
  <c r="L30" i="12" s="1"/>
  <c r="M30" i="12"/>
  <c r="N30" i="12"/>
  <c r="K31" i="12"/>
  <c r="L31" i="12" s="1"/>
  <c r="M31" i="12"/>
  <c r="N31" i="12"/>
  <c r="K32" i="12"/>
  <c r="L32" i="12" s="1"/>
  <c r="M32" i="12"/>
  <c r="N32" i="12"/>
  <c r="K33" i="12"/>
  <c r="L33" i="12"/>
  <c r="M33" i="12"/>
  <c r="N33" i="12"/>
  <c r="K34" i="12"/>
  <c r="L34" i="12" s="1"/>
  <c r="M34" i="12"/>
  <c r="N34" i="12"/>
  <c r="K35" i="12"/>
  <c r="L35" i="12" s="1"/>
  <c r="M35" i="12"/>
  <c r="N35" i="12"/>
  <c r="K36" i="12"/>
  <c r="L36" i="12" s="1"/>
  <c r="M36" i="12"/>
  <c r="N36" i="12"/>
  <c r="K37" i="12"/>
  <c r="L37" i="12" s="1"/>
  <c r="M37" i="12"/>
  <c r="N37" i="12"/>
  <c r="K38" i="12"/>
  <c r="L38" i="12" s="1"/>
  <c r="M38" i="12"/>
  <c r="N38" i="12"/>
  <c r="K39" i="12"/>
  <c r="L39" i="12"/>
  <c r="M39" i="12"/>
  <c r="N39" i="12"/>
  <c r="K40" i="12"/>
  <c r="L40" i="12" s="1"/>
  <c r="M40" i="12"/>
  <c r="N40" i="12"/>
  <c r="K41" i="12"/>
  <c r="L41" i="12" s="1"/>
  <c r="M41" i="12"/>
  <c r="N41" i="12"/>
  <c r="K42" i="12"/>
  <c r="L42" i="12" s="1"/>
  <c r="M42" i="12"/>
  <c r="N42" i="12"/>
  <c r="K43" i="12"/>
  <c r="L43" i="12" s="1"/>
  <c r="M43" i="12"/>
  <c r="N43" i="12"/>
  <c r="K44" i="12"/>
  <c r="L44" i="12" s="1"/>
  <c r="M44" i="12"/>
  <c r="N44" i="12"/>
  <c r="K45" i="12"/>
  <c r="L45" i="12" s="1"/>
  <c r="M45" i="12"/>
  <c r="N45" i="12"/>
  <c r="K46" i="12"/>
  <c r="L46" i="12" s="1"/>
  <c r="M46" i="12"/>
  <c r="N46" i="12"/>
  <c r="K47" i="12"/>
  <c r="L47" i="12" s="1"/>
  <c r="M47" i="12"/>
  <c r="N47" i="12"/>
  <c r="K48" i="12"/>
  <c r="L48" i="12" s="1"/>
  <c r="M48" i="12"/>
  <c r="N48" i="12"/>
  <c r="K49" i="12"/>
  <c r="L49" i="12" s="1"/>
  <c r="M49" i="12"/>
  <c r="N49" i="12"/>
  <c r="K50" i="12"/>
  <c r="L50" i="12" s="1"/>
  <c r="M50" i="12"/>
  <c r="N50" i="12"/>
  <c r="K51" i="12"/>
  <c r="L51" i="12"/>
  <c r="M51" i="12"/>
  <c r="N51" i="12"/>
  <c r="K52" i="12"/>
  <c r="L52" i="12" s="1"/>
  <c r="M52" i="12"/>
  <c r="N52" i="12"/>
  <c r="K53" i="12"/>
  <c r="L53" i="12" s="1"/>
  <c r="M53" i="12"/>
  <c r="N53" i="12"/>
  <c r="K54" i="12"/>
  <c r="L54" i="12" s="1"/>
  <c r="M54" i="12"/>
  <c r="N54" i="12"/>
  <c r="K55" i="12"/>
  <c r="L55" i="12" s="1"/>
  <c r="M55" i="12"/>
  <c r="N55" i="12"/>
  <c r="K56" i="12"/>
  <c r="L56" i="12" s="1"/>
  <c r="M56" i="12"/>
  <c r="N56" i="12"/>
  <c r="K57" i="12"/>
  <c r="L57" i="12" s="1"/>
  <c r="M57" i="12"/>
  <c r="N57" i="12"/>
  <c r="K58" i="12"/>
  <c r="L58" i="12" s="1"/>
  <c r="M58" i="12"/>
  <c r="N58" i="12"/>
  <c r="K59" i="12"/>
  <c r="L59" i="12" s="1"/>
  <c r="M59" i="12"/>
  <c r="N59" i="12"/>
  <c r="K60" i="12"/>
  <c r="L60" i="12" s="1"/>
  <c r="M60" i="12"/>
  <c r="N60" i="12"/>
  <c r="K61" i="12"/>
  <c r="L61" i="12" s="1"/>
  <c r="M61" i="12"/>
  <c r="N61" i="12"/>
  <c r="K62" i="12"/>
  <c r="L62" i="12" s="1"/>
  <c r="M62" i="12"/>
  <c r="N62" i="12"/>
  <c r="K63" i="12"/>
  <c r="L63" i="12" s="1"/>
  <c r="M63" i="12"/>
  <c r="N63" i="12"/>
  <c r="K64" i="12"/>
  <c r="L64" i="12" s="1"/>
  <c r="M64" i="12"/>
  <c r="N64" i="12"/>
  <c r="K65" i="12"/>
  <c r="L65" i="12" s="1"/>
  <c r="M65" i="12"/>
  <c r="N65" i="12"/>
  <c r="K66" i="12"/>
  <c r="L66" i="12" s="1"/>
  <c r="M66" i="12"/>
  <c r="N66" i="12"/>
  <c r="K67" i="12"/>
  <c r="L67" i="12" s="1"/>
  <c r="M67" i="12"/>
  <c r="N67" i="12"/>
  <c r="K68" i="12"/>
  <c r="L68" i="12" s="1"/>
  <c r="M68" i="12"/>
  <c r="N68" i="12"/>
  <c r="K69" i="12"/>
  <c r="L69" i="12" s="1"/>
  <c r="M69" i="12"/>
  <c r="N69" i="12"/>
  <c r="K70" i="12"/>
  <c r="L70" i="12" s="1"/>
  <c r="M70" i="12"/>
  <c r="N70" i="12"/>
  <c r="K71" i="12"/>
  <c r="L71" i="12"/>
  <c r="M71" i="12"/>
  <c r="N71" i="12"/>
  <c r="K72" i="12"/>
  <c r="L72" i="12" s="1"/>
  <c r="M72" i="12"/>
  <c r="N72" i="12"/>
  <c r="K73" i="12"/>
  <c r="L73" i="12" s="1"/>
  <c r="M73" i="12"/>
  <c r="N73" i="12"/>
  <c r="K74" i="12"/>
  <c r="L74" i="12" s="1"/>
  <c r="M74" i="12"/>
  <c r="N74" i="12"/>
  <c r="K75" i="12"/>
  <c r="L75" i="12" s="1"/>
  <c r="M75" i="12"/>
  <c r="N75" i="12"/>
  <c r="K76" i="12"/>
  <c r="L76" i="12" s="1"/>
  <c r="M76" i="12"/>
  <c r="N76" i="12"/>
  <c r="K77" i="12"/>
  <c r="L77" i="12" s="1"/>
  <c r="M77" i="12"/>
  <c r="N77" i="12"/>
  <c r="K78" i="12"/>
  <c r="L78" i="12" s="1"/>
  <c r="M78" i="12"/>
  <c r="N78" i="12"/>
  <c r="K79" i="12"/>
  <c r="L79" i="12" s="1"/>
  <c r="M79" i="12"/>
  <c r="N79" i="12"/>
  <c r="K80" i="12"/>
  <c r="L80" i="12" s="1"/>
  <c r="M80" i="12"/>
  <c r="N80" i="12"/>
  <c r="K81" i="12"/>
  <c r="L81" i="12"/>
  <c r="M81" i="12"/>
  <c r="N81" i="12"/>
  <c r="K82" i="12"/>
  <c r="L82" i="12" s="1"/>
  <c r="M82" i="12"/>
  <c r="N82" i="12"/>
  <c r="K83" i="12"/>
  <c r="L83" i="12" s="1"/>
  <c r="M83" i="12"/>
  <c r="N83" i="12"/>
  <c r="K84" i="12"/>
  <c r="L84" i="12" s="1"/>
  <c r="M84" i="12"/>
  <c r="N84" i="12"/>
  <c r="K85" i="12"/>
  <c r="L85" i="12" s="1"/>
  <c r="M85" i="12"/>
  <c r="N85" i="12"/>
  <c r="K86" i="12"/>
  <c r="L86" i="12" s="1"/>
  <c r="M86" i="12"/>
  <c r="N86" i="12"/>
  <c r="K87" i="12"/>
  <c r="L87" i="12" s="1"/>
  <c r="M87" i="12"/>
  <c r="N87" i="12"/>
  <c r="K88" i="12"/>
  <c r="L88" i="12" s="1"/>
  <c r="M88" i="12"/>
  <c r="N88" i="12"/>
  <c r="K89" i="12"/>
  <c r="L89" i="12" s="1"/>
  <c r="M89" i="12"/>
  <c r="N89" i="12"/>
  <c r="K90" i="12"/>
  <c r="L90" i="12" s="1"/>
  <c r="M90" i="12"/>
  <c r="N90" i="12"/>
  <c r="K91" i="12"/>
  <c r="L91" i="12" s="1"/>
  <c r="M91" i="12"/>
  <c r="N91" i="12"/>
  <c r="K92" i="12"/>
  <c r="L92" i="12" s="1"/>
  <c r="M92" i="12"/>
  <c r="N92" i="12"/>
  <c r="K93" i="12"/>
  <c r="L93" i="12" s="1"/>
  <c r="M93" i="12"/>
  <c r="N93" i="12"/>
  <c r="K94" i="12"/>
  <c r="L94" i="12" s="1"/>
  <c r="M94" i="12"/>
  <c r="N94" i="12"/>
  <c r="K95" i="12"/>
  <c r="L95" i="12"/>
  <c r="M95" i="12"/>
  <c r="N95" i="12"/>
  <c r="K96" i="12"/>
  <c r="L96" i="12" s="1"/>
  <c r="M96" i="12"/>
  <c r="N96" i="12"/>
  <c r="K97" i="12"/>
  <c r="L97" i="12" s="1"/>
  <c r="M97" i="12"/>
  <c r="N97" i="12"/>
  <c r="K98" i="12"/>
  <c r="L98" i="12" s="1"/>
  <c r="M98" i="12"/>
  <c r="N98" i="12"/>
  <c r="K99" i="12"/>
  <c r="L99" i="12" s="1"/>
  <c r="M99" i="12"/>
  <c r="N99" i="12"/>
  <c r="K100" i="12"/>
  <c r="L100" i="12" s="1"/>
  <c r="M100" i="12"/>
  <c r="N100" i="12"/>
  <c r="K101" i="12"/>
  <c r="L101" i="12" s="1"/>
  <c r="M101" i="12"/>
  <c r="N101" i="12"/>
  <c r="K102" i="12"/>
  <c r="L102" i="12" s="1"/>
  <c r="M102" i="12"/>
  <c r="N102" i="12"/>
  <c r="K103" i="12"/>
  <c r="L103" i="12"/>
  <c r="M103" i="12"/>
  <c r="N103" i="12"/>
  <c r="K104" i="12"/>
  <c r="L104" i="12" s="1"/>
  <c r="M104" i="12"/>
  <c r="N104" i="12"/>
  <c r="K105" i="12"/>
  <c r="L105" i="12" s="1"/>
  <c r="M105" i="12"/>
  <c r="N105" i="12"/>
  <c r="K106" i="12"/>
  <c r="L106" i="12" s="1"/>
  <c r="M106" i="12"/>
  <c r="N106" i="12"/>
  <c r="K107" i="12"/>
  <c r="L107" i="12" s="1"/>
  <c r="M107" i="12"/>
  <c r="N107" i="12"/>
  <c r="K108" i="12"/>
  <c r="L108" i="12" s="1"/>
  <c r="M108" i="12"/>
  <c r="N108" i="12"/>
  <c r="K109" i="12"/>
  <c r="L109" i="12" s="1"/>
  <c r="M109" i="12"/>
  <c r="N109" i="12"/>
  <c r="K110" i="12"/>
  <c r="L110" i="12" s="1"/>
  <c r="M110" i="12"/>
  <c r="N110" i="12"/>
  <c r="K111" i="12"/>
  <c r="L111" i="12"/>
  <c r="M111" i="12"/>
  <c r="N111" i="12"/>
  <c r="K112" i="12"/>
  <c r="L112" i="12" s="1"/>
  <c r="M112" i="12"/>
  <c r="N112" i="12"/>
  <c r="K113" i="12"/>
  <c r="L113" i="12"/>
  <c r="M113" i="12"/>
  <c r="N113" i="12"/>
  <c r="K114" i="12"/>
  <c r="L114" i="12" s="1"/>
  <c r="M114" i="12"/>
  <c r="N114" i="12"/>
  <c r="K115" i="12"/>
  <c r="L115" i="12"/>
  <c r="M115" i="12"/>
  <c r="N115" i="12"/>
  <c r="K116" i="12"/>
  <c r="L116" i="12" s="1"/>
  <c r="M116" i="12"/>
  <c r="N116" i="12"/>
  <c r="K117" i="12"/>
  <c r="L117" i="12"/>
  <c r="M117" i="12"/>
  <c r="N117" i="12"/>
  <c r="K118" i="12"/>
  <c r="L118" i="12" s="1"/>
  <c r="M118" i="12"/>
  <c r="N118" i="12"/>
  <c r="K119" i="12"/>
  <c r="L119" i="12"/>
  <c r="M119" i="12"/>
  <c r="N119" i="12"/>
  <c r="K120" i="12"/>
  <c r="L120" i="12" s="1"/>
  <c r="M120" i="12"/>
  <c r="N120" i="12"/>
  <c r="K121" i="12"/>
  <c r="L121" i="12"/>
  <c r="M121" i="12"/>
  <c r="N121" i="12"/>
  <c r="K122" i="12"/>
  <c r="L122" i="12" s="1"/>
  <c r="M122" i="12"/>
  <c r="N122" i="12"/>
  <c r="K123" i="12"/>
  <c r="L123" i="12"/>
  <c r="M123" i="12"/>
  <c r="N123" i="12"/>
  <c r="K124" i="12"/>
  <c r="L124" i="12" s="1"/>
  <c r="M124" i="12"/>
  <c r="N124" i="12"/>
  <c r="K125" i="12"/>
  <c r="L125" i="12"/>
  <c r="M125" i="12"/>
  <c r="N125" i="12"/>
  <c r="K126" i="12"/>
  <c r="L126" i="12" s="1"/>
  <c r="M126" i="12"/>
  <c r="N126" i="12"/>
  <c r="K127" i="12"/>
  <c r="L127" i="12"/>
  <c r="M127" i="12"/>
  <c r="N127" i="12"/>
  <c r="K128" i="12"/>
  <c r="L128" i="12" s="1"/>
  <c r="M128" i="12"/>
  <c r="N128" i="12"/>
  <c r="K129" i="12"/>
  <c r="L129" i="12"/>
  <c r="M129" i="12"/>
  <c r="N129" i="12"/>
  <c r="K130" i="12"/>
  <c r="L130" i="12" s="1"/>
  <c r="M130" i="12"/>
  <c r="N130" i="12"/>
  <c r="K131" i="12"/>
  <c r="L131" i="12" s="1"/>
  <c r="M131" i="12"/>
  <c r="N131" i="12"/>
  <c r="K132" i="12"/>
  <c r="L132" i="12" s="1"/>
  <c r="M132" i="12"/>
  <c r="N132" i="12"/>
  <c r="K133" i="12"/>
  <c r="L133" i="12" s="1"/>
  <c r="M133" i="12"/>
  <c r="N133" i="12"/>
  <c r="K134" i="12"/>
  <c r="L134" i="12" s="1"/>
  <c r="M134" i="12"/>
  <c r="N134" i="12"/>
  <c r="K135" i="12"/>
  <c r="L135" i="12" s="1"/>
  <c r="M135" i="12"/>
  <c r="N135" i="12"/>
  <c r="K136" i="12"/>
  <c r="L136" i="12" s="1"/>
  <c r="M136" i="12"/>
  <c r="N136" i="12"/>
  <c r="K137" i="12"/>
  <c r="L137" i="12" s="1"/>
  <c r="M137" i="12"/>
  <c r="N137" i="12"/>
  <c r="K138" i="12"/>
  <c r="L138" i="12" s="1"/>
  <c r="M138" i="12"/>
  <c r="N138" i="12"/>
  <c r="K139" i="12"/>
  <c r="L139" i="12" s="1"/>
  <c r="M139" i="12"/>
  <c r="N139" i="12"/>
  <c r="K140" i="12"/>
  <c r="L140" i="12" s="1"/>
  <c r="M140" i="12"/>
  <c r="N140" i="12"/>
  <c r="K141" i="12"/>
  <c r="L141" i="12" s="1"/>
  <c r="M141" i="12"/>
  <c r="N141" i="12"/>
  <c r="K142" i="12"/>
  <c r="L142" i="12" s="1"/>
  <c r="M142" i="12"/>
  <c r="N142" i="12"/>
  <c r="K143" i="12"/>
  <c r="L143" i="12" s="1"/>
  <c r="M143" i="12"/>
  <c r="N143" i="12"/>
  <c r="K144" i="12"/>
  <c r="L144" i="12" s="1"/>
  <c r="M144" i="12"/>
  <c r="N144" i="12"/>
  <c r="K145" i="12"/>
  <c r="L145" i="12" s="1"/>
  <c r="M145" i="12"/>
  <c r="N145" i="12"/>
  <c r="K146" i="12"/>
  <c r="L146" i="12" s="1"/>
  <c r="M146" i="12"/>
  <c r="N146" i="12"/>
  <c r="K147" i="12"/>
  <c r="L147" i="12"/>
  <c r="M147" i="12"/>
  <c r="N147" i="12"/>
  <c r="K148" i="12"/>
  <c r="L148" i="12" s="1"/>
  <c r="M148" i="12"/>
  <c r="N148" i="12"/>
  <c r="K149" i="12"/>
  <c r="L149" i="12" s="1"/>
  <c r="M149" i="12"/>
  <c r="N149" i="12"/>
  <c r="K150" i="12"/>
  <c r="L150" i="12" s="1"/>
  <c r="M150" i="12"/>
  <c r="N150" i="12"/>
  <c r="K151" i="12"/>
  <c r="L151" i="12" s="1"/>
  <c r="M151" i="12"/>
  <c r="N151" i="12"/>
  <c r="K152" i="12"/>
  <c r="L152" i="12" s="1"/>
  <c r="M152" i="12"/>
  <c r="N152" i="12"/>
  <c r="K153" i="12"/>
  <c r="L153" i="12" s="1"/>
  <c r="M153" i="12"/>
  <c r="N153" i="12"/>
  <c r="K154" i="12"/>
  <c r="L154" i="12" s="1"/>
  <c r="M154" i="12"/>
  <c r="N154" i="12"/>
  <c r="K155" i="12"/>
  <c r="L155" i="12"/>
  <c r="M155" i="12"/>
  <c r="N155" i="12"/>
  <c r="K156" i="12"/>
  <c r="L156" i="12" s="1"/>
  <c r="M156" i="12"/>
  <c r="N156" i="12"/>
  <c r="K157" i="12"/>
  <c r="L157" i="12"/>
  <c r="M157" i="12"/>
  <c r="N157" i="12"/>
  <c r="K158" i="12"/>
  <c r="L158" i="12" s="1"/>
  <c r="M158" i="12"/>
  <c r="N158" i="12"/>
  <c r="K159" i="12"/>
  <c r="L159" i="12" s="1"/>
  <c r="M159" i="12"/>
  <c r="N159" i="12"/>
  <c r="K160" i="12"/>
  <c r="L160" i="12" s="1"/>
  <c r="M160" i="12"/>
  <c r="N160" i="12"/>
  <c r="K161" i="12"/>
  <c r="L161" i="12" s="1"/>
  <c r="M161" i="12"/>
  <c r="N161" i="12"/>
  <c r="K162" i="12"/>
  <c r="L162" i="12" s="1"/>
  <c r="M162" i="12"/>
  <c r="N162" i="12"/>
  <c r="K163" i="12"/>
  <c r="L163" i="12"/>
  <c r="M163" i="12"/>
  <c r="N163" i="12"/>
  <c r="K164" i="12"/>
  <c r="L164" i="12" s="1"/>
  <c r="M164" i="12"/>
  <c r="N164" i="12"/>
  <c r="K165" i="12"/>
  <c r="L165" i="12" s="1"/>
  <c r="M165" i="12"/>
  <c r="N165" i="12"/>
  <c r="K166" i="12"/>
  <c r="L166" i="12" s="1"/>
  <c r="M166" i="12"/>
  <c r="N166" i="12"/>
  <c r="K167" i="12"/>
  <c r="L167" i="12" s="1"/>
  <c r="M167" i="12"/>
  <c r="N167" i="12"/>
  <c r="K168" i="12"/>
  <c r="L168" i="12" s="1"/>
  <c r="M168" i="12"/>
  <c r="N168" i="12"/>
  <c r="K169" i="12"/>
  <c r="L169" i="12" s="1"/>
  <c r="M169" i="12"/>
  <c r="N169" i="12"/>
  <c r="K170" i="12"/>
  <c r="L170" i="12" s="1"/>
  <c r="M170" i="12"/>
  <c r="N170" i="12"/>
  <c r="K171" i="12"/>
  <c r="L171" i="12"/>
  <c r="M171" i="12"/>
  <c r="N171" i="12"/>
  <c r="K172" i="12"/>
  <c r="L172" i="12" s="1"/>
  <c r="M172" i="12"/>
  <c r="N172" i="12"/>
  <c r="K173" i="12"/>
  <c r="L173" i="12"/>
  <c r="M173" i="12"/>
  <c r="N173" i="12"/>
  <c r="K174" i="12"/>
  <c r="L174" i="12" s="1"/>
  <c r="M174" i="12"/>
  <c r="N174" i="12"/>
  <c r="K175" i="12"/>
  <c r="L175" i="12" s="1"/>
  <c r="M175" i="12"/>
  <c r="N175" i="12"/>
  <c r="K176" i="12"/>
  <c r="L176" i="12" s="1"/>
  <c r="M176" i="12"/>
  <c r="N176" i="12"/>
  <c r="K177" i="12"/>
  <c r="L177" i="12" s="1"/>
  <c r="M177" i="12"/>
  <c r="N177" i="12"/>
  <c r="K178" i="12"/>
  <c r="L178" i="12" s="1"/>
  <c r="M178" i="12"/>
  <c r="N178" i="12"/>
  <c r="K179" i="12"/>
  <c r="L179" i="12"/>
  <c r="M179" i="12"/>
  <c r="N179" i="12"/>
  <c r="K180" i="12"/>
  <c r="L180" i="12" s="1"/>
  <c r="M180" i="12"/>
  <c r="N180" i="12"/>
  <c r="K181" i="12"/>
  <c r="L181" i="12" s="1"/>
  <c r="M181" i="12"/>
  <c r="N181" i="12"/>
  <c r="K182" i="12"/>
  <c r="L182" i="12" s="1"/>
  <c r="M182" i="12"/>
  <c r="N182" i="12"/>
  <c r="K183" i="12"/>
  <c r="L183" i="12"/>
  <c r="M183" i="12"/>
  <c r="N183" i="12"/>
  <c r="K184" i="12"/>
  <c r="L184" i="12" s="1"/>
  <c r="M184" i="12"/>
  <c r="N184" i="12"/>
  <c r="K185" i="12"/>
  <c r="L185" i="12" s="1"/>
  <c r="M185" i="12"/>
  <c r="N185" i="12"/>
  <c r="K186" i="12"/>
  <c r="L186" i="12" s="1"/>
  <c r="M186" i="12"/>
  <c r="N186" i="12"/>
  <c r="K187" i="12"/>
  <c r="L187" i="12"/>
  <c r="M187" i="12"/>
  <c r="N187" i="12"/>
  <c r="K188" i="12"/>
  <c r="L188" i="12" s="1"/>
  <c r="M188" i="12"/>
  <c r="N188" i="12"/>
  <c r="K189" i="12"/>
  <c r="L189" i="12" s="1"/>
  <c r="M189" i="12"/>
  <c r="N189" i="12"/>
  <c r="K190" i="12"/>
  <c r="L190" i="12" s="1"/>
  <c r="M190" i="12"/>
  <c r="N190" i="12"/>
  <c r="K191" i="12"/>
  <c r="L191" i="12" s="1"/>
  <c r="M191" i="12"/>
  <c r="N191" i="12"/>
  <c r="K192" i="12"/>
  <c r="L192" i="12" s="1"/>
  <c r="M192" i="12"/>
  <c r="N192" i="12"/>
  <c r="K193" i="12"/>
  <c r="L193" i="12" s="1"/>
  <c r="M193" i="12"/>
  <c r="N193" i="12"/>
  <c r="K194" i="12"/>
  <c r="L194" i="12" s="1"/>
  <c r="M194" i="12"/>
  <c r="N194" i="12"/>
  <c r="K195" i="12"/>
  <c r="L195" i="12"/>
  <c r="M195" i="12"/>
  <c r="N195" i="12"/>
  <c r="K196" i="12"/>
  <c r="L196" i="12" s="1"/>
  <c r="M196" i="12"/>
  <c r="N196" i="12"/>
  <c r="K197" i="12"/>
  <c r="L197" i="12" s="1"/>
  <c r="M197" i="12"/>
  <c r="N197" i="12"/>
  <c r="K198" i="12"/>
  <c r="L198" i="12" s="1"/>
  <c r="M198" i="12"/>
  <c r="N198" i="12"/>
  <c r="K199" i="12"/>
  <c r="L199" i="12" s="1"/>
  <c r="M199" i="12"/>
  <c r="N199" i="12"/>
  <c r="K200" i="12"/>
  <c r="L200" i="12" s="1"/>
  <c r="M200" i="12"/>
  <c r="N200" i="12"/>
  <c r="K201" i="12"/>
  <c r="L201" i="12" s="1"/>
  <c r="M201" i="12"/>
  <c r="N201" i="12"/>
  <c r="K202" i="12"/>
  <c r="L202" i="12" s="1"/>
  <c r="M202" i="12"/>
  <c r="N202" i="12"/>
  <c r="K203" i="12"/>
  <c r="L203" i="12"/>
  <c r="M203" i="12"/>
  <c r="N203" i="12"/>
  <c r="K204" i="12"/>
  <c r="L204" i="12" s="1"/>
  <c r="M204" i="12"/>
  <c r="N204" i="12"/>
  <c r="K205" i="12"/>
  <c r="L205" i="12" s="1"/>
  <c r="M205" i="12"/>
  <c r="N205" i="12"/>
  <c r="K206" i="12"/>
  <c r="L206" i="12" s="1"/>
  <c r="M206" i="12"/>
  <c r="N206" i="12"/>
  <c r="K207" i="12"/>
  <c r="L207" i="12" s="1"/>
  <c r="M207" i="12"/>
  <c r="N207" i="12"/>
  <c r="K208" i="12"/>
  <c r="L208" i="12" s="1"/>
  <c r="M208" i="12"/>
  <c r="N208" i="12"/>
  <c r="K209" i="12"/>
  <c r="L209" i="12" s="1"/>
  <c r="M209" i="12"/>
  <c r="N209" i="12"/>
  <c r="K210" i="12"/>
  <c r="L210" i="12" s="1"/>
  <c r="M210" i="12"/>
  <c r="N210" i="12"/>
  <c r="K211" i="12"/>
  <c r="L211" i="12"/>
  <c r="M211" i="12"/>
  <c r="N211" i="12"/>
  <c r="K212" i="12"/>
  <c r="L212" i="12" s="1"/>
  <c r="M212" i="12"/>
  <c r="N212" i="12"/>
  <c r="K213" i="12"/>
  <c r="L213" i="12" s="1"/>
  <c r="M213" i="12"/>
  <c r="N213" i="12"/>
  <c r="K214" i="12"/>
  <c r="L214" i="12" s="1"/>
  <c r="M214" i="12"/>
  <c r="N214" i="12"/>
  <c r="K215" i="12"/>
  <c r="L215" i="12" s="1"/>
  <c r="M215" i="12"/>
  <c r="N215" i="12"/>
  <c r="K216" i="12"/>
  <c r="L216" i="12" s="1"/>
  <c r="M216" i="12"/>
  <c r="N216" i="12"/>
  <c r="K217" i="12"/>
  <c r="L217" i="12" s="1"/>
  <c r="M217" i="12"/>
  <c r="N217" i="12"/>
  <c r="K218" i="12"/>
  <c r="L218" i="12" s="1"/>
  <c r="M218" i="12"/>
  <c r="N218" i="12"/>
  <c r="K219" i="12"/>
  <c r="L219" i="12"/>
  <c r="M219" i="12"/>
  <c r="N219" i="12"/>
  <c r="K220" i="12"/>
  <c r="L220" i="12" s="1"/>
  <c r="M220" i="12"/>
  <c r="N220" i="12"/>
  <c r="K221" i="12"/>
  <c r="L221" i="12" s="1"/>
  <c r="M221" i="12"/>
  <c r="N221" i="12"/>
  <c r="K222" i="12"/>
  <c r="L222" i="12" s="1"/>
  <c r="M222" i="12"/>
  <c r="N222" i="12"/>
  <c r="K223" i="12"/>
  <c r="L223" i="12"/>
  <c r="M223" i="12"/>
  <c r="N223" i="12"/>
  <c r="K224" i="12"/>
  <c r="L224" i="12" s="1"/>
  <c r="M224" i="12"/>
  <c r="N224" i="12"/>
  <c r="K225" i="12"/>
  <c r="L225" i="12" s="1"/>
  <c r="M225" i="12"/>
  <c r="N225" i="12"/>
  <c r="K226" i="12"/>
  <c r="L226" i="12" s="1"/>
  <c r="M226" i="12"/>
  <c r="N226" i="12"/>
  <c r="K227" i="12"/>
  <c r="L227" i="12"/>
  <c r="M227" i="12"/>
  <c r="N227" i="12"/>
  <c r="K228" i="12"/>
  <c r="L228" i="12" s="1"/>
  <c r="M228" i="12"/>
  <c r="N228" i="12"/>
  <c r="K229" i="12"/>
  <c r="L229" i="12"/>
  <c r="M229" i="12"/>
  <c r="N229" i="12"/>
  <c r="K230" i="12"/>
  <c r="L230" i="12" s="1"/>
  <c r="M230" i="12"/>
  <c r="N230" i="12"/>
  <c r="K231" i="12"/>
  <c r="L231" i="12" s="1"/>
  <c r="M231" i="12"/>
  <c r="N231" i="12"/>
  <c r="K232" i="12"/>
  <c r="L232" i="12" s="1"/>
  <c r="M232" i="12"/>
  <c r="N232" i="12"/>
  <c r="K233" i="12"/>
  <c r="L233" i="12" s="1"/>
  <c r="M233" i="12"/>
  <c r="N233" i="12"/>
  <c r="K234" i="12"/>
  <c r="L234" i="12" s="1"/>
  <c r="M234" i="12"/>
  <c r="N234" i="12"/>
  <c r="K235" i="12"/>
  <c r="L235" i="12"/>
  <c r="M235" i="12"/>
  <c r="N235" i="12"/>
  <c r="K236" i="12"/>
  <c r="L236" i="12" s="1"/>
  <c r="M236" i="12"/>
  <c r="N236" i="12"/>
  <c r="K237" i="12"/>
  <c r="L237" i="12" s="1"/>
  <c r="M237" i="12"/>
  <c r="N237" i="12"/>
  <c r="K238" i="12"/>
  <c r="L238" i="12" s="1"/>
  <c r="M238" i="12"/>
  <c r="N238" i="12"/>
  <c r="K239" i="12"/>
  <c r="L239" i="12" s="1"/>
  <c r="M239" i="12"/>
  <c r="N239" i="12"/>
  <c r="K240" i="12"/>
  <c r="L240" i="12" s="1"/>
  <c r="M240" i="12"/>
  <c r="N240" i="12"/>
  <c r="K241" i="12"/>
  <c r="L241" i="12" s="1"/>
  <c r="M241" i="12"/>
  <c r="N241" i="12"/>
  <c r="K242" i="12"/>
  <c r="L242" i="12" s="1"/>
  <c r="M242" i="12"/>
  <c r="N242" i="12"/>
  <c r="K243" i="12"/>
  <c r="L243" i="12"/>
  <c r="M243" i="12"/>
  <c r="N243" i="12"/>
  <c r="K244" i="12"/>
  <c r="L244" i="12" s="1"/>
  <c r="M244" i="12"/>
  <c r="N244" i="12"/>
  <c r="K245" i="12"/>
  <c r="L245" i="12"/>
  <c r="M245" i="12"/>
  <c r="N245" i="12"/>
  <c r="K246" i="12"/>
  <c r="L246" i="12" s="1"/>
  <c r="M246" i="12"/>
  <c r="N246" i="12"/>
  <c r="K247" i="12"/>
  <c r="L247" i="12" s="1"/>
  <c r="M247" i="12"/>
  <c r="N247" i="12"/>
  <c r="K248" i="12"/>
  <c r="L248" i="12" s="1"/>
  <c r="M248" i="12"/>
  <c r="N248" i="12"/>
  <c r="K249" i="12"/>
  <c r="L249" i="12" s="1"/>
  <c r="M249" i="12"/>
  <c r="N249" i="12"/>
  <c r="K250" i="12"/>
  <c r="L250" i="12" s="1"/>
  <c r="M250" i="12"/>
  <c r="N250" i="12"/>
  <c r="K251" i="12"/>
  <c r="L251" i="12"/>
  <c r="M251" i="12"/>
  <c r="N251" i="12"/>
  <c r="K252" i="12"/>
  <c r="L252" i="12" s="1"/>
  <c r="M252" i="12"/>
  <c r="N252" i="12"/>
  <c r="K253" i="12"/>
  <c r="L253" i="12" s="1"/>
  <c r="M253" i="12"/>
  <c r="N253" i="12"/>
  <c r="K254" i="12"/>
  <c r="L254" i="12" s="1"/>
  <c r="M254" i="12"/>
  <c r="N254" i="12"/>
  <c r="K255" i="12"/>
  <c r="L255" i="12" s="1"/>
  <c r="M255" i="12"/>
  <c r="N255" i="12"/>
  <c r="K256" i="12"/>
  <c r="L256" i="12" s="1"/>
  <c r="M256" i="12"/>
  <c r="N256" i="12"/>
  <c r="K257" i="12"/>
  <c r="L257" i="12" s="1"/>
  <c r="M257" i="12"/>
  <c r="N257" i="12"/>
  <c r="K258" i="12"/>
  <c r="L258" i="12" s="1"/>
  <c r="M258" i="12"/>
  <c r="N258" i="12"/>
  <c r="K259" i="12"/>
  <c r="L259" i="12"/>
  <c r="M259" i="12"/>
  <c r="N259" i="12"/>
  <c r="K260" i="12"/>
  <c r="L260" i="12" s="1"/>
  <c r="M260" i="12"/>
  <c r="N260" i="12"/>
  <c r="K261" i="12"/>
  <c r="L261" i="12" s="1"/>
  <c r="M261" i="12"/>
  <c r="N261" i="12"/>
  <c r="K262" i="12"/>
  <c r="L262" i="12" s="1"/>
  <c r="M262" i="12"/>
  <c r="N262" i="12"/>
  <c r="K263" i="12"/>
  <c r="L263" i="12" s="1"/>
  <c r="M263" i="12"/>
  <c r="N263" i="12"/>
  <c r="K264" i="12"/>
  <c r="L264" i="12" s="1"/>
  <c r="M264" i="12"/>
  <c r="N264" i="12"/>
  <c r="K265" i="12"/>
  <c r="L265" i="12" s="1"/>
  <c r="M265" i="12"/>
  <c r="N265" i="12"/>
  <c r="K266" i="12"/>
  <c r="L266" i="12" s="1"/>
  <c r="M266" i="12"/>
  <c r="N266" i="12"/>
  <c r="K267" i="12"/>
  <c r="L267" i="12"/>
  <c r="M267" i="12"/>
  <c r="N267" i="12"/>
  <c r="K268" i="12"/>
  <c r="L268" i="12" s="1"/>
  <c r="M268" i="12"/>
  <c r="N268" i="12"/>
  <c r="K269" i="12"/>
  <c r="L269" i="12"/>
  <c r="M269" i="12"/>
  <c r="N269" i="12"/>
  <c r="K270" i="12"/>
  <c r="L270" i="12" s="1"/>
  <c r="M270" i="12"/>
  <c r="N270" i="12"/>
  <c r="K271" i="12"/>
  <c r="L271" i="12" s="1"/>
  <c r="M271" i="12"/>
  <c r="N271" i="12"/>
  <c r="K272" i="12"/>
  <c r="L272" i="12" s="1"/>
  <c r="M272" i="12"/>
  <c r="N272" i="12"/>
  <c r="K273" i="12"/>
  <c r="L273" i="12" s="1"/>
  <c r="M273" i="12"/>
  <c r="N273" i="12"/>
  <c r="K274" i="12"/>
  <c r="L274" i="12" s="1"/>
  <c r="M274" i="12"/>
  <c r="N274" i="12"/>
  <c r="K275" i="12"/>
  <c r="L275" i="12"/>
  <c r="M275" i="12"/>
  <c r="N275" i="12"/>
  <c r="K276" i="12"/>
  <c r="L276" i="12" s="1"/>
  <c r="M276" i="12"/>
  <c r="N276" i="12"/>
  <c r="K277" i="12"/>
  <c r="L277" i="12" s="1"/>
  <c r="M277" i="12"/>
  <c r="N277" i="12"/>
  <c r="K278" i="12"/>
  <c r="L278" i="12" s="1"/>
  <c r="M278" i="12"/>
  <c r="N278" i="12"/>
  <c r="K279" i="12"/>
  <c r="L279" i="12"/>
  <c r="M279" i="12"/>
  <c r="N279" i="12"/>
  <c r="K280" i="12"/>
  <c r="L280" i="12" s="1"/>
  <c r="M280" i="12"/>
  <c r="N280" i="12"/>
  <c r="K281" i="12"/>
  <c r="L281" i="12" s="1"/>
  <c r="M281" i="12"/>
  <c r="N281" i="12"/>
  <c r="K282" i="12"/>
  <c r="L282" i="12" s="1"/>
  <c r="M282" i="12"/>
  <c r="N282" i="12"/>
  <c r="K283" i="12"/>
  <c r="L283" i="12"/>
  <c r="M283" i="12"/>
  <c r="N283" i="12"/>
  <c r="K284" i="12"/>
  <c r="L284" i="12" s="1"/>
  <c r="M284" i="12"/>
  <c r="N284" i="12"/>
  <c r="K285" i="12"/>
  <c r="L285" i="12" s="1"/>
  <c r="M285" i="12"/>
  <c r="N285" i="12"/>
  <c r="K286" i="12"/>
  <c r="L286" i="12" s="1"/>
  <c r="M286" i="12"/>
  <c r="N286" i="12"/>
  <c r="K287" i="12"/>
  <c r="L287" i="12" s="1"/>
  <c r="M287" i="12"/>
  <c r="N287" i="12"/>
  <c r="K288" i="12"/>
  <c r="L288" i="12" s="1"/>
  <c r="M288" i="12"/>
  <c r="N288" i="12"/>
  <c r="K289" i="12"/>
  <c r="L289" i="12"/>
  <c r="M289" i="12"/>
  <c r="N289" i="12"/>
  <c r="K290" i="12"/>
  <c r="L290" i="12" s="1"/>
  <c r="M290" i="12"/>
  <c r="N290" i="12"/>
  <c r="K291" i="12"/>
  <c r="L291" i="12" s="1"/>
  <c r="M291" i="12"/>
  <c r="N291" i="12"/>
  <c r="K292" i="12"/>
  <c r="L292" i="12" s="1"/>
  <c r="M292" i="12"/>
  <c r="N292" i="12"/>
  <c r="K293" i="12"/>
  <c r="L293" i="12" s="1"/>
  <c r="M293" i="12"/>
  <c r="N293" i="12"/>
  <c r="K294" i="12"/>
  <c r="L294" i="12" s="1"/>
  <c r="M294" i="12"/>
  <c r="N294" i="12"/>
  <c r="K295" i="12"/>
  <c r="L295" i="12" s="1"/>
  <c r="M295" i="12"/>
  <c r="N295" i="12"/>
  <c r="K296" i="12"/>
  <c r="L296" i="12" s="1"/>
  <c r="M296" i="12"/>
  <c r="N296" i="12"/>
  <c r="K297" i="12"/>
  <c r="L297" i="12" s="1"/>
  <c r="M297" i="12"/>
  <c r="N297" i="12"/>
  <c r="K298" i="12"/>
  <c r="L298" i="12" s="1"/>
  <c r="M298" i="12"/>
  <c r="N298" i="12"/>
  <c r="K299" i="12"/>
  <c r="L299" i="12" s="1"/>
  <c r="M299" i="12"/>
  <c r="N299" i="12"/>
  <c r="K300" i="12"/>
  <c r="L300" i="12" s="1"/>
  <c r="M300" i="12"/>
  <c r="N300" i="12"/>
  <c r="K301" i="12"/>
  <c r="L301" i="12" s="1"/>
  <c r="M301" i="12"/>
  <c r="N301" i="12"/>
  <c r="K302" i="12"/>
  <c r="L302" i="12" s="1"/>
  <c r="M302" i="12"/>
  <c r="N302" i="12"/>
  <c r="K303" i="12"/>
  <c r="L303" i="12" s="1"/>
  <c r="M303" i="12"/>
  <c r="N303" i="12"/>
  <c r="K304" i="12"/>
  <c r="L304" i="12" s="1"/>
  <c r="M304" i="12"/>
  <c r="N304" i="12"/>
  <c r="K305" i="12"/>
  <c r="L305" i="12"/>
  <c r="M305" i="12"/>
  <c r="N305" i="12"/>
  <c r="K306" i="12"/>
  <c r="L306" i="12" s="1"/>
  <c r="M306" i="12"/>
  <c r="N306" i="12"/>
  <c r="K307" i="12"/>
  <c r="L307" i="12" s="1"/>
  <c r="M307" i="12"/>
  <c r="N307" i="12"/>
  <c r="K308" i="12"/>
  <c r="L308" i="12" s="1"/>
  <c r="M308" i="12"/>
  <c r="N308" i="12"/>
  <c r="K309" i="12"/>
  <c r="L309" i="12" s="1"/>
  <c r="M309" i="12"/>
  <c r="N309" i="12"/>
  <c r="K310" i="12"/>
  <c r="L310" i="12" s="1"/>
  <c r="M310" i="12"/>
  <c r="N310" i="12"/>
  <c r="K311" i="12"/>
  <c r="L311" i="12"/>
  <c r="M311" i="12"/>
  <c r="N311" i="12"/>
  <c r="K312" i="12"/>
  <c r="L312" i="12" s="1"/>
  <c r="M312" i="12"/>
  <c r="N312" i="12"/>
  <c r="K313" i="12"/>
  <c r="L313" i="12" s="1"/>
  <c r="M313" i="12"/>
  <c r="N313" i="12"/>
  <c r="K314" i="12"/>
  <c r="L314" i="12" s="1"/>
  <c r="M314" i="12"/>
  <c r="N314" i="12"/>
  <c r="K315" i="12"/>
  <c r="L315" i="12"/>
  <c r="M315" i="12"/>
  <c r="N315" i="12"/>
  <c r="K316" i="12"/>
  <c r="L316" i="12" s="1"/>
  <c r="M316" i="12"/>
  <c r="N316" i="12"/>
  <c r="K317" i="12"/>
  <c r="L317" i="12" s="1"/>
  <c r="M317" i="12"/>
  <c r="N317" i="12"/>
  <c r="K318" i="12"/>
  <c r="L318" i="12" s="1"/>
  <c r="M318" i="12"/>
  <c r="N318" i="12"/>
  <c r="K319" i="12"/>
  <c r="L319" i="12"/>
  <c r="M319" i="12"/>
  <c r="N319" i="12"/>
  <c r="K320" i="12"/>
  <c r="L320" i="12" s="1"/>
  <c r="M320" i="12"/>
  <c r="N320" i="12"/>
  <c r="K321" i="12"/>
  <c r="L321" i="12" s="1"/>
  <c r="M321" i="12"/>
  <c r="N321" i="12"/>
  <c r="K322" i="12"/>
  <c r="L322" i="12" s="1"/>
  <c r="M322" i="12"/>
  <c r="N322" i="12"/>
  <c r="K323" i="12"/>
  <c r="L323" i="12" s="1"/>
  <c r="M323" i="12"/>
  <c r="N323" i="12"/>
  <c r="K324" i="12"/>
  <c r="L324" i="12" s="1"/>
  <c r="M324" i="12"/>
  <c r="N324" i="12"/>
  <c r="K325" i="12"/>
  <c r="L325" i="12" s="1"/>
  <c r="M325" i="12"/>
  <c r="N325" i="12"/>
  <c r="K326" i="12"/>
  <c r="L326" i="12" s="1"/>
  <c r="M326" i="12"/>
  <c r="N326" i="12"/>
  <c r="K327" i="12"/>
  <c r="L327" i="12"/>
  <c r="M327" i="12"/>
  <c r="N327" i="12"/>
  <c r="K328" i="12"/>
  <c r="L328" i="12" s="1"/>
  <c r="M328" i="12"/>
  <c r="N328" i="12"/>
  <c r="K329" i="12"/>
  <c r="L329" i="12" s="1"/>
  <c r="M329" i="12"/>
  <c r="N329" i="12"/>
  <c r="K330" i="12"/>
  <c r="L330" i="12" s="1"/>
  <c r="M330" i="12"/>
  <c r="N330" i="12"/>
  <c r="K331" i="12"/>
  <c r="L331" i="12"/>
  <c r="M331" i="12"/>
  <c r="N331" i="12"/>
  <c r="K332" i="12"/>
  <c r="L332" i="12" s="1"/>
  <c r="M332" i="12"/>
  <c r="N332" i="12"/>
  <c r="K333" i="12"/>
  <c r="L333" i="12" s="1"/>
  <c r="M333" i="12"/>
  <c r="N333" i="12"/>
  <c r="K334" i="12"/>
  <c r="L334" i="12" s="1"/>
  <c r="M334" i="12"/>
  <c r="N334" i="12"/>
  <c r="K335" i="12"/>
  <c r="L335" i="12"/>
  <c r="M335" i="12"/>
  <c r="N335" i="12"/>
  <c r="K336" i="12"/>
  <c r="L336" i="12" s="1"/>
  <c r="M336" i="12"/>
  <c r="N336" i="12"/>
  <c r="K337" i="12"/>
  <c r="L337" i="12" s="1"/>
  <c r="M337" i="12"/>
  <c r="N337" i="12"/>
  <c r="K338" i="12"/>
  <c r="L338" i="12" s="1"/>
  <c r="M338" i="12"/>
  <c r="N338" i="12"/>
  <c r="K339" i="12"/>
  <c r="L339" i="12"/>
  <c r="M339" i="12"/>
  <c r="N339" i="12"/>
  <c r="K340" i="12"/>
  <c r="L340" i="12" s="1"/>
  <c r="M340" i="12"/>
  <c r="N340" i="12"/>
  <c r="K341" i="12"/>
  <c r="L341" i="12" s="1"/>
  <c r="M341" i="12"/>
  <c r="N341" i="12"/>
  <c r="K342" i="12"/>
  <c r="L342" i="12" s="1"/>
  <c r="M342" i="12"/>
  <c r="N342" i="12"/>
  <c r="K343" i="12"/>
  <c r="L343" i="12"/>
  <c r="M343" i="12"/>
  <c r="N343" i="12"/>
  <c r="K344" i="12"/>
  <c r="L344" i="12" s="1"/>
  <c r="M344" i="12"/>
  <c r="N344" i="12"/>
  <c r="K345" i="12"/>
  <c r="L345" i="12" s="1"/>
  <c r="M345" i="12"/>
  <c r="N345" i="12"/>
  <c r="K346" i="12"/>
  <c r="L346" i="12" s="1"/>
  <c r="M346" i="12"/>
  <c r="N346" i="12"/>
  <c r="K347" i="12"/>
  <c r="L347" i="12"/>
  <c r="M347" i="12"/>
  <c r="N347" i="12"/>
  <c r="K348" i="12"/>
  <c r="L348" i="12" s="1"/>
  <c r="M348" i="12"/>
  <c r="N348" i="12"/>
  <c r="K349" i="12"/>
  <c r="L349" i="12" s="1"/>
  <c r="M349" i="12"/>
  <c r="N349" i="12"/>
  <c r="K350" i="12"/>
  <c r="L350" i="12" s="1"/>
  <c r="M350" i="12"/>
  <c r="N350" i="12"/>
  <c r="K351" i="12"/>
  <c r="L351" i="12"/>
  <c r="M351" i="12"/>
  <c r="N351" i="12"/>
  <c r="K352" i="12"/>
  <c r="L352" i="12" s="1"/>
  <c r="M352" i="12"/>
  <c r="N352" i="12"/>
  <c r="K353" i="12"/>
  <c r="L353" i="12" s="1"/>
  <c r="M353" i="12"/>
  <c r="N353" i="12"/>
  <c r="K354" i="12"/>
  <c r="L354" i="12" s="1"/>
  <c r="M354" i="12"/>
  <c r="N354" i="12"/>
  <c r="K355" i="12"/>
  <c r="L355" i="12" s="1"/>
  <c r="M355" i="12"/>
  <c r="N355" i="12"/>
  <c r="K356" i="12"/>
  <c r="L356" i="12" s="1"/>
  <c r="M356" i="12"/>
  <c r="N356" i="12"/>
  <c r="K357" i="12"/>
  <c r="L357" i="12" s="1"/>
  <c r="M357" i="12"/>
  <c r="N357" i="12"/>
  <c r="K358" i="12"/>
  <c r="L358" i="12" s="1"/>
  <c r="M358" i="12"/>
  <c r="N358" i="12"/>
  <c r="K359" i="12"/>
  <c r="L359" i="12"/>
  <c r="M359" i="12"/>
  <c r="N359" i="12"/>
  <c r="K360" i="12"/>
  <c r="L360" i="12" s="1"/>
  <c r="M360" i="12"/>
  <c r="N360" i="12"/>
  <c r="K361" i="12"/>
  <c r="L361" i="12" s="1"/>
  <c r="M361" i="12"/>
  <c r="N361" i="12"/>
  <c r="K362" i="12"/>
  <c r="L362" i="12" s="1"/>
  <c r="M362" i="12"/>
  <c r="N362" i="12"/>
  <c r="K363" i="12"/>
  <c r="L363" i="12"/>
  <c r="M363" i="12"/>
  <c r="N363" i="12"/>
  <c r="K364" i="12"/>
  <c r="L364" i="12" s="1"/>
  <c r="M364" i="12"/>
  <c r="N364" i="12"/>
  <c r="K365" i="12"/>
  <c r="L365" i="12" s="1"/>
  <c r="M365" i="12"/>
  <c r="N365" i="12"/>
  <c r="K366" i="12"/>
  <c r="L366" i="12" s="1"/>
  <c r="M366" i="12"/>
  <c r="N366" i="12"/>
  <c r="K367" i="12"/>
  <c r="L367" i="12"/>
  <c r="M367" i="12"/>
  <c r="N367" i="12"/>
  <c r="K368" i="12"/>
  <c r="L368" i="12" s="1"/>
  <c r="M368" i="12"/>
  <c r="N368" i="12"/>
  <c r="K369" i="12"/>
  <c r="L369" i="12" s="1"/>
  <c r="M369" i="12"/>
  <c r="N369" i="12"/>
  <c r="K370" i="12"/>
  <c r="L370" i="12" s="1"/>
  <c r="M370" i="12"/>
  <c r="N370" i="12"/>
  <c r="K371" i="12"/>
  <c r="L371" i="12" s="1"/>
  <c r="M371" i="12"/>
  <c r="N371" i="12"/>
  <c r="K372" i="12"/>
  <c r="L372" i="12" s="1"/>
  <c r="M372" i="12"/>
  <c r="N372" i="12"/>
  <c r="K373" i="12"/>
  <c r="L373" i="12" s="1"/>
  <c r="M373" i="12"/>
  <c r="N373" i="12"/>
  <c r="K374" i="12"/>
  <c r="L374" i="12" s="1"/>
  <c r="M374" i="12"/>
  <c r="N374" i="12"/>
  <c r="K375" i="12"/>
  <c r="L375" i="12"/>
  <c r="M375" i="12"/>
  <c r="N375" i="12"/>
  <c r="K376" i="12"/>
  <c r="L376" i="12" s="1"/>
  <c r="M376" i="12"/>
  <c r="N376" i="12"/>
  <c r="K377" i="12"/>
  <c r="L377" i="12" s="1"/>
  <c r="M377" i="12"/>
  <c r="N377" i="12"/>
  <c r="K378" i="12"/>
  <c r="L378" i="12" s="1"/>
  <c r="M378" i="12"/>
  <c r="N378" i="12"/>
  <c r="K379" i="12"/>
  <c r="L379" i="12" s="1"/>
  <c r="M379" i="12"/>
  <c r="N379" i="12"/>
  <c r="K380" i="12"/>
  <c r="L380" i="12" s="1"/>
  <c r="M380" i="12"/>
  <c r="N380" i="12"/>
  <c r="K381" i="12"/>
  <c r="L381" i="12" s="1"/>
  <c r="M381" i="12"/>
  <c r="N381" i="12"/>
  <c r="K382" i="12"/>
  <c r="L382" i="12" s="1"/>
  <c r="M382" i="12"/>
  <c r="N382" i="12"/>
  <c r="K383" i="12"/>
  <c r="L383" i="12"/>
  <c r="M383" i="12"/>
  <c r="N383" i="12"/>
  <c r="K384" i="12"/>
  <c r="L384" i="12" s="1"/>
  <c r="M384" i="12"/>
  <c r="N384" i="12"/>
  <c r="K385" i="12"/>
  <c r="L385" i="12" s="1"/>
  <c r="M385" i="12"/>
  <c r="N385" i="12"/>
  <c r="K386" i="12"/>
  <c r="L386" i="12" s="1"/>
  <c r="M386" i="12"/>
  <c r="N386" i="12"/>
  <c r="K387" i="12"/>
  <c r="L387" i="12" s="1"/>
  <c r="M387" i="12"/>
  <c r="N387" i="12"/>
  <c r="K388" i="12"/>
  <c r="L388" i="12" s="1"/>
  <c r="M388" i="12"/>
  <c r="N388" i="12"/>
  <c r="K389" i="12"/>
  <c r="L389" i="12" s="1"/>
  <c r="M389" i="12"/>
  <c r="N389" i="12"/>
  <c r="K390" i="12"/>
  <c r="L390" i="12" s="1"/>
  <c r="M390" i="12"/>
  <c r="N390" i="12"/>
  <c r="K391" i="12"/>
  <c r="L391" i="12"/>
  <c r="M391" i="12"/>
  <c r="N391" i="12"/>
  <c r="K392" i="12"/>
  <c r="L392" i="12" s="1"/>
  <c r="M392" i="12"/>
  <c r="N392" i="12"/>
  <c r="K393" i="12"/>
  <c r="L393" i="12" s="1"/>
  <c r="M393" i="12"/>
  <c r="N393" i="12"/>
  <c r="K394" i="12"/>
  <c r="L394" i="12" s="1"/>
  <c r="M394" i="12"/>
  <c r="N394" i="12"/>
  <c r="K395" i="12"/>
  <c r="L395" i="12" s="1"/>
  <c r="M395" i="12"/>
  <c r="N395" i="12"/>
  <c r="K396" i="12"/>
  <c r="L396" i="12" s="1"/>
  <c r="M396" i="12"/>
  <c r="N396" i="12"/>
  <c r="K397" i="12"/>
  <c r="L397" i="12" s="1"/>
  <c r="M397" i="12"/>
  <c r="N397" i="12"/>
  <c r="K12" i="12"/>
  <c r="L12" i="12" s="1"/>
  <c r="L14" i="11"/>
  <c r="M14" i="11"/>
  <c r="O14" i="11"/>
  <c r="P14" i="11"/>
  <c r="L15" i="11"/>
  <c r="M15" i="11"/>
  <c r="O15" i="11"/>
  <c r="P15" i="11"/>
  <c r="L16" i="11"/>
  <c r="M16" i="11"/>
  <c r="O16" i="11"/>
  <c r="P16" i="11"/>
  <c r="L17" i="11"/>
  <c r="M17" i="11"/>
  <c r="P17" i="11"/>
  <c r="L18" i="11"/>
  <c r="M18" i="11"/>
  <c r="O18" i="11"/>
  <c r="P18" i="11"/>
  <c r="L19" i="11"/>
  <c r="N19" i="11" s="1"/>
  <c r="M19" i="11"/>
  <c r="O19" i="11"/>
  <c r="P19" i="11"/>
  <c r="L20" i="11"/>
  <c r="N20" i="11" s="1"/>
  <c r="M20" i="11"/>
  <c r="O20" i="11"/>
  <c r="P20" i="11"/>
  <c r="L21" i="11"/>
  <c r="N21" i="11" s="1"/>
  <c r="M21" i="11"/>
  <c r="O21" i="11"/>
  <c r="P21" i="11"/>
  <c r="L22" i="11"/>
  <c r="N22" i="11" s="1"/>
  <c r="M22" i="11"/>
  <c r="O22" i="11"/>
  <c r="P22" i="11"/>
  <c r="L23" i="11"/>
  <c r="M23" i="11"/>
  <c r="O23" i="11"/>
  <c r="P23" i="11"/>
  <c r="L24" i="11"/>
  <c r="N24" i="11" s="1"/>
  <c r="M24" i="11"/>
  <c r="O24" i="11"/>
  <c r="P24" i="11"/>
  <c r="L25" i="11"/>
  <c r="N25" i="11" s="1"/>
  <c r="M25" i="11"/>
  <c r="O25" i="11"/>
  <c r="P25" i="11"/>
  <c r="L26" i="11"/>
  <c r="M26" i="11"/>
  <c r="N26" i="11" s="1"/>
  <c r="O26" i="11"/>
  <c r="P26" i="11"/>
  <c r="L27" i="11"/>
  <c r="N27" i="11" s="1"/>
  <c r="M27" i="11"/>
  <c r="O27" i="11"/>
  <c r="P27" i="11"/>
  <c r="L28" i="11"/>
  <c r="M28" i="11"/>
  <c r="O28" i="11"/>
  <c r="P28" i="11"/>
  <c r="L29" i="11"/>
  <c r="N29" i="11" s="1"/>
  <c r="M29" i="11"/>
  <c r="O29" i="11"/>
  <c r="P29" i="11"/>
  <c r="L30" i="11"/>
  <c r="M30" i="11"/>
  <c r="O30" i="11"/>
  <c r="P30" i="11"/>
  <c r="L31" i="11"/>
  <c r="M31" i="11"/>
  <c r="O31" i="11"/>
  <c r="P31" i="11"/>
  <c r="L32" i="11"/>
  <c r="M32" i="11"/>
  <c r="O32" i="11"/>
  <c r="P32" i="11"/>
  <c r="L33" i="11"/>
  <c r="N33" i="11" s="1"/>
  <c r="M33" i="11"/>
  <c r="O33" i="11"/>
  <c r="P33" i="11"/>
  <c r="L34" i="11"/>
  <c r="N34" i="11" s="1"/>
  <c r="M34" i="11"/>
  <c r="O34" i="11"/>
  <c r="P34" i="11"/>
  <c r="L35" i="11"/>
  <c r="M35" i="11"/>
  <c r="O35" i="11"/>
  <c r="P35" i="11"/>
  <c r="L36" i="11"/>
  <c r="M36" i="11"/>
  <c r="O36" i="11"/>
  <c r="P36" i="11"/>
  <c r="L37" i="11"/>
  <c r="M37" i="11"/>
  <c r="O37" i="11"/>
  <c r="P37" i="11"/>
  <c r="L38" i="11"/>
  <c r="M38" i="11"/>
  <c r="O38" i="11"/>
  <c r="P38" i="11"/>
  <c r="L39" i="11"/>
  <c r="M39" i="11"/>
  <c r="O39" i="11"/>
  <c r="P39" i="11"/>
  <c r="L40" i="11"/>
  <c r="N40" i="11" s="1"/>
  <c r="M40" i="11"/>
  <c r="O40" i="11"/>
  <c r="P40" i="11"/>
  <c r="L41" i="11"/>
  <c r="N41" i="11" s="1"/>
  <c r="M41" i="11"/>
  <c r="O41" i="11"/>
  <c r="P41" i="11"/>
  <c r="L42" i="11"/>
  <c r="M42" i="11"/>
  <c r="O42" i="11"/>
  <c r="P42" i="11"/>
  <c r="L43" i="11"/>
  <c r="N43" i="11" s="1"/>
  <c r="M43" i="11"/>
  <c r="O43" i="11"/>
  <c r="P43" i="11"/>
  <c r="L44" i="11"/>
  <c r="N44" i="11" s="1"/>
  <c r="M44" i="11"/>
  <c r="O44" i="11"/>
  <c r="P44" i="11"/>
  <c r="L45" i="11"/>
  <c r="N45" i="11" s="1"/>
  <c r="M45" i="11"/>
  <c r="O45" i="11"/>
  <c r="P45" i="11"/>
  <c r="L46" i="11"/>
  <c r="M46" i="11"/>
  <c r="N46" i="11"/>
  <c r="O46" i="11"/>
  <c r="P46" i="11"/>
  <c r="L47" i="11"/>
  <c r="M47" i="11"/>
  <c r="N47" i="11" s="1"/>
  <c r="O47" i="11"/>
  <c r="P47" i="11"/>
  <c r="L48" i="11"/>
  <c r="M48" i="11"/>
  <c r="O48" i="11"/>
  <c r="P48" i="11"/>
  <c r="L49" i="11"/>
  <c r="M49" i="11"/>
  <c r="O49" i="11"/>
  <c r="P49" i="11"/>
  <c r="L50" i="11"/>
  <c r="M50" i="11"/>
  <c r="O50" i="11"/>
  <c r="P50" i="11"/>
  <c r="L51" i="11"/>
  <c r="M51" i="11"/>
  <c r="O51" i="11"/>
  <c r="P51" i="11"/>
  <c r="L52" i="11"/>
  <c r="M52" i="11"/>
  <c r="O52" i="11"/>
  <c r="P52" i="11"/>
  <c r="L53" i="11"/>
  <c r="M53" i="11"/>
  <c r="O53" i="11"/>
  <c r="P53" i="11"/>
  <c r="L54" i="11"/>
  <c r="M54" i="11"/>
  <c r="N54" i="11" s="1"/>
  <c r="O54" i="11"/>
  <c r="P54" i="11"/>
  <c r="L55" i="11"/>
  <c r="M55" i="11"/>
  <c r="N55" i="11" s="1"/>
  <c r="O55" i="11"/>
  <c r="P55" i="11"/>
  <c r="L56" i="11"/>
  <c r="N56" i="11" s="1"/>
  <c r="M56" i="11"/>
  <c r="O56" i="11"/>
  <c r="P56" i="11"/>
  <c r="L57" i="11"/>
  <c r="N57" i="11" s="1"/>
  <c r="M57" i="11"/>
  <c r="O57" i="11"/>
  <c r="P57" i="11"/>
  <c r="L58" i="11"/>
  <c r="N58" i="11" s="1"/>
  <c r="M58" i="11"/>
  <c r="O58" i="11"/>
  <c r="P58" i="11"/>
  <c r="L59" i="11"/>
  <c r="N59" i="11" s="1"/>
  <c r="M59" i="11"/>
  <c r="O59" i="11"/>
  <c r="P59" i="11"/>
  <c r="L60" i="11"/>
  <c r="M60" i="11"/>
  <c r="O60" i="11"/>
  <c r="P60" i="11"/>
  <c r="L61" i="11"/>
  <c r="N61" i="11" s="1"/>
  <c r="M61" i="11"/>
  <c r="O61" i="11"/>
  <c r="P61" i="11"/>
  <c r="L62" i="11"/>
  <c r="N62" i="11" s="1"/>
  <c r="M62" i="11"/>
  <c r="O62" i="11"/>
  <c r="P62" i="11"/>
  <c r="L63" i="11"/>
  <c r="M63" i="11"/>
  <c r="O63" i="11"/>
  <c r="P63" i="11"/>
  <c r="L64" i="11"/>
  <c r="N64" i="11" s="1"/>
  <c r="M64" i="11"/>
  <c r="O64" i="11"/>
  <c r="P64" i="11"/>
  <c r="L65" i="11"/>
  <c r="M65" i="11"/>
  <c r="O65" i="11"/>
  <c r="P65" i="11"/>
  <c r="L66" i="11"/>
  <c r="N66" i="11" s="1"/>
  <c r="M66" i="11"/>
  <c r="O66" i="11"/>
  <c r="P66" i="11"/>
  <c r="L67" i="11"/>
  <c r="M67" i="11"/>
  <c r="O67" i="11"/>
  <c r="P67" i="11"/>
  <c r="L68" i="11"/>
  <c r="M68" i="11"/>
  <c r="O68" i="11"/>
  <c r="P68" i="11"/>
  <c r="L69" i="11"/>
  <c r="M69" i="11"/>
  <c r="O69" i="11"/>
  <c r="P69" i="11"/>
  <c r="L70" i="11"/>
  <c r="N70" i="11" s="1"/>
  <c r="M70" i="11"/>
  <c r="O70" i="11"/>
  <c r="P70" i="11"/>
  <c r="L71" i="11"/>
  <c r="M71" i="11"/>
  <c r="O71" i="11"/>
  <c r="P71" i="11"/>
  <c r="L72" i="11"/>
  <c r="N72" i="11" s="1"/>
  <c r="M72" i="11"/>
  <c r="O72" i="11"/>
  <c r="P72" i="11"/>
  <c r="L73" i="11"/>
  <c r="M73" i="11"/>
  <c r="O73" i="11"/>
  <c r="P73" i="11"/>
  <c r="L74" i="11"/>
  <c r="M74" i="11"/>
  <c r="O74" i="11"/>
  <c r="P74" i="11"/>
  <c r="L75" i="11"/>
  <c r="M75" i="11"/>
  <c r="O75" i="11"/>
  <c r="P75" i="11"/>
  <c r="L76" i="11"/>
  <c r="N76" i="11" s="1"/>
  <c r="M76" i="11"/>
  <c r="O76" i="11"/>
  <c r="P76" i="11"/>
  <c r="L77" i="11"/>
  <c r="M77" i="11"/>
  <c r="O77" i="11"/>
  <c r="P77" i="11"/>
  <c r="L78" i="11"/>
  <c r="N78" i="11" s="1"/>
  <c r="M78" i="11"/>
  <c r="O78" i="11"/>
  <c r="P78" i="11"/>
  <c r="L79" i="11"/>
  <c r="M79" i="11"/>
  <c r="O79" i="11"/>
  <c r="P79" i="11"/>
  <c r="L80" i="11"/>
  <c r="M80" i="11"/>
  <c r="O80" i="11"/>
  <c r="P80" i="11"/>
  <c r="L81" i="11"/>
  <c r="M81" i="11"/>
  <c r="O81" i="11"/>
  <c r="P81" i="11"/>
  <c r="L82" i="11"/>
  <c r="N82" i="11" s="1"/>
  <c r="M82" i="11"/>
  <c r="O82" i="11"/>
  <c r="P82" i="11"/>
  <c r="L83" i="11"/>
  <c r="M83" i="11"/>
  <c r="O83" i="11"/>
  <c r="P83" i="11"/>
  <c r="L84" i="11"/>
  <c r="N84" i="11" s="1"/>
  <c r="M84" i="11"/>
  <c r="O84" i="11"/>
  <c r="P84" i="11"/>
  <c r="L85" i="11"/>
  <c r="M85" i="11"/>
  <c r="O85" i="11"/>
  <c r="P85" i="11"/>
  <c r="L86" i="11"/>
  <c r="N86" i="11" s="1"/>
  <c r="M86" i="11"/>
  <c r="O86" i="11"/>
  <c r="P86" i="11"/>
  <c r="L87" i="11"/>
  <c r="N87" i="11" s="1"/>
  <c r="M87" i="11"/>
  <c r="O87" i="11"/>
  <c r="P87" i="11"/>
  <c r="L88" i="11"/>
  <c r="M88" i="11"/>
  <c r="O88" i="11"/>
  <c r="P88" i="11"/>
  <c r="L89" i="11"/>
  <c r="N89" i="11" s="1"/>
  <c r="M89" i="11"/>
  <c r="O89" i="11"/>
  <c r="P89" i="11"/>
  <c r="L90" i="11"/>
  <c r="M90" i="11"/>
  <c r="O90" i="11"/>
  <c r="P90" i="11"/>
  <c r="L91" i="11"/>
  <c r="M91" i="11"/>
  <c r="O91" i="11"/>
  <c r="P91" i="11"/>
  <c r="L92" i="11"/>
  <c r="N92" i="11" s="1"/>
  <c r="M92" i="11"/>
  <c r="O92" i="11"/>
  <c r="P92" i="11"/>
  <c r="L93" i="11"/>
  <c r="M93" i="11"/>
  <c r="O93" i="11"/>
  <c r="P93" i="11"/>
  <c r="L94" i="11"/>
  <c r="N94" i="11" s="1"/>
  <c r="M94" i="11"/>
  <c r="O94" i="11"/>
  <c r="P94" i="11"/>
  <c r="L95" i="11"/>
  <c r="M95" i="11"/>
  <c r="O95" i="11"/>
  <c r="P95" i="11"/>
  <c r="L96" i="11"/>
  <c r="N96" i="11" s="1"/>
  <c r="M96" i="11"/>
  <c r="O96" i="11"/>
  <c r="P96" i="11"/>
  <c r="L97" i="11"/>
  <c r="M97" i="11"/>
  <c r="O97" i="11"/>
  <c r="P97" i="11"/>
  <c r="L98" i="11"/>
  <c r="M98" i="11"/>
  <c r="O98" i="11"/>
  <c r="P98" i="11"/>
  <c r="L99" i="11"/>
  <c r="M99" i="11"/>
  <c r="O99" i="11"/>
  <c r="P99" i="11"/>
  <c r="L100" i="11"/>
  <c r="N100" i="11" s="1"/>
  <c r="M100" i="11"/>
  <c r="O100" i="11"/>
  <c r="P100" i="11"/>
  <c r="L101" i="11"/>
  <c r="M101" i="11"/>
  <c r="O101" i="11"/>
  <c r="P101" i="11"/>
  <c r="L102" i="11"/>
  <c r="N102" i="11" s="1"/>
  <c r="M102" i="11"/>
  <c r="O102" i="11"/>
  <c r="P102" i="11"/>
  <c r="L103" i="11"/>
  <c r="M103" i="11"/>
  <c r="O103" i="11"/>
  <c r="P103" i="11"/>
  <c r="L104" i="11"/>
  <c r="N104" i="11" s="1"/>
  <c r="M104" i="11"/>
  <c r="O104" i="11"/>
  <c r="P104" i="11"/>
  <c r="L105" i="11"/>
  <c r="M105" i="11"/>
  <c r="O105" i="11"/>
  <c r="P105" i="11"/>
  <c r="L106" i="11"/>
  <c r="M106" i="11"/>
  <c r="N106" i="11"/>
  <c r="O106" i="11"/>
  <c r="P106" i="11"/>
  <c r="L107" i="11"/>
  <c r="N107" i="11" s="1"/>
  <c r="M107" i="11"/>
  <c r="O107" i="11"/>
  <c r="P107" i="11"/>
  <c r="L108" i="11"/>
  <c r="M108" i="11"/>
  <c r="O108" i="11"/>
  <c r="P108" i="11"/>
  <c r="L109" i="11"/>
  <c r="N109" i="11" s="1"/>
  <c r="M109" i="11"/>
  <c r="O109" i="11"/>
  <c r="P109" i="11"/>
  <c r="L110" i="11"/>
  <c r="M110" i="11"/>
  <c r="N110" i="11" s="1"/>
  <c r="O110" i="11"/>
  <c r="P110" i="11"/>
  <c r="L111" i="11"/>
  <c r="M111" i="11"/>
  <c r="O111" i="11"/>
  <c r="P111" i="11"/>
  <c r="L112" i="11"/>
  <c r="M112" i="11"/>
  <c r="O112" i="11"/>
  <c r="P112" i="11"/>
  <c r="L113" i="11"/>
  <c r="N113" i="11" s="1"/>
  <c r="M113" i="11"/>
  <c r="O113" i="11"/>
  <c r="P113" i="11"/>
  <c r="L114" i="11"/>
  <c r="N114" i="11" s="1"/>
  <c r="M114" i="11"/>
  <c r="O114" i="11"/>
  <c r="P114" i="11"/>
  <c r="L115" i="11"/>
  <c r="N115" i="11" s="1"/>
  <c r="M115" i="11"/>
  <c r="O115" i="11"/>
  <c r="P115" i="11"/>
  <c r="L116" i="11"/>
  <c r="N116" i="11" s="1"/>
  <c r="M116" i="11"/>
  <c r="O116" i="11"/>
  <c r="P116" i="11"/>
  <c r="L117" i="11"/>
  <c r="N117" i="11" s="1"/>
  <c r="M117" i="11"/>
  <c r="O117" i="11"/>
  <c r="P117" i="11"/>
  <c r="L118" i="11"/>
  <c r="N118" i="11" s="1"/>
  <c r="M118" i="11"/>
  <c r="O118" i="11"/>
  <c r="P118" i="11"/>
  <c r="L119" i="11"/>
  <c r="M119" i="11"/>
  <c r="O119" i="11"/>
  <c r="P119" i="11"/>
  <c r="L120" i="11"/>
  <c r="M120" i="11"/>
  <c r="O120" i="11"/>
  <c r="P120" i="11"/>
  <c r="L121" i="11"/>
  <c r="N121" i="11" s="1"/>
  <c r="M121" i="11"/>
  <c r="O121" i="11"/>
  <c r="P121" i="11"/>
  <c r="L122" i="11"/>
  <c r="M122" i="11"/>
  <c r="O122" i="11"/>
  <c r="P122" i="11"/>
  <c r="L123" i="11"/>
  <c r="N123" i="11" s="1"/>
  <c r="M123" i="11"/>
  <c r="O123" i="11"/>
  <c r="P123" i="11"/>
  <c r="L124" i="11"/>
  <c r="M124" i="11"/>
  <c r="O124" i="11"/>
  <c r="P124" i="11"/>
  <c r="L125" i="11"/>
  <c r="N125" i="11" s="1"/>
  <c r="M125" i="11"/>
  <c r="O125" i="11"/>
  <c r="P125" i="11"/>
  <c r="L126" i="11"/>
  <c r="M126" i="11"/>
  <c r="O126" i="11"/>
  <c r="P126" i="11"/>
  <c r="L127" i="11"/>
  <c r="M127" i="11"/>
  <c r="O127" i="11"/>
  <c r="P127" i="11"/>
  <c r="L128" i="11"/>
  <c r="N128" i="11" s="1"/>
  <c r="M128" i="11"/>
  <c r="O128" i="11"/>
  <c r="P128" i="11"/>
  <c r="L129" i="11"/>
  <c r="M129" i="11"/>
  <c r="N129" i="11"/>
  <c r="O129" i="11"/>
  <c r="P129" i="11"/>
  <c r="L130" i="11"/>
  <c r="M130" i="11"/>
  <c r="N130" i="11" s="1"/>
  <c r="O130" i="11"/>
  <c r="P130" i="11"/>
  <c r="L131" i="11"/>
  <c r="M131" i="11"/>
  <c r="O131" i="11"/>
  <c r="P131" i="11"/>
  <c r="L132" i="11"/>
  <c r="M132" i="11"/>
  <c r="O132" i="11"/>
  <c r="P132" i="11"/>
  <c r="L133" i="11"/>
  <c r="M133" i="11"/>
  <c r="O133" i="11"/>
  <c r="P133" i="11"/>
  <c r="L134" i="11"/>
  <c r="N134" i="11" s="1"/>
  <c r="M134" i="11"/>
  <c r="O134" i="11"/>
  <c r="P134" i="11"/>
  <c r="L135" i="11"/>
  <c r="N135" i="11" s="1"/>
  <c r="M135" i="11"/>
  <c r="O135" i="11"/>
  <c r="P135" i="11"/>
  <c r="L136" i="11"/>
  <c r="M136" i="11"/>
  <c r="O136" i="11"/>
  <c r="P136" i="11"/>
  <c r="L137" i="11"/>
  <c r="N137" i="11" s="1"/>
  <c r="M137" i="11"/>
  <c r="O137" i="11"/>
  <c r="P137" i="11"/>
  <c r="L138" i="11"/>
  <c r="M138" i="11"/>
  <c r="N138" i="11" s="1"/>
  <c r="O138" i="11"/>
  <c r="P138" i="11"/>
  <c r="L139" i="11"/>
  <c r="N139" i="11" s="1"/>
  <c r="M139" i="11"/>
  <c r="O139" i="11"/>
  <c r="P139" i="11"/>
  <c r="L140" i="11"/>
  <c r="M140" i="11"/>
  <c r="O140" i="11"/>
  <c r="P140" i="11"/>
  <c r="L141" i="11"/>
  <c r="N141" i="11" s="1"/>
  <c r="M141" i="11"/>
  <c r="O141" i="11"/>
  <c r="P141" i="11"/>
  <c r="L142" i="11"/>
  <c r="M142" i="11"/>
  <c r="O142" i="11"/>
  <c r="P142" i="11"/>
  <c r="L143" i="11"/>
  <c r="N143" i="11" s="1"/>
  <c r="M143" i="11"/>
  <c r="O143" i="11"/>
  <c r="P143" i="11"/>
  <c r="L144" i="11"/>
  <c r="M144" i="11"/>
  <c r="O144" i="11"/>
  <c r="P144" i="11"/>
  <c r="L145" i="11"/>
  <c r="N145" i="11" s="1"/>
  <c r="M145" i="11"/>
  <c r="O145" i="11"/>
  <c r="P145" i="11"/>
  <c r="L146" i="11"/>
  <c r="N146" i="11" s="1"/>
  <c r="M146" i="11"/>
  <c r="O146" i="11"/>
  <c r="P146" i="11"/>
  <c r="L147" i="11"/>
  <c r="M147" i="11"/>
  <c r="O147" i="11"/>
  <c r="P147" i="11"/>
  <c r="L148" i="11"/>
  <c r="M148" i="11"/>
  <c r="O148" i="11"/>
  <c r="P148" i="11"/>
  <c r="L149" i="11"/>
  <c r="M149" i="11"/>
  <c r="N149" i="11" s="1"/>
  <c r="O149" i="11"/>
  <c r="P149" i="11"/>
  <c r="L150" i="11"/>
  <c r="M150" i="11"/>
  <c r="N150" i="11" s="1"/>
  <c r="O150" i="11"/>
  <c r="P150" i="11"/>
  <c r="L151" i="11"/>
  <c r="M151" i="11"/>
  <c r="O151" i="11"/>
  <c r="P151" i="11"/>
  <c r="L152" i="11"/>
  <c r="M152" i="11"/>
  <c r="O152" i="11"/>
  <c r="P152" i="11"/>
  <c r="L153" i="11"/>
  <c r="N153" i="11" s="1"/>
  <c r="M153" i="11"/>
  <c r="O153" i="11"/>
  <c r="P153" i="11"/>
  <c r="L154" i="11"/>
  <c r="N154" i="11" s="1"/>
  <c r="M154" i="11"/>
  <c r="O154" i="11"/>
  <c r="P154" i="11"/>
  <c r="L155" i="11"/>
  <c r="N155" i="11" s="1"/>
  <c r="M155" i="11"/>
  <c r="O155" i="11"/>
  <c r="P155" i="11"/>
  <c r="L156" i="11"/>
  <c r="N156" i="11" s="1"/>
  <c r="M156" i="11"/>
  <c r="O156" i="11"/>
  <c r="P156" i="11"/>
  <c r="L157" i="11"/>
  <c r="N157" i="11" s="1"/>
  <c r="M157" i="11"/>
  <c r="O157" i="11"/>
  <c r="P157" i="11"/>
  <c r="L158" i="11"/>
  <c r="M158" i="11"/>
  <c r="O158" i="11"/>
  <c r="P158" i="11"/>
  <c r="L159" i="11"/>
  <c r="M159" i="11"/>
  <c r="N159" i="11" s="1"/>
  <c r="O159" i="11"/>
  <c r="P159" i="11"/>
  <c r="L160" i="11"/>
  <c r="M160" i="11"/>
  <c r="O160" i="11"/>
  <c r="P160" i="11"/>
  <c r="L161" i="11"/>
  <c r="M161" i="11"/>
  <c r="N161" i="11"/>
  <c r="O161" i="11"/>
  <c r="P161" i="11"/>
  <c r="L162" i="11"/>
  <c r="N162" i="11" s="1"/>
  <c r="M162" i="11"/>
  <c r="O162" i="11"/>
  <c r="P162" i="11"/>
  <c r="L163" i="11"/>
  <c r="M163" i="11"/>
  <c r="O163" i="11"/>
  <c r="P163" i="11"/>
  <c r="L164" i="11"/>
  <c r="M164" i="11"/>
  <c r="O164" i="11"/>
  <c r="P164" i="11"/>
  <c r="L165" i="11"/>
  <c r="M165" i="11"/>
  <c r="O165" i="11"/>
  <c r="P165" i="11"/>
  <c r="L166" i="11"/>
  <c r="N166" i="11" s="1"/>
  <c r="M166" i="11"/>
  <c r="O166" i="11"/>
  <c r="P166" i="11"/>
  <c r="L167" i="11"/>
  <c r="M167" i="11"/>
  <c r="O167" i="11"/>
  <c r="P167" i="11"/>
  <c r="L168" i="11"/>
  <c r="M168" i="11"/>
  <c r="O168" i="11"/>
  <c r="P168" i="11"/>
  <c r="L169" i="11"/>
  <c r="M169" i="11"/>
  <c r="O169" i="11"/>
  <c r="P169" i="11"/>
  <c r="L170" i="11"/>
  <c r="N170" i="11" s="1"/>
  <c r="M170" i="11"/>
  <c r="O170" i="11"/>
  <c r="P170" i="11"/>
  <c r="L171" i="11"/>
  <c r="N171" i="11" s="1"/>
  <c r="M171" i="11"/>
  <c r="O171" i="11"/>
  <c r="P171" i="11"/>
  <c r="L172" i="11"/>
  <c r="N172" i="11" s="1"/>
  <c r="M172" i="11"/>
  <c r="O172" i="11"/>
  <c r="P172" i="11"/>
  <c r="L173" i="11"/>
  <c r="M173" i="11"/>
  <c r="O173" i="11"/>
  <c r="P173" i="11"/>
  <c r="L174" i="11"/>
  <c r="N174" i="11" s="1"/>
  <c r="M174" i="11"/>
  <c r="O174" i="11"/>
  <c r="P174" i="11"/>
  <c r="L175" i="11"/>
  <c r="N175" i="11" s="1"/>
  <c r="M175" i="11"/>
  <c r="O175" i="11"/>
  <c r="P175" i="11"/>
  <c r="L176" i="11"/>
  <c r="M176" i="11"/>
  <c r="O176" i="11"/>
  <c r="P176" i="11"/>
  <c r="L177" i="11"/>
  <c r="N177" i="11" s="1"/>
  <c r="M177" i="11"/>
  <c r="O177" i="11"/>
  <c r="P177" i="11"/>
  <c r="L178" i="11"/>
  <c r="M178" i="11"/>
  <c r="O178" i="11"/>
  <c r="P178" i="11"/>
  <c r="L179" i="11"/>
  <c r="N179" i="11" s="1"/>
  <c r="M179" i="11"/>
  <c r="O179" i="11"/>
  <c r="P179" i="11"/>
  <c r="L180" i="11"/>
  <c r="M180" i="11"/>
  <c r="O180" i="11"/>
  <c r="P180" i="11"/>
  <c r="L181" i="11"/>
  <c r="M181" i="11"/>
  <c r="O181" i="11"/>
  <c r="P181" i="11"/>
  <c r="L182" i="11"/>
  <c r="M182" i="11"/>
  <c r="N182" i="11" s="1"/>
  <c r="O182" i="11"/>
  <c r="P182" i="11"/>
  <c r="L183" i="11"/>
  <c r="M183" i="11"/>
  <c r="O183" i="11"/>
  <c r="P183" i="11"/>
  <c r="L184" i="11"/>
  <c r="M184" i="11"/>
  <c r="O184" i="11"/>
  <c r="P184" i="11"/>
  <c r="L185" i="11"/>
  <c r="M185" i="11"/>
  <c r="N185" i="11" s="1"/>
  <c r="O185" i="11"/>
  <c r="P185" i="11"/>
  <c r="L186" i="11"/>
  <c r="M186" i="11"/>
  <c r="O186" i="11"/>
  <c r="P186" i="11"/>
  <c r="L187" i="11"/>
  <c r="M187" i="11"/>
  <c r="N187" i="11" s="1"/>
  <c r="O187" i="11"/>
  <c r="P187" i="11"/>
  <c r="L188" i="11"/>
  <c r="M188" i="11"/>
  <c r="O188" i="11"/>
  <c r="P188" i="11"/>
  <c r="L189" i="11"/>
  <c r="N189" i="11" s="1"/>
  <c r="M189" i="11"/>
  <c r="O189" i="11"/>
  <c r="P189" i="11"/>
  <c r="L190" i="11"/>
  <c r="N190" i="11" s="1"/>
  <c r="M190" i="11"/>
  <c r="O190" i="11"/>
  <c r="P190" i="11"/>
  <c r="L191" i="11"/>
  <c r="M191" i="11"/>
  <c r="O191" i="11"/>
  <c r="P191" i="11"/>
  <c r="L192" i="11"/>
  <c r="N192" i="11" s="1"/>
  <c r="M192" i="11"/>
  <c r="O192" i="11"/>
  <c r="P192" i="11"/>
  <c r="L193" i="11"/>
  <c r="N193" i="11" s="1"/>
  <c r="M193" i="11"/>
  <c r="O193" i="11"/>
  <c r="P193" i="11"/>
  <c r="L194" i="11"/>
  <c r="N194" i="11" s="1"/>
  <c r="M194" i="11"/>
  <c r="O194" i="11"/>
  <c r="P194" i="11"/>
  <c r="L195" i="11"/>
  <c r="N195" i="11" s="1"/>
  <c r="M195" i="11"/>
  <c r="O195" i="11"/>
  <c r="P195" i="11"/>
  <c r="L196" i="11"/>
  <c r="M196" i="11"/>
  <c r="O196" i="11"/>
  <c r="P196" i="11"/>
  <c r="L197" i="11"/>
  <c r="N197" i="11" s="1"/>
  <c r="M197" i="11"/>
  <c r="O197" i="11"/>
  <c r="P197" i="11"/>
  <c r="L198" i="11"/>
  <c r="M198" i="11"/>
  <c r="O198" i="11"/>
  <c r="P198" i="11"/>
  <c r="L199" i="11"/>
  <c r="N199" i="11" s="1"/>
  <c r="M199" i="11"/>
  <c r="O199" i="11"/>
  <c r="P199" i="11"/>
  <c r="L200" i="11"/>
  <c r="M200" i="11"/>
  <c r="O200" i="11"/>
  <c r="P200" i="11"/>
  <c r="L201" i="11"/>
  <c r="N201" i="11" s="1"/>
  <c r="M201" i="11"/>
  <c r="O201" i="11"/>
  <c r="P201" i="11"/>
  <c r="L202" i="11"/>
  <c r="N202" i="11" s="1"/>
  <c r="M202" i="11"/>
  <c r="O202" i="11"/>
  <c r="P202" i="11"/>
  <c r="L203" i="11"/>
  <c r="M203" i="11"/>
  <c r="O203" i="11"/>
  <c r="P203" i="11"/>
  <c r="L204" i="11"/>
  <c r="N204" i="11" s="1"/>
  <c r="M204" i="11"/>
  <c r="O204" i="11"/>
  <c r="P204" i="11"/>
  <c r="L205" i="11"/>
  <c r="N205" i="11" s="1"/>
  <c r="M205" i="11"/>
  <c r="O205" i="11"/>
  <c r="P205" i="11"/>
  <c r="L206" i="11"/>
  <c r="M206" i="11"/>
  <c r="O206" i="11"/>
  <c r="P206" i="11"/>
  <c r="L207" i="11"/>
  <c r="N207" i="11" s="1"/>
  <c r="M207" i="11"/>
  <c r="O207" i="11"/>
  <c r="P207" i="11"/>
  <c r="L208" i="11"/>
  <c r="N208" i="11" s="1"/>
  <c r="M208" i="11"/>
  <c r="O208" i="11"/>
  <c r="P208" i="11"/>
  <c r="L209" i="11"/>
  <c r="N209" i="11" s="1"/>
  <c r="M209" i="11"/>
  <c r="O209" i="11"/>
  <c r="P209" i="11"/>
  <c r="L210" i="11"/>
  <c r="N210" i="11" s="1"/>
  <c r="M210" i="11"/>
  <c r="O210" i="11"/>
  <c r="P210" i="11"/>
  <c r="L211" i="11"/>
  <c r="M211" i="11"/>
  <c r="N211" i="11"/>
  <c r="O211" i="11"/>
  <c r="P211" i="11"/>
  <c r="L212" i="11"/>
  <c r="M212" i="11"/>
  <c r="O212" i="11"/>
  <c r="P212" i="11"/>
  <c r="L213" i="11"/>
  <c r="M213" i="11"/>
  <c r="O213" i="11"/>
  <c r="P213" i="11"/>
  <c r="L214" i="11"/>
  <c r="M214" i="11"/>
  <c r="N214" i="11" s="1"/>
  <c r="O214" i="11"/>
  <c r="P214" i="11"/>
  <c r="L215" i="11"/>
  <c r="M215" i="11"/>
  <c r="O215" i="11"/>
  <c r="P215" i="11"/>
  <c r="L216" i="11"/>
  <c r="M216" i="11"/>
  <c r="O216" i="11"/>
  <c r="P216" i="11"/>
  <c r="L217" i="11"/>
  <c r="M217" i="11"/>
  <c r="O217" i="11"/>
  <c r="P217" i="11"/>
  <c r="L218" i="11"/>
  <c r="M218" i="11"/>
  <c r="O218" i="11"/>
  <c r="P218" i="11"/>
  <c r="L219" i="11"/>
  <c r="M219" i="11"/>
  <c r="N219" i="11" s="1"/>
  <c r="O219" i="11"/>
  <c r="P219" i="11"/>
  <c r="L220" i="11"/>
  <c r="N220" i="11" s="1"/>
  <c r="M220" i="11"/>
  <c r="O220" i="11"/>
  <c r="P220" i="11"/>
  <c r="L221" i="11"/>
  <c r="M221" i="11"/>
  <c r="O221" i="11"/>
  <c r="P221" i="11"/>
  <c r="L222" i="11"/>
  <c r="M222" i="11"/>
  <c r="O222" i="11"/>
  <c r="P222" i="11"/>
  <c r="L223" i="11"/>
  <c r="M223" i="11"/>
  <c r="O223" i="11"/>
  <c r="P223" i="11"/>
  <c r="L224" i="11"/>
  <c r="N224" i="11" s="1"/>
  <c r="M224" i="11"/>
  <c r="O224" i="11"/>
  <c r="P224" i="11"/>
  <c r="L225" i="11"/>
  <c r="N225" i="11" s="1"/>
  <c r="M225" i="11"/>
  <c r="O225" i="11"/>
  <c r="P225" i="11"/>
  <c r="L226" i="11"/>
  <c r="N226" i="11" s="1"/>
  <c r="M226" i="11"/>
  <c r="O226" i="11"/>
  <c r="P226" i="11"/>
  <c r="L227" i="11"/>
  <c r="N227" i="11" s="1"/>
  <c r="M227" i="11"/>
  <c r="O227" i="11"/>
  <c r="P227" i="11"/>
  <c r="L228" i="11"/>
  <c r="N228" i="11" s="1"/>
  <c r="M228" i="11"/>
  <c r="O228" i="11"/>
  <c r="P228" i="11"/>
  <c r="L229" i="11"/>
  <c r="N229" i="11" s="1"/>
  <c r="M229" i="11"/>
  <c r="O229" i="11"/>
  <c r="P229" i="11"/>
  <c r="L230" i="11"/>
  <c r="M230" i="11"/>
  <c r="N230" i="11" s="1"/>
  <c r="O230" i="11"/>
  <c r="P230" i="11"/>
  <c r="L231" i="11"/>
  <c r="N231" i="11" s="1"/>
  <c r="M231" i="11"/>
  <c r="O231" i="11"/>
  <c r="P231" i="11"/>
  <c r="L232" i="11"/>
  <c r="M232" i="11"/>
  <c r="O232" i="11"/>
  <c r="P232" i="11"/>
  <c r="L233" i="11"/>
  <c r="N233" i="11" s="1"/>
  <c r="M233" i="11"/>
  <c r="O233" i="11"/>
  <c r="P233" i="11"/>
  <c r="L234" i="11"/>
  <c r="M234" i="11"/>
  <c r="N234" i="11" s="1"/>
  <c r="O234" i="11"/>
  <c r="P234" i="11"/>
  <c r="L235" i="11"/>
  <c r="N235" i="11" s="1"/>
  <c r="M235" i="11"/>
  <c r="O235" i="11"/>
  <c r="P235" i="11"/>
  <c r="L236" i="11"/>
  <c r="N236" i="11" s="1"/>
  <c r="M236" i="11"/>
  <c r="O236" i="11"/>
  <c r="P236" i="11"/>
  <c r="L237" i="11"/>
  <c r="N237" i="11" s="1"/>
  <c r="M237" i="11"/>
  <c r="O237" i="11"/>
  <c r="P237" i="11"/>
  <c r="L238" i="11"/>
  <c r="M238" i="11"/>
  <c r="O238" i="11"/>
  <c r="P238" i="11"/>
  <c r="L239" i="11"/>
  <c r="N239" i="11" s="1"/>
  <c r="M239" i="11"/>
  <c r="O239" i="11"/>
  <c r="P239" i="11"/>
  <c r="L240" i="11"/>
  <c r="N240" i="11" s="1"/>
  <c r="M240" i="11"/>
  <c r="O240" i="11"/>
  <c r="P240" i="11"/>
  <c r="L241" i="11"/>
  <c r="N241" i="11" s="1"/>
  <c r="M241" i="11"/>
  <c r="O241" i="11"/>
  <c r="P241" i="11"/>
  <c r="L242" i="11"/>
  <c r="N242" i="11" s="1"/>
  <c r="M242" i="11"/>
  <c r="O242" i="11"/>
  <c r="P242" i="11"/>
  <c r="L243" i="11"/>
  <c r="N243" i="11" s="1"/>
  <c r="M243" i="11"/>
  <c r="O243" i="11"/>
  <c r="P243" i="11"/>
  <c r="L244" i="11"/>
  <c r="M244" i="11"/>
  <c r="O244" i="11"/>
  <c r="P244" i="11"/>
  <c r="L245" i="11"/>
  <c r="M245" i="11"/>
  <c r="O245" i="11"/>
  <c r="P245" i="11"/>
  <c r="L246" i="11"/>
  <c r="M246" i="11"/>
  <c r="O246" i="11"/>
  <c r="P246" i="11"/>
  <c r="L247" i="11"/>
  <c r="M247" i="11"/>
  <c r="O247" i="11"/>
  <c r="P247" i="11"/>
  <c r="L248" i="11"/>
  <c r="M248" i="11"/>
  <c r="O248" i="11"/>
  <c r="P248" i="11"/>
  <c r="L249" i="11"/>
  <c r="M249" i="11"/>
  <c r="O249" i="11"/>
  <c r="P249" i="11"/>
  <c r="L250" i="11"/>
  <c r="N250" i="11" s="1"/>
  <c r="M250" i="11"/>
  <c r="O250" i="11"/>
  <c r="P250" i="11"/>
  <c r="L251" i="11"/>
  <c r="M251" i="11"/>
  <c r="N251" i="11"/>
  <c r="O251" i="11"/>
  <c r="P251" i="11"/>
  <c r="L252" i="11"/>
  <c r="M252" i="11"/>
  <c r="O252" i="11"/>
  <c r="P252" i="11"/>
  <c r="L253" i="11"/>
  <c r="M253" i="11"/>
  <c r="O253" i="11"/>
  <c r="P253" i="11"/>
  <c r="L254" i="11"/>
  <c r="M254" i="11"/>
  <c r="O254" i="11"/>
  <c r="P254" i="11"/>
  <c r="L255" i="11"/>
  <c r="M255" i="11"/>
  <c r="O255" i="11"/>
  <c r="P255" i="11"/>
  <c r="L256" i="11"/>
  <c r="M256" i="11"/>
  <c r="O256" i="11"/>
  <c r="P256" i="11"/>
  <c r="L257" i="11"/>
  <c r="M257" i="11"/>
  <c r="N257" i="11" s="1"/>
  <c r="O257" i="11"/>
  <c r="P257" i="11"/>
  <c r="L258" i="11"/>
  <c r="M258" i="11"/>
  <c r="N258" i="11"/>
  <c r="O258" i="11"/>
  <c r="P258" i="11"/>
  <c r="L259" i="11"/>
  <c r="N259" i="11" s="1"/>
  <c r="M259" i="11"/>
  <c r="O259" i="11"/>
  <c r="P259" i="11"/>
  <c r="L260" i="11"/>
  <c r="M260" i="11"/>
  <c r="O260" i="11"/>
  <c r="P260" i="11"/>
  <c r="L261" i="11"/>
  <c r="N261" i="11" s="1"/>
  <c r="M261" i="11"/>
  <c r="O261" i="11"/>
  <c r="P261" i="11"/>
  <c r="L262" i="11"/>
  <c r="N262" i="11" s="1"/>
  <c r="M262" i="11"/>
  <c r="O262" i="11"/>
  <c r="P262" i="11"/>
  <c r="L263" i="11"/>
  <c r="M263" i="11"/>
  <c r="O263" i="11"/>
  <c r="P263" i="11"/>
  <c r="L264" i="11"/>
  <c r="M264" i="11"/>
  <c r="O264" i="11"/>
  <c r="P264" i="11"/>
  <c r="L265" i="11"/>
  <c r="N265" i="11" s="1"/>
  <c r="M265" i="11"/>
  <c r="O265" i="11"/>
  <c r="P265" i="11"/>
  <c r="L266" i="11"/>
  <c r="N266" i="11" s="1"/>
  <c r="M266" i="11"/>
  <c r="O266" i="11"/>
  <c r="P266" i="11"/>
  <c r="L267" i="11"/>
  <c r="N267" i="11" s="1"/>
  <c r="M267" i="11"/>
  <c r="O267" i="11"/>
  <c r="P267" i="11"/>
  <c r="L268" i="11"/>
  <c r="M268" i="11"/>
  <c r="O268" i="11"/>
  <c r="P268" i="11"/>
  <c r="L269" i="11"/>
  <c r="M269" i="11"/>
  <c r="O269" i="11"/>
  <c r="P269" i="11"/>
  <c r="L270" i="11"/>
  <c r="N270" i="11" s="1"/>
  <c r="M270" i="11"/>
  <c r="O270" i="11"/>
  <c r="P270" i="11"/>
  <c r="L271" i="11"/>
  <c r="M271" i="11"/>
  <c r="O271" i="11"/>
  <c r="P271" i="11"/>
  <c r="L272" i="11"/>
  <c r="N272" i="11" s="1"/>
  <c r="M272" i="11"/>
  <c r="O272" i="11"/>
  <c r="P272" i="11"/>
  <c r="L273" i="11"/>
  <c r="M273" i="11"/>
  <c r="O273" i="11"/>
  <c r="P273" i="11"/>
  <c r="L274" i="11"/>
  <c r="N274" i="11" s="1"/>
  <c r="M274" i="11"/>
  <c r="O274" i="11"/>
  <c r="P274" i="11"/>
  <c r="L275" i="11"/>
  <c r="N275" i="11" s="1"/>
  <c r="M275" i="11"/>
  <c r="O275" i="11"/>
  <c r="P275" i="11"/>
  <c r="L276" i="11"/>
  <c r="M276" i="11"/>
  <c r="O276" i="11"/>
  <c r="P276" i="11"/>
  <c r="L277" i="11"/>
  <c r="M277" i="11"/>
  <c r="O277" i="11"/>
  <c r="P277" i="11"/>
  <c r="L278" i="11"/>
  <c r="N278" i="11" s="1"/>
  <c r="M278" i="11"/>
  <c r="O278" i="11"/>
  <c r="P278" i="11"/>
  <c r="L279" i="11"/>
  <c r="M279" i="11"/>
  <c r="O279" i="11"/>
  <c r="P279" i="11"/>
  <c r="L280" i="11"/>
  <c r="M280" i="11"/>
  <c r="O280" i="11"/>
  <c r="P280" i="11"/>
  <c r="L281" i="11"/>
  <c r="M281" i="11"/>
  <c r="O281" i="11"/>
  <c r="P281" i="11"/>
  <c r="L282" i="11"/>
  <c r="M282" i="11"/>
  <c r="N282" i="11"/>
  <c r="O282" i="11"/>
  <c r="P282" i="11"/>
  <c r="L283" i="11"/>
  <c r="N283" i="11" s="1"/>
  <c r="M283" i="11"/>
  <c r="O283" i="11"/>
  <c r="P283" i="11"/>
  <c r="L284" i="11"/>
  <c r="M284" i="11"/>
  <c r="O284" i="11"/>
  <c r="P284" i="11"/>
  <c r="L285" i="11"/>
  <c r="N285" i="11" s="1"/>
  <c r="M285" i="11"/>
  <c r="O285" i="11"/>
  <c r="P285" i="11"/>
  <c r="L286" i="11"/>
  <c r="M286" i="11"/>
  <c r="O286" i="11"/>
  <c r="P286" i="11"/>
  <c r="L287" i="11"/>
  <c r="M287" i="11"/>
  <c r="O287" i="11"/>
  <c r="P287" i="11"/>
  <c r="L288" i="11"/>
  <c r="M288" i="11"/>
  <c r="O288" i="11"/>
  <c r="P288" i="11"/>
  <c r="L289" i="11"/>
  <c r="N289" i="11" s="1"/>
  <c r="M289" i="11"/>
  <c r="O289" i="11"/>
  <c r="P289" i="11"/>
  <c r="L290" i="11"/>
  <c r="N290" i="11" s="1"/>
  <c r="M290" i="11"/>
  <c r="O290" i="11"/>
  <c r="P290" i="11"/>
  <c r="L291" i="11"/>
  <c r="M291" i="11"/>
  <c r="O291" i="11"/>
  <c r="P291" i="11"/>
  <c r="L292" i="11"/>
  <c r="M292" i="11"/>
  <c r="O292" i="11"/>
  <c r="P292" i="11"/>
  <c r="L293" i="11"/>
  <c r="M293" i="11"/>
  <c r="O293" i="11"/>
  <c r="P293" i="11"/>
  <c r="L294" i="11"/>
  <c r="M294" i="11"/>
  <c r="O294" i="11"/>
  <c r="P294" i="11"/>
  <c r="L295" i="11"/>
  <c r="M295" i="11"/>
  <c r="O295" i="11"/>
  <c r="P295" i="11"/>
  <c r="L296" i="11"/>
  <c r="M296" i="11"/>
  <c r="O296" i="11"/>
  <c r="P296" i="11"/>
  <c r="L297" i="11"/>
  <c r="N297" i="11" s="1"/>
  <c r="M297" i="11"/>
  <c r="O297" i="11"/>
  <c r="P297" i="11"/>
  <c r="L298" i="11"/>
  <c r="M298" i="11"/>
  <c r="O298" i="11"/>
  <c r="P298" i="11"/>
  <c r="L299" i="11"/>
  <c r="N299" i="11" s="1"/>
  <c r="M299" i="11"/>
  <c r="O299" i="11"/>
  <c r="P299" i="11"/>
  <c r="L300" i="11"/>
  <c r="N300" i="11" s="1"/>
  <c r="M300" i="11"/>
  <c r="O300" i="11"/>
  <c r="P300" i="11"/>
  <c r="L301" i="11"/>
  <c r="N301" i="11" s="1"/>
  <c r="M301" i="11"/>
  <c r="O301" i="11"/>
  <c r="P301" i="11"/>
  <c r="L302" i="11"/>
  <c r="N302" i="11" s="1"/>
  <c r="M302" i="11"/>
  <c r="O302" i="11"/>
  <c r="P302" i="11"/>
  <c r="L303" i="11"/>
  <c r="N303" i="11" s="1"/>
  <c r="M303" i="11"/>
  <c r="O303" i="11"/>
  <c r="P303" i="11"/>
  <c r="L304" i="11"/>
  <c r="N304" i="11" s="1"/>
  <c r="M304" i="11"/>
  <c r="O304" i="11"/>
  <c r="P304" i="11"/>
  <c r="L305" i="11"/>
  <c r="N305" i="11" s="1"/>
  <c r="M305" i="11"/>
  <c r="O305" i="11"/>
  <c r="P305" i="11"/>
  <c r="L306" i="11"/>
  <c r="N306" i="11" s="1"/>
  <c r="M306" i="11"/>
  <c r="O306" i="11"/>
  <c r="P306" i="11"/>
  <c r="L307" i="11"/>
  <c r="M307" i="11"/>
  <c r="O307" i="11"/>
  <c r="P307" i="11"/>
  <c r="L308" i="11"/>
  <c r="M308" i="11"/>
  <c r="O308" i="11"/>
  <c r="P308" i="11"/>
  <c r="L309" i="11"/>
  <c r="M309" i="11"/>
  <c r="N309" i="11" s="1"/>
  <c r="O309" i="11"/>
  <c r="P309" i="11"/>
  <c r="L310" i="11"/>
  <c r="M310" i="11"/>
  <c r="O310" i="11"/>
  <c r="P310" i="11"/>
  <c r="L311" i="11"/>
  <c r="M311" i="11"/>
  <c r="N311" i="11" s="1"/>
  <c r="O311" i="11"/>
  <c r="P311" i="11"/>
  <c r="L312" i="11"/>
  <c r="M312" i="11"/>
  <c r="N312" i="11" s="1"/>
  <c r="O312" i="11"/>
  <c r="P312" i="11"/>
  <c r="L313" i="11"/>
  <c r="M313" i="11"/>
  <c r="O313" i="11"/>
  <c r="P313" i="11"/>
  <c r="L314" i="11"/>
  <c r="M314" i="11"/>
  <c r="O314" i="11"/>
  <c r="P314" i="11"/>
  <c r="L315" i="11"/>
  <c r="M315" i="11"/>
  <c r="O315" i="11"/>
  <c r="P315" i="11"/>
  <c r="L316" i="11"/>
  <c r="N316" i="11" s="1"/>
  <c r="M316" i="11"/>
  <c r="O316" i="11"/>
  <c r="P316" i="11"/>
  <c r="L317" i="11"/>
  <c r="M317" i="11"/>
  <c r="O317" i="11"/>
  <c r="P317" i="11"/>
  <c r="L318" i="11"/>
  <c r="N318" i="11" s="1"/>
  <c r="M318" i="11"/>
  <c r="O318" i="11"/>
  <c r="P318" i="11"/>
  <c r="L319" i="11"/>
  <c r="M319" i="11"/>
  <c r="N319" i="11" s="1"/>
  <c r="O319" i="11"/>
  <c r="P319" i="11"/>
  <c r="L320" i="11"/>
  <c r="N320" i="11" s="1"/>
  <c r="M320" i="11"/>
  <c r="O320" i="11"/>
  <c r="P320" i="11"/>
  <c r="L321" i="11"/>
  <c r="M321" i="11"/>
  <c r="O321" i="11"/>
  <c r="P321" i="11"/>
  <c r="L322" i="11"/>
  <c r="N322" i="11" s="1"/>
  <c r="M322" i="11"/>
  <c r="O322" i="11"/>
  <c r="P322" i="11"/>
  <c r="L323" i="11"/>
  <c r="M323" i="11"/>
  <c r="O323" i="11"/>
  <c r="P323" i="11"/>
  <c r="L324" i="11"/>
  <c r="M324" i="11"/>
  <c r="O324" i="11"/>
  <c r="P324" i="11"/>
  <c r="L325" i="11"/>
  <c r="M325" i="11"/>
  <c r="O325" i="11"/>
  <c r="P325" i="11"/>
  <c r="L326" i="11"/>
  <c r="M326" i="11"/>
  <c r="O326" i="11"/>
  <c r="P326" i="11"/>
  <c r="L327" i="11"/>
  <c r="M327" i="11"/>
  <c r="O327" i="11"/>
  <c r="P327" i="11"/>
  <c r="L328" i="11"/>
  <c r="N328" i="11" s="1"/>
  <c r="M328" i="11"/>
  <c r="O328" i="11"/>
  <c r="P328" i="11"/>
  <c r="L329" i="11"/>
  <c r="N329" i="11" s="1"/>
  <c r="M329" i="11"/>
  <c r="O329" i="11"/>
  <c r="P329" i="11"/>
  <c r="L330" i="11"/>
  <c r="N330" i="11" s="1"/>
  <c r="M330" i="11"/>
  <c r="O330" i="11"/>
  <c r="P330" i="11"/>
  <c r="L331" i="11"/>
  <c r="N331" i="11" s="1"/>
  <c r="M331" i="11"/>
  <c r="O331" i="11"/>
  <c r="P331" i="11"/>
  <c r="L332" i="11"/>
  <c r="N332" i="11" s="1"/>
  <c r="M332" i="11"/>
  <c r="O332" i="11"/>
  <c r="P332" i="11"/>
  <c r="L333" i="11"/>
  <c r="M333" i="11"/>
  <c r="O333" i="11"/>
  <c r="P333" i="11"/>
  <c r="L334" i="11"/>
  <c r="N334" i="11" s="1"/>
  <c r="M334" i="11"/>
  <c r="O334" i="11"/>
  <c r="P334" i="11"/>
  <c r="L335" i="11"/>
  <c r="M335" i="11"/>
  <c r="O335" i="11"/>
  <c r="P335" i="11"/>
  <c r="L336" i="11"/>
  <c r="N336" i="11" s="1"/>
  <c r="M336" i="11"/>
  <c r="O336" i="11"/>
  <c r="P336" i="11"/>
  <c r="L337" i="11"/>
  <c r="M337" i="11"/>
  <c r="O337" i="11"/>
  <c r="P337" i="11"/>
  <c r="L338" i="11"/>
  <c r="M338" i="11"/>
  <c r="N338" i="11"/>
  <c r="O338" i="11"/>
  <c r="P338" i="11"/>
  <c r="L339" i="11"/>
  <c r="M339" i="11"/>
  <c r="O339" i="11"/>
  <c r="P339" i="11"/>
  <c r="L340" i="11"/>
  <c r="M340" i="11"/>
  <c r="O340" i="11"/>
  <c r="P340" i="11"/>
  <c r="L341" i="11"/>
  <c r="M341" i="11"/>
  <c r="O341" i="11"/>
  <c r="P341" i="11"/>
  <c r="L342" i="11"/>
  <c r="M342" i="11"/>
  <c r="O342" i="11"/>
  <c r="P342" i="11"/>
  <c r="L343" i="11"/>
  <c r="M343" i="11"/>
  <c r="O343" i="11"/>
  <c r="P343" i="11"/>
  <c r="L344" i="11"/>
  <c r="M344" i="11"/>
  <c r="O344" i="11"/>
  <c r="P344" i="11"/>
  <c r="L345" i="11"/>
  <c r="N345" i="11" s="1"/>
  <c r="M345" i="11"/>
  <c r="O345" i="11"/>
  <c r="P345" i="11"/>
  <c r="L346" i="11"/>
  <c r="M346" i="11"/>
  <c r="N346" i="11"/>
  <c r="O346" i="11"/>
  <c r="P346" i="11"/>
  <c r="L347" i="11"/>
  <c r="N347" i="11" s="1"/>
  <c r="M347" i="11"/>
  <c r="O347" i="11"/>
  <c r="P347" i="11"/>
  <c r="L348" i="11"/>
  <c r="M348" i="11"/>
  <c r="O348" i="11"/>
  <c r="P348" i="11"/>
  <c r="L349" i="11"/>
  <c r="M349" i="11"/>
  <c r="O349" i="11"/>
  <c r="P349" i="11"/>
  <c r="L350" i="11"/>
  <c r="M350" i="11"/>
  <c r="O350" i="11"/>
  <c r="P350" i="11"/>
  <c r="L351" i="11"/>
  <c r="M351" i="11"/>
  <c r="N351" i="11" s="1"/>
  <c r="O351" i="11"/>
  <c r="P351" i="11"/>
  <c r="L352" i="11"/>
  <c r="M352" i="11"/>
  <c r="O352" i="11"/>
  <c r="P352" i="11"/>
  <c r="L353" i="11"/>
  <c r="M353" i="11"/>
  <c r="O353" i="11"/>
  <c r="P353" i="11"/>
  <c r="L354" i="11"/>
  <c r="M354" i="11"/>
  <c r="N354" i="11" s="1"/>
  <c r="O354" i="11"/>
  <c r="P354" i="11"/>
  <c r="L355" i="11"/>
  <c r="N355" i="11" s="1"/>
  <c r="M355" i="11"/>
  <c r="O355" i="11"/>
  <c r="P355" i="11"/>
  <c r="L356" i="11"/>
  <c r="N356" i="11" s="1"/>
  <c r="M356" i="11"/>
  <c r="O356" i="11"/>
  <c r="P356" i="11"/>
  <c r="L357" i="11"/>
  <c r="N357" i="11" s="1"/>
  <c r="M357" i="11"/>
  <c r="O357" i="11"/>
  <c r="P357" i="11"/>
  <c r="L358" i="11"/>
  <c r="N358" i="11" s="1"/>
  <c r="M358" i="11"/>
  <c r="O358" i="11"/>
  <c r="P358" i="11"/>
  <c r="L359" i="11"/>
  <c r="N359" i="11" s="1"/>
  <c r="M359" i="11"/>
  <c r="O359" i="11"/>
  <c r="P359" i="11"/>
  <c r="L360" i="11"/>
  <c r="N360" i="11" s="1"/>
  <c r="M360" i="11"/>
  <c r="O360" i="11"/>
  <c r="P360" i="11"/>
  <c r="L361" i="11"/>
  <c r="M361" i="11"/>
  <c r="N361" i="11" s="1"/>
  <c r="O361" i="11"/>
  <c r="P361" i="11"/>
  <c r="L362" i="11"/>
  <c r="N362" i="11" s="1"/>
  <c r="M362" i="11"/>
  <c r="O362" i="11"/>
  <c r="P362" i="11"/>
  <c r="L363" i="11"/>
  <c r="M363" i="11"/>
  <c r="O363" i="11"/>
  <c r="P363" i="11"/>
  <c r="L364" i="11"/>
  <c r="N364" i="11" s="1"/>
  <c r="M364" i="11"/>
  <c r="O364" i="11"/>
  <c r="P364" i="11"/>
  <c r="L365" i="11"/>
  <c r="M365" i="11"/>
  <c r="N365" i="11"/>
  <c r="O365" i="11"/>
  <c r="P365" i="11"/>
  <c r="L366" i="11"/>
  <c r="N366" i="11" s="1"/>
  <c r="M366" i="11"/>
  <c r="O366" i="11"/>
  <c r="P366" i="11"/>
  <c r="L367" i="11"/>
  <c r="M367" i="11"/>
  <c r="O367" i="11"/>
  <c r="P367" i="11"/>
  <c r="L368" i="11"/>
  <c r="N368" i="11" s="1"/>
  <c r="M368" i="11"/>
  <c r="O368" i="11"/>
  <c r="P368" i="11"/>
  <c r="L369" i="11"/>
  <c r="M369" i="11"/>
  <c r="O369" i="11"/>
  <c r="P369" i="11"/>
  <c r="L370" i="11"/>
  <c r="M370" i="11"/>
  <c r="O370" i="11"/>
  <c r="P370" i="11"/>
  <c r="L371" i="11"/>
  <c r="M371" i="11"/>
  <c r="O371" i="11"/>
  <c r="P371" i="11"/>
  <c r="L372" i="11"/>
  <c r="M372" i="11"/>
  <c r="O372" i="11"/>
  <c r="P372" i="11"/>
  <c r="L373" i="11"/>
  <c r="M373" i="11"/>
  <c r="O373" i="11"/>
  <c r="P373" i="11"/>
  <c r="L374" i="11"/>
  <c r="M374" i="11"/>
  <c r="O374" i="11"/>
  <c r="P374" i="11"/>
  <c r="L375" i="11"/>
  <c r="M375" i="11"/>
  <c r="O375" i="11"/>
  <c r="P375" i="11"/>
  <c r="L376" i="11"/>
  <c r="M376" i="11"/>
  <c r="N376" i="11"/>
  <c r="O376" i="11"/>
  <c r="P376" i="11"/>
  <c r="L377" i="11"/>
  <c r="M377" i="11"/>
  <c r="O377" i="11"/>
  <c r="P377" i="11"/>
  <c r="L378" i="11"/>
  <c r="M378" i="11"/>
  <c r="O378" i="11"/>
  <c r="P378" i="11"/>
  <c r="L379" i="11"/>
  <c r="M379" i="11"/>
  <c r="O379" i="11"/>
  <c r="P379" i="11"/>
  <c r="L380" i="11"/>
  <c r="M380" i="11"/>
  <c r="O380" i="11"/>
  <c r="P380" i="11"/>
  <c r="L381" i="11"/>
  <c r="N381" i="11" s="1"/>
  <c r="M381" i="11"/>
  <c r="O381" i="11"/>
  <c r="P381" i="11"/>
  <c r="L382" i="11"/>
  <c r="M382" i="11"/>
  <c r="N382" i="11" s="1"/>
  <c r="O382" i="11"/>
  <c r="P382" i="11"/>
  <c r="L383" i="11"/>
  <c r="M383" i="11"/>
  <c r="O383" i="11"/>
  <c r="P383" i="11"/>
  <c r="L384" i="11"/>
  <c r="M384" i="11"/>
  <c r="O384" i="11"/>
  <c r="P384" i="11"/>
  <c r="L385" i="11"/>
  <c r="N385" i="11" s="1"/>
  <c r="M385" i="11"/>
  <c r="O385" i="11"/>
  <c r="P385" i="11"/>
  <c r="L386" i="11"/>
  <c r="M386" i="11"/>
  <c r="N386" i="11" s="1"/>
  <c r="O386" i="11"/>
  <c r="P386" i="11"/>
  <c r="L387" i="11"/>
  <c r="N387" i="11" s="1"/>
  <c r="M387" i="11"/>
  <c r="O387" i="11"/>
  <c r="P387" i="11"/>
  <c r="L388" i="11"/>
  <c r="M388" i="11"/>
  <c r="O388" i="11"/>
  <c r="P388" i="11"/>
  <c r="L389" i="11"/>
  <c r="N389" i="11" s="1"/>
  <c r="M389" i="11"/>
  <c r="O389" i="11"/>
  <c r="P389" i="11"/>
  <c r="L390" i="11"/>
  <c r="M390" i="11"/>
  <c r="O390" i="11"/>
  <c r="P390" i="11"/>
  <c r="L391" i="11"/>
  <c r="N391" i="11" s="1"/>
  <c r="M391" i="11"/>
  <c r="O391" i="11"/>
  <c r="P391" i="11"/>
  <c r="L392" i="11"/>
  <c r="N392" i="11" s="1"/>
  <c r="M392" i="11"/>
  <c r="O392" i="11"/>
  <c r="P392" i="11"/>
  <c r="L393" i="11"/>
  <c r="N393" i="11" s="1"/>
  <c r="M393" i="11"/>
  <c r="O393" i="11"/>
  <c r="P393" i="11"/>
  <c r="L394" i="11"/>
  <c r="M394" i="11"/>
  <c r="O394" i="11"/>
  <c r="P394" i="11"/>
  <c r="L395" i="11"/>
  <c r="N395" i="11" s="1"/>
  <c r="M395" i="11"/>
  <c r="O395" i="11"/>
  <c r="P395" i="11"/>
  <c r="L396" i="11"/>
  <c r="M396" i="11"/>
  <c r="O396" i="11"/>
  <c r="P396" i="11"/>
  <c r="L397" i="11"/>
  <c r="N397" i="11" s="1"/>
  <c r="M397" i="11"/>
  <c r="O397" i="11"/>
  <c r="P397" i="11"/>
  <c r="L398" i="11"/>
  <c r="N398" i="11" s="1"/>
  <c r="M398" i="11"/>
  <c r="O398" i="11"/>
  <c r="P398" i="11"/>
  <c r="P13" i="11"/>
  <c r="M13" i="11"/>
  <c r="L13" i="11"/>
  <c r="L21" i="10"/>
  <c r="M21" i="10"/>
  <c r="O21" i="10"/>
  <c r="P21" i="10"/>
  <c r="L22" i="10"/>
  <c r="N22" i="10" s="1"/>
  <c r="M22" i="10"/>
  <c r="O22" i="10"/>
  <c r="P22" i="10"/>
  <c r="L23" i="10"/>
  <c r="M23" i="10"/>
  <c r="O23" i="10"/>
  <c r="P23" i="10"/>
  <c r="L24" i="10"/>
  <c r="M24" i="10"/>
  <c r="O24" i="10"/>
  <c r="P24" i="10"/>
  <c r="L25" i="10"/>
  <c r="M25" i="10"/>
  <c r="O25" i="10"/>
  <c r="P25" i="10"/>
  <c r="L26" i="10"/>
  <c r="M26" i="10"/>
  <c r="O26" i="10"/>
  <c r="P26" i="10"/>
  <c r="L27" i="10"/>
  <c r="M27" i="10"/>
  <c r="N27" i="10" s="1"/>
  <c r="O27" i="10"/>
  <c r="P27" i="10"/>
  <c r="L28" i="10"/>
  <c r="M28" i="10"/>
  <c r="N28" i="10"/>
  <c r="O28" i="10"/>
  <c r="P28" i="10"/>
  <c r="L29" i="10"/>
  <c r="N29" i="10" s="1"/>
  <c r="M29" i="10"/>
  <c r="O29" i="10"/>
  <c r="P29" i="10"/>
  <c r="L30" i="10"/>
  <c r="M30" i="10"/>
  <c r="N30" i="10"/>
  <c r="O30" i="10"/>
  <c r="P30" i="10"/>
  <c r="L31" i="10"/>
  <c r="N31" i="10" s="1"/>
  <c r="M31" i="10"/>
  <c r="O31" i="10"/>
  <c r="P31" i="10"/>
  <c r="L32" i="10"/>
  <c r="N32" i="10" s="1"/>
  <c r="M32" i="10"/>
  <c r="O32" i="10"/>
  <c r="P32" i="10"/>
  <c r="L33" i="10"/>
  <c r="M33" i="10"/>
  <c r="O33" i="10"/>
  <c r="P33" i="10"/>
  <c r="L34" i="10"/>
  <c r="N34" i="10" s="1"/>
  <c r="M34" i="10"/>
  <c r="O34" i="10"/>
  <c r="P34" i="10"/>
  <c r="L35" i="10"/>
  <c r="M35" i="10"/>
  <c r="O35" i="10"/>
  <c r="P35" i="10"/>
  <c r="L36" i="10"/>
  <c r="N36" i="10" s="1"/>
  <c r="M36" i="10"/>
  <c r="O36" i="10"/>
  <c r="P36" i="10"/>
  <c r="L37" i="10"/>
  <c r="M37" i="10"/>
  <c r="O37" i="10"/>
  <c r="P37" i="10"/>
  <c r="L38" i="10"/>
  <c r="N38" i="10" s="1"/>
  <c r="M38" i="10"/>
  <c r="O38" i="10"/>
  <c r="P38" i="10"/>
  <c r="L39" i="10"/>
  <c r="N39" i="10" s="1"/>
  <c r="M39" i="10"/>
  <c r="O39" i="10"/>
  <c r="P39" i="10"/>
  <c r="L40" i="10"/>
  <c r="M40" i="10"/>
  <c r="O40" i="10"/>
  <c r="P40" i="10"/>
  <c r="L41" i="10"/>
  <c r="M41" i="10"/>
  <c r="O41" i="10"/>
  <c r="P41" i="10"/>
  <c r="L42" i="10"/>
  <c r="M42" i="10"/>
  <c r="O42" i="10"/>
  <c r="P42" i="10"/>
  <c r="L43" i="10"/>
  <c r="M43" i="10"/>
  <c r="N43" i="10" s="1"/>
  <c r="O43" i="10"/>
  <c r="P43" i="10"/>
  <c r="L44" i="10"/>
  <c r="M44" i="10"/>
  <c r="N44" i="10" s="1"/>
  <c r="O44" i="10"/>
  <c r="P44" i="10"/>
  <c r="L45" i="10"/>
  <c r="M45" i="10"/>
  <c r="O45" i="10"/>
  <c r="P45" i="10"/>
  <c r="L46" i="10"/>
  <c r="M46" i="10"/>
  <c r="N46" i="10"/>
  <c r="O46" i="10"/>
  <c r="P46" i="10"/>
  <c r="L47" i="10"/>
  <c r="N47" i="10" s="1"/>
  <c r="M47" i="10"/>
  <c r="O47" i="10"/>
  <c r="P47" i="10"/>
  <c r="L48" i="10"/>
  <c r="M48" i="10"/>
  <c r="O48" i="10"/>
  <c r="P48" i="10"/>
  <c r="L49" i="10"/>
  <c r="M49" i="10"/>
  <c r="O49" i="10"/>
  <c r="P49" i="10"/>
  <c r="L50" i="10"/>
  <c r="M50" i="10"/>
  <c r="O50" i="10"/>
  <c r="P50" i="10"/>
  <c r="L51" i="10"/>
  <c r="M51" i="10"/>
  <c r="O51" i="10"/>
  <c r="P51" i="10"/>
  <c r="L52" i="10"/>
  <c r="N52" i="10" s="1"/>
  <c r="M52" i="10"/>
  <c r="O52" i="10"/>
  <c r="P52" i="10"/>
  <c r="L53" i="10"/>
  <c r="M53" i="10"/>
  <c r="O53" i="10"/>
  <c r="P53" i="10"/>
  <c r="L54" i="10"/>
  <c r="M54" i="10"/>
  <c r="O54" i="10"/>
  <c r="P54" i="10"/>
  <c r="L55" i="10"/>
  <c r="M55" i="10"/>
  <c r="N55" i="10" s="1"/>
  <c r="O55" i="10"/>
  <c r="P55" i="10"/>
  <c r="L56" i="10"/>
  <c r="M56" i="10"/>
  <c r="O56" i="10"/>
  <c r="P56" i="10"/>
  <c r="L57" i="10"/>
  <c r="M57" i="10"/>
  <c r="O57" i="10"/>
  <c r="P57" i="10"/>
  <c r="L58" i="10"/>
  <c r="M58" i="10"/>
  <c r="O58" i="10"/>
  <c r="P58" i="10"/>
  <c r="L59" i="10"/>
  <c r="M59" i="10"/>
  <c r="O59" i="10"/>
  <c r="P59" i="10"/>
  <c r="L60" i="10"/>
  <c r="M60" i="10"/>
  <c r="N60" i="10"/>
  <c r="O60" i="10"/>
  <c r="P60" i="10"/>
  <c r="L61" i="10"/>
  <c r="M61" i="10"/>
  <c r="O61" i="10"/>
  <c r="P61" i="10"/>
  <c r="L62" i="10"/>
  <c r="M62" i="10"/>
  <c r="O62" i="10"/>
  <c r="P62" i="10"/>
  <c r="L63" i="10"/>
  <c r="M63" i="10"/>
  <c r="O63" i="10"/>
  <c r="P63" i="10"/>
  <c r="L64" i="10"/>
  <c r="M64" i="10"/>
  <c r="O64" i="10"/>
  <c r="P64" i="10"/>
  <c r="L65" i="10"/>
  <c r="M65" i="10"/>
  <c r="O65" i="10"/>
  <c r="P65" i="10"/>
  <c r="L66" i="10"/>
  <c r="M66" i="10"/>
  <c r="O66" i="10"/>
  <c r="P66" i="10"/>
  <c r="L67" i="10"/>
  <c r="M67" i="10"/>
  <c r="O67" i="10"/>
  <c r="P67" i="10"/>
  <c r="L68" i="10"/>
  <c r="N68" i="10" s="1"/>
  <c r="M68" i="10"/>
  <c r="O68" i="10"/>
  <c r="P68" i="10"/>
  <c r="L69" i="10"/>
  <c r="N69" i="10" s="1"/>
  <c r="M69" i="10"/>
  <c r="O69" i="10"/>
  <c r="P69" i="10"/>
  <c r="L70" i="10"/>
  <c r="N70" i="10" s="1"/>
  <c r="M70" i="10"/>
  <c r="O70" i="10"/>
  <c r="P70" i="10"/>
  <c r="L71" i="10"/>
  <c r="M71" i="10"/>
  <c r="N71" i="10" s="1"/>
  <c r="O71" i="10"/>
  <c r="P71" i="10"/>
  <c r="L72" i="10"/>
  <c r="M72" i="10"/>
  <c r="O72" i="10"/>
  <c r="P72" i="10"/>
  <c r="L73" i="10"/>
  <c r="M73" i="10"/>
  <c r="O73" i="10"/>
  <c r="P73" i="10"/>
  <c r="L74" i="10"/>
  <c r="M74" i="10"/>
  <c r="O74" i="10"/>
  <c r="P74" i="10"/>
  <c r="L75" i="10"/>
  <c r="M75" i="10"/>
  <c r="O75" i="10"/>
  <c r="P75" i="10"/>
  <c r="L76" i="10"/>
  <c r="M76" i="10"/>
  <c r="O76" i="10"/>
  <c r="P76" i="10"/>
  <c r="L77" i="10"/>
  <c r="M77" i="10"/>
  <c r="O77" i="10"/>
  <c r="P77" i="10"/>
  <c r="L78" i="10"/>
  <c r="M78" i="10"/>
  <c r="O78" i="10"/>
  <c r="P78" i="10"/>
  <c r="L79" i="10"/>
  <c r="M79" i="10"/>
  <c r="N79" i="10"/>
  <c r="O79" i="10"/>
  <c r="P79" i="10"/>
  <c r="L80" i="10"/>
  <c r="M80" i="10"/>
  <c r="O80" i="10"/>
  <c r="P80" i="10"/>
  <c r="L81" i="10"/>
  <c r="M81" i="10"/>
  <c r="O81" i="10"/>
  <c r="P81" i="10"/>
  <c r="L82" i="10"/>
  <c r="M82" i="10"/>
  <c r="O82" i="10"/>
  <c r="P82" i="10"/>
  <c r="L83" i="10"/>
  <c r="M83" i="10"/>
  <c r="N83" i="10" s="1"/>
  <c r="O83" i="10"/>
  <c r="P83" i="10"/>
  <c r="L84" i="10"/>
  <c r="N84" i="10" s="1"/>
  <c r="M84" i="10"/>
  <c r="O84" i="10"/>
  <c r="P84" i="10"/>
  <c r="L85" i="10"/>
  <c r="M85" i="10"/>
  <c r="O85" i="10"/>
  <c r="P85" i="10"/>
  <c r="L86" i="10"/>
  <c r="N86" i="10" s="1"/>
  <c r="M86" i="10"/>
  <c r="O86" i="10"/>
  <c r="P86" i="10"/>
  <c r="L87" i="10"/>
  <c r="M87" i="10"/>
  <c r="O87" i="10"/>
  <c r="P87" i="10"/>
  <c r="L88" i="10"/>
  <c r="M88" i="10"/>
  <c r="O88" i="10"/>
  <c r="P88" i="10"/>
  <c r="L89" i="10"/>
  <c r="M89" i="10"/>
  <c r="O89" i="10"/>
  <c r="P89" i="10"/>
  <c r="L90" i="10"/>
  <c r="M90" i="10"/>
  <c r="O90" i="10"/>
  <c r="P90" i="10"/>
  <c r="L91" i="10"/>
  <c r="M91" i="10"/>
  <c r="O91" i="10"/>
  <c r="P91" i="10"/>
  <c r="L92" i="10"/>
  <c r="M92" i="10"/>
  <c r="N92" i="10"/>
  <c r="O92" i="10"/>
  <c r="P92" i="10"/>
  <c r="L93" i="10"/>
  <c r="M93" i="10"/>
  <c r="O93" i="10"/>
  <c r="P93" i="10"/>
  <c r="L94" i="10"/>
  <c r="N94" i="10" s="1"/>
  <c r="M94" i="10"/>
  <c r="O94" i="10"/>
  <c r="P94" i="10"/>
  <c r="L95" i="10"/>
  <c r="N95" i="10" s="1"/>
  <c r="M95" i="10"/>
  <c r="O95" i="10"/>
  <c r="P95" i="10"/>
  <c r="L96" i="10"/>
  <c r="N96" i="10" s="1"/>
  <c r="M96" i="10"/>
  <c r="O96" i="10"/>
  <c r="P96" i="10"/>
  <c r="L97" i="10"/>
  <c r="N97" i="10" s="1"/>
  <c r="M97" i="10"/>
  <c r="O97" i="10"/>
  <c r="P97" i="10"/>
  <c r="L98" i="10"/>
  <c r="N98" i="10" s="1"/>
  <c r="M98" i="10"/>
  <c r="O98" i="10"/>
  <c r="P98" i="10"/>
  <c r="L99" i="10"/>
  <c r="M99" i="10"/>
  <c r="O99" i="10"/>
  <c r="P99" i="10"/>
  <c r="L100" i="10"/>
  <c r="N100" i="10" s="1"/>
  <c r="M100" i="10"/>
  <c r="O100" i="10"/>
  <c r="P100" i="10"/>
  <c r="L101" i="10"/>
  <c r="M101" i="10"/>
  <c r="O101" i="10"/>
  <c r="P101" i="10"/>
  <c r="L102" i="10"/>
  <c r="N102" i="10" s="1"/>
  <c r="M102" i="10"/>
  <c r="O102" i="10"/>
  <c r="P102" i="10"/>
  <c r="L103" i="10"/>
  <c r="M103" i="10"/>
  <c r="N103" i="10" s="1"/>
  <c r="O103" i="10"/>
  <c r="P103" i="10"/>
  <c r="L104" i="10"/>
  <c r="M104" i="10"/>
  <c r="O104" i="10"/>
  <c r="P104" i="10"/>
  <c r="L105" i="10"/>
  <c r="M105" i="10"/>
  <c r="O105" i="10"/>
  <c r="P105" i="10"/>
  <c r="L106" i="10"/>
  <c r="M106" i="10"/>
  <c r="O106" i="10"/>
  <c r="P106" i="10"/>
  <c r="L107" i="10"/>
  <c r="M107" i="10"/>
  <c r="O107" i="10"/>
  <c r="P107" i="10"/>
  <c r="L108" i="10"/>
  <c r="M108" i="10"/>
  <c r="O108" i="10"/>
  <c r="P108" i="10"/>
  <c r="L109" i="10"/>
  <c r="N109" i="10" s="1"/>
  <c r="M109" i="10"/>
  <c r="O109" i="10"/>
  <c r="P109" i="10"/>
  <c r="L110" i="10"/>
  <c r="M110" i="10"/>
  <c r="N110" i="10"/>
  <c r="O110" i="10"/>
  <c r="P110" i="10"/>
  <c r="L111" i="10"/>
  <c r="N111" i="10" s="1"/>
  <c r="M111" i="10"/>
  <c r="O111" i="10"/>
  <c r="P111" i="10"/>
  <c r="L112" i="10"/>
  <c r="M112" i="10"/>
  <c r="O112" i="10"/>
  <c r="P112" i="10"/>
  <c r="L113" i="10"/>
  <c r="M113" i="10"/>
  <c r="O113" i="10"/>
  <c r="P113" i="10"/>
  <c r="L114" i="10"/>
  <c r="M114" i="10"/>
  <c r="O114" i="10"/>
  <c r="P114" i="10"/>
  <c r="L115" i="10"/>
  <c r="M115" i="10"/>
  <c r="O115" i="10"/>
  <c r="P115" i="10"/>
  <c r="L116" i="10"/>
  <c r="N116" i="10" s="1"/>
  <c r="M116" i="10"/>
  <c r="O116" i="10"/>
  <c r="P116" i="10"/>
  <c r="L117" i="10"/>
  <c r="N117" i="10" s="1"/>
  <c r="M117" i="10"/>
  <c r="O117" i="10"/>
  <c r="P117" i="10"/>
  <c r="L118" i="10"/>
  <c r="M118" i="10"/>
  <c r="O118" i="10"/>
  <c r="P118" i="10"/>
  <c r="L119" i="10"/>
  <c r="M119" i="10"/>
  <c r="N119" i="10"/>
  <c r="O119" i="10"/>
  <c r="P119" i="10"/>
  <c r="L120" i="10"/>
  <c r="M120" i="10"/>
  <c r="O120" i="10"/>
  <c r="P120" i="10"/>
  <c r="L121" i="10"/>
  <c r="M121" i="10"/>
  <c r="O121" i="10"/>
  <c r="P121" i="10"/>
  <c r="L122" i="10"/>
  <c r="N122" i="10" s="1"/>
  <c r="M122" i="10"/>
  <c r="O122" i="10"/>
  <c r="P122" i="10"/>
  <c r="L123" i="10"/>
  <c r="M123" i="10"/>
  <c r="N123" i="10" s="1"/>
  <c r="O123" i="10"/>
  <c r="P123" i="10"/>
  <c r="L124" i="10"/>
  <c r="M124" i="10"/>
  <c r="N124" i="10"/>
  <c r="O124" i="10"/>
  <c r="P124" i="10"/>
  <c r="L125" i="10"/>
  <c r="M125" i="10"/>
  <c r="O125" i="10"/>
  <c r="P125" i="10"/>
  <c r="L126" i="10"/>
  <c r="M126" i="10"/>
  <c r="O126" i="10"/>
  <c r="P126" i="10"/>
  <c r="L127" i="10"/>
  <c r="M127" i="10"/>
  <c r="O127" i="10"/>
  <c r="P127" i="10"/>
  <c r="L128" i="10"/>
  <c r="M128" i="10"/>
  <c r="O128" i="10"/>
  <c r="P128" i="10"/>
  <c r="L129" i="10"/>
  <c r="M129" i="10"/>
  <c r="O129" i="10"/>
  <c r="P129" i="10"/>
  <c r="L130" i="10"/>
  <c r="M130" i="10"/>
  <c r="O130" i="10"/>
  <c r="P130" i="10"/>
  <c r="L131" i="10"/>
  <c r="M131" i="10"/>
  <c r="O131" i="10"/>
  <c r="P131" i="10"/>
  <c r="L132" i="10"/>
  <c r="N132" i="10" s="1"/>
  <c r="M132" i="10"/>
  <c r="O132" i="10"/>
  <c r="P132" i="10"/>
  <c r="L133" i="10"/>
  <c r="N133" i="10" s="1"/>
  <c r="M133" i="10"/>
  <c r="O133" i="10"/>
  <c r="P133" i="10"/>
  <c r="L134" i="10"/>
  <c r="N134" i="10" s="1"/>
  <c r="M134" i="10"/>
  <c r="O134" i="10"/>
  <c r="P134" i="10"/>
  <c r="L135" i="10"/>
  <c r="M135" i="10"/>
  <c r="N135" i="10" s="1"/>
  <c r="O135" i="10"/>
  <c r="P135" i="10"/>
  <c r="L136" i="10"/>
  <c r="M136" i="10"/>
  <c r="O136" i="10"/>
  <c r="P136" i="10"/>
  <c r="L137" i="10"/>
  <c r="M137" i="10"/>
  <c r="O137" i="10"/>
  <c r="P137" i="10"/>
  <c r="L138" i="10"/>
  <c r="M138" i="10"/>
  <c r="O138" i="10"/>
  <c r="P138" i="10"/>
  <c r="L139" i="10"/>
  <c r="M139" i="10"/>
  <c r="O139" i="10"/>
  <c r="P139" i="10"/>
  <c r="L140" i="10"/>
  <c r="N140" i="10" s="1"/>
  <c r="M140" i="10"/>
  <c r="O140" i="10"/>
  <c r="P140" i="10"/>
  <c r="L141" i="10"/>
  <c r="M141" i="10"/>
  <c r="O141" i="10"/>
  <c r="P141" i="10"/>
  <c r="L142" i="10"/>
  <c r="N142" i="10" s="1"/>
  <c r="M142" i="10"/>
  <c r="O142" i="10"/>
  <c r="P142" i="10"/>
  <c r="L143" i="10"/>
  <c r="N143" i="10" s="1"/>
  <c r="M143" i="10"/>
  <c r="O143" i="10"/>
  <c r="P143" i="10"/>
  <c r="L144" i="10"/>
  <c r="M144" i="10"/>
  <c r="O144" i="10"/>
  <c r="P144" i="10"/>
  <c r="L145" i="10"/>
  <c r="M145" i="10"/>
  <c r="O145" i="10"/>
  <c r="P145" i="10"/>
  <c r="L146" i="10"/>
  <c r="M146" i="10"/>
  <c r="O146" i="10"/>
  <c r="P146" i="10"/>
  <c r="L147" i="10"/>
  <c r="M147" i="10"/>
  <c r="O147" i="10"/>
  <c r="P147" i="10"/>
  <c r="L148" i="10"/>
  <c r="M148" i="10"/>
  <c r="N148" i="10" s="1"/>
  <c r="O148" i="10"/>
  <c r="P148" i="10"/>
  <c r="L149" i="10"/>
  <c r="M149" i="10"/>
  <c r="O149" i="10"/>
  <c r="P149" i="10"/>
  <c r="L150" i="10"/>
  <c r="M150" i="10"/>
  <c r="O150" i="10"/>
  <c r="P150" i="10"/>
  <c r="L151" i="10"/>
  <c r="N151" i="10" s="1"/>
  <c r="M151" i="10"/>
  <c r="O151" i="10"/>
  <c r="P151" i="10"/>
  <c r="L152" i="10"/>
  <c r="M152" i="10"/>
  <c r="O152" i="10"/>
  <c r="P152" i="10"/>
  <c r="L153" i="10"/>
  <c r="N153" i="10" s="1"/>
  <c r="M153" i="10"/>
  <c r="O153" i="10"/>
  <c r="P153" i="10"/>
  <c r="L154" i="10"/>
  <c r="M154" i="10"/>
  <c r="O154" i="10"/>
  <c r="P154" i="10"/>
  <c r="L155" i="10"/>
  <c r="M155" i="10"/>
  <c r="O155" i="10"/>
  <c r="P155" i="10"/>
  <c r="L156" i="10"/>
  <c r="M156" i="10"/>
  <c r="N156" i="10"/>
  <c r="O156" i="10"/>
  <c r="P156" i="10"/>
  <c r="L157" i="10"/>
  <c r="M157" i="10"/>
  <c r="O157" i="10"/>
  <c r="P157" i="10"/>
  <c r="L158" i="10"/>
  <c r="N158" i="10" s="1"/>
  <c r="M158" i="10"/>
  <c r="O158" i="10"/>
  <c r="P158" i="10"/>
  <c r="L159" i="10"/>
  <c r="N159" i="10" s="1"/>
  <c r="M159" i="10"/>
  <c r="O159" i="10"/>
  <c r="P159" i="10"/>
  <c r="L160" i="10"/>
  <c r="N160" i="10" s="1"/>
  <c r="M160" i="10"/>
  <c r="O160" i="10"/>
  <c r="P160" i="10"/>
  <c r="L161" i="10"/>
  <c r="N161" i="10" s="1"/>
  <c r="M161" i="10"/>
  <c r="O161" i="10"/>
  <c r="P161" i="10"/>
  <c r="L162" i="10"/>
  <c r="N162" i="10" s="1"/>
  <c r="M162" i="10"/>
  <c r="O162" i="10"/>
  <c r="P162" i="10"/>
  <c r="L163" i="10"/>
  <c r="M163" i="10"/>
  <c r="O163" i="10"/>
  <c r="P163" i="10"/>
  <c r="L164" i="10"/>
  <c r="N164" i="10" s="1"/>
  <c r="M164" i="10"/>
  <c r="O164" i="10"/>
  <c r="P164" i="10"/>
  <c r="L165" i="10"/>
  <c r="M165" i="10"/>
  <c r="O165" i="10"/>
  <c r="P165" i="10"/>
  <c r="L166" i="10"/>
  <c r="N166" i="10" s="1"/>
  <c r="M166" i="10"/>
  <c r="O166" i="10"/>
  <c r="P166" i="10"/>
  <c r="L167" i="10"/>
  <c r="M167" i="10"/>
  <c r="N167" i="10"/>
  <c r="O167" i="10"/>
  <c r="P167" i="10"/>
  <c r="L168" i="10"/>
  <c r="N168" i="10" s="1"/>
  <c r="M168" i="10"/>
  <c r="O168" i="10"/>
  <c r="P168" i="10"/>
  <c r="L169" i="10"/>
  <c r="M169" i="10"/>
  <c r="O169" i="10"/>
  <c r="P169" i="10"/>
  <c r="L170" i="10"/>
  <c r="N170" i="10" s="1"/>
  <c r="M170" i="10"/>
  <c r="O170" i="10"/>
  <c r="P170" i="10"/>
  <c r="L171" i="10"/>
  <c r="M171" i="10"/>
  <c r="N171" i="10" s="1"/>
  <c r="O171" i="10"/>
  <c r="P171" i="10"/>
  <c r="L172" i="10"/>
  <c r="N172" i="10" s="1"/>
  <c r="M172" i="10"/>
  <c r="O172" i="10"/>
  <c r="P172" i="10"/>
  <c r="L173" i="10"/>
  <c r="M173" i="10"/>
  <c r="O173" i="10"/>
  <c r="P173" i="10"/>
  <c r="L174" i="10"/>
  <c r="M174" i="10"/>
  <c r="N174" i="10"/>
  <c r="O174" i="10"/>
  <c r="P174" i="10"/>
  <c r="L175" i="10"/>
  <c r="N175" i="10" s="1"/>
  <c r="M175" i="10"/>
  <c r="O175" i="10"/>
  <c r="P175" i="10"/>
  <c r="L176" i="10"/>
  <c r="M176" i="10"/>
  <c r="O176" i="10"/>
  <c r="P176" i="10"/>
  <c r="L177" i="10"/>
  <c r="M177" i="10"/>
  <c r="O177" i="10"/>
  <c r="P177" i="10"/>
  <c r="L178" i="10"/>
  <c r="M178" i="10"/>
  <c r="O178" i="10"/>
  <c r="P178" i="10"/>
  <c r="L179" i="10"/>
  <c r="M179" i="10"/>
  <c r="O179" i="10"/>
  <c r="P179" i="10"/>
  <c r="L180" i="10"/>
  <c r="N180" i="10" s="1"/>
  <c r="M180" i="10"/>
  <c r="O180" i="10"/>
  <c r="P180" i="10"/>
  <c r="L181" i="10"/>
  <c r="M181" i="10"/>
  <c r="O181" i="10"/>
  <c r="P181" i="10"/>
  <c r="L182" i="10"/>
  <c r="N182" i="10" s="1"/>
  <c r="M182" i="10"/>
  <c r="O182" i="10"/>
  <c r="P182" i="10"/>
  <c r="L183" i="10"/>
  <c r="N183" i="10" s="1"/>
  <c r="M183" i="10"/>
  <c r="O183" i="10"/>
  <c r="P183" i="10"/>
  <c r="L184" i="10"/>
  <c r="M184" i="10"/>
  <c r="O184" i="10"/>
  <c r="P184" i="10"/>
  <c r="L185" i="10"/>
  <c r="M185" i="10"/>
  <c r="O185" i="10"/>
  <c r="P185" i="10"/>
  <c r="L186" i="10"/>
  <c r="M186" i="10"/>
  <c r="O186" i="10"/>
  <c r="P186" i="10"/>
  <c r="L187" i="10"/>
  <c r="M187" i="10"/>
  <c r="O187" i="10"/>
  <c r="P187" i="10"/>
  <c r="L188" i="10"/>
  <c r="M188" i="10"/>
  <c r="N188" i="10"/>
  <c r="O188" i="10"/>
  <c r="P188" i="10"/>
  <c r="L189" i="10"/>
  <c r="M189" i="10"/>
  <c r="O189" i="10"/>
  <c r="P189" i="10"/>
  <c r="L190" i="10"/>
  <c r="M190" i="10"/>
  <c r="O190" i="10"/>
  <c r="P190" i="10"/>
  <c r="L191" i="10"/>
  <c r="M191" i="10"/>
  <c r="O191" i="10"/>
  <c r="P191" i="10"/>
  <c r="L192" i="10"/>
  <c r="M192" i="10"/>
  <c r="O192" i="10"/>
  <c r="P192" i="10"/>
  <c r="L193" i="10"/>
  <c r="M193" i="10"/>
  <c r="O193" i="10"/>
  <c r="P193" i="10"/>
  <c r="L194" i="10"/>
  <c r="M194" i="10"/>
  <c r="O194" i="10"/>
  <c r="P194" i="10"/>
  <c r="L195" i="10"/>
  <c r="M195" i="10"/>
  <c r="O195" i="10"/>
  <c r="P195" i="10"/>
  <c r="L196" i="10"/>
  <c r="N196" i="10" s="1"/>
  <c r="M196" i="10"/>
  <c r="O196" i="10"/>
  <c r="P196" i="10"/>
  <c r="L197" i="10"/>
  <c r="N197" i="10" s="1"/>
  <c r="M197" i="10"/>
  <c r="O197" i="10"/>
  <c r="P197" i="10"/>
  <c r="L198" i="10"/>
  <c r="N198" i="10" s="1"/>
  <c r="M198" i="10"/>
  <c r="O198" i="10"/>
  <c r="P198" i="10"/>
  <c r="L199" i="10"/>
  <c r="M199" i="10"/>
  <c r="N199" i="10" s="1"/>
  <c r="O199" i="10"/>
  <c r="P199" i="10"/>
  <c r="L200" i="10"/>
  <c r="M200" i="10"/>
  <c r="O200" i="10"/>
  <c r="P200" i="10"/>
  <c r="L201" i="10"/>
  <c r="M201" i="10"/>
  <c r="O201" i="10"/>
  <c r="P201" i="10"/>
  <c r="L202" i="10"/>
  <c r="M202" i="10"/>
  <c r="O202" i="10"/>
  <c r="P202" i="10"/>
  <c r="L203" i="10"/>
  <c r="M203" i="10"/>
  <c r="O203" i="10"/>
  <c r="P203" i="10"/>
  <c r="L204" i="10"/>
  <c r="M204" i="10"/>
  <c r="O204" i="10"/>
  <c r="P204" i="10"/>
  <c r="L205" i="10"/>
  <c r="N205" i="10" s="1"/>
  <c r="M205" i="10"/>
  <c r="O205" i="10"/>
  <c r="P205" i="10"/>
  <c r="L206" i="10"/>
  <c r="M206" i="10"/>
  <c r="O206" i="10"/>
  <c r="P206" i="10"/>
  <c r="L207" i="10"/>
  <c r="M207" i="10"/>
  <c r="N207" i="10"/>
  <c r="O207" i="10"/>
  <c r="P207" i="10"/>
  <c r="L208" i="10"/>
  <c r="M208" i="10"/>
  <c r="O208" i="10"/>
  <c r="P208" i="10"/>
  <c r="L209" i="10"/>
  <c r="M209" i="10"/>
  <c r="O209" i="10"/>
  <c r="P209" i="10"/>
  <c r="L210" i="10"/>
  <c r="M210" i="10"/>
  <c r="O210" i="10"/>
  <c r="P210" i="10"/>
  <c r="L211" i="10"/>
  <c r="M211" i="10"/>
  <c r="N211" i="10" s="1"/>
  <c r="O211" i="10"/>
  <c r="P211" i="10"/>
  <c r="L212" i="10"/>
  <c r="N212" i="10" s="1"/>
  <c r="M212" i="10"/>
  <c r="O212" i="10"/>
  <c r="P212" i="10"/>
  <c r="L213" i="10"/>
  <c r="M213" i="10"/>
  <c r="O213" i="10"/>
  <c r="P213" i="10"/>
  <c r="L214" i="10"/>
  <c r="N214" i="10" s="1"/>
  <c r="M214" i="10"/>
  <c r="O214" i="10"/>
  <c r="P214" i="10"/>
  <c r="L215" i="10"/>
  <c r="M215" i="10"/>
  <c r="O215" i="10"/>
  <c r="P215" i="10"/>
  <c r="L216" i="10"/>
  <c r="M216" i="10"/>
  <c r="O216" i="10"/>
  <c r="P216" i="10"/>
  <c r="L217" i="10"/>
  <c r="M217" i="10"/>
  <c r="O217" i="10"/>
  <c r="P217" i="10"/>
  <c r="L218" i="10"/>
  <c r="M218" i="10"/>
  <c r="O218" i="10"/>
  <c r="P218" i="10"/>
  <c r="L219" i="10"/>
  <c r="M219" i="10"/>
  <c r="N219" i="10" s="1"/>
  <c r="O219" i="10"/>
  <c r="P219" i="10"/>
  <c r="L220" i="10"/>
  <c r="M220" i="10"/>
  <c r="N220" i="10"/>
  <c r="O220" i="10"/>
  <c r="P220" i="10"/>
  <c r="L221" i="10"/>
  <c r="M221" i="10"/>
  <c r="O221" i="10"/>
  <c r="P221" i="10"/>
  <c r="L222" i="10"/>
  <c r="N222" i="10" s="1"/>
  <c r="M222" i="10"/>
  <c r="O222" i="10"/>
  <c r="P222" i="10"/>
  <c r="L223" i="10"/>
  <c r="N223" i="10" s="1"/>
  <c r="M223" i="10"/>
  <c r="O223" i="10"/>
  <c r="P223" i="10"/>
  <c r="L224" i="10"/>
  <c r="N224" i="10" s="1"/>
  <c r="M224" i="10"/>
  <c r="O224" i="10"/>
  <c r="P224" i="10"/>
  <c r="L225" i="10"/>
  <c r="N225" i="10" s="1"/>
  <c r="M225" i="10"/>
  <c r="O225" i="10"/>
  <c r="P225" i="10"/>
  <c r="L226" i="10"/>
  <c r="N226" i="10" s="1"/>
  <c r="M226" i="10"/>
  <c r="O226" i="10"/>
  <c r="P226" i="10"/>
  <c r="L227" i="10"/>
  <c r="M227" i="10"/>
  <c r="O227" i="10"/>
  <c r="P227" i="10"/>
  <c r="L228" i="10"/>
  <c r="N228" i="10" s="1"/>
  <c r="M228" i="10"/>
  <c r="O228" i="10"/>
  <c r="P228" i="10"/>
  <c r="L229" i="10"/>
  <c r="M229" i="10"/>
  <c r="O229" i="10"/>
  <c r="P229" i="10"/>
  <c r="L230" i="10"/>
  <c r="N230" i="10" s="1"/>
  <c r="M230" i="10"/>
  <c r="O230" i="10"/>
  <c r="P230" i="10"/>
  <c r="L231" i="10"/>
  <c r="N231" i="10" s="1"/>
  <c r="M231" i="10"/>
  <c r="O231" i="10"/>
  <c r="P231" i="10"/>
  <c r="L232" i="10"/>
  <c r="M232" i="10"/>
  <c r="O232" i="10"/>
  <c r="P232" i="10"/>
  <c r="L233" i="10"/>
  <c r="M233" i="10"/>
  <c r="O233" i="10"/>
  <c r="P233" i="10"/>
  <c r="L234" i="10"/>
  <c r="M234" i="10"/>
  <c r="O234" i="10"/>
  <c r="P234" i="10"/>
  <c r="L235" i="10"/>
  <c r="M235" i="10"/>
  <c r="O235" i="10"/>
  <c r="P235" i="10"/>
  <c r="L236" i="10"/>
  <c r="M236" i="10"/>
  <c r="O236" i="10"/>
  <c r="P236" i="10"/>
  <c r="L237" i="10"/>
  <c r="N237" i="10" s="1"/>
  <c r="M237" i="10"/>
  <c r="O237" i="10"/>
  <c r="P237" i="10"/>
  <c r="L238" i="10"/>
  <c r="M238" i="10"/>
  <c r="N238" i="10"/>
  <c r="O238" i="10"/>
  <c r="P238" i="10"/>
  <c r="L239" i="10"/>
  <c r="N239" i="10" s="1"/>
  <c r="M239" i="10"/>
  <c r="O239" i="10"/>
  <c r="P239" i="10"/>
  <c r="L240" i="10"/>
  <c r="M240" i="10"/>
  <c r="O240" i="10"/>
  <c r="P240" i="10"/>
  <c r="L241" i="10"/>
  <c r="M241" i="10"/>
  <c r="O241" i="10"/>
  <c r="P241" i="10"/>
  <c r="L242" i="10"/>
  <c r="M242" i="10"/>
  <c r="O242" i="10"/>
  <c r="P242" i="10"/>
  <c r="L243" i="10"/>
  <c r="M243" i="10"/>
  <c r="O243" i="10"/>
  <c r="P243" i="10"/>
  <c r="L244" i="10"/>
  <c r="N244" i="10" s="1"/>
  <c r="M244" i="10"/>
  <c r="O244" i="10"/>
  <c r="P244" i="10"/>
  <c r="L245" i="10"/>
  <c r="N245" i="10" s="1"/>
  <c r="M245" i="10"/>
  <c r="O245" i="10"/>
  <c r="P245" i="10"/>
  <c r="L246" i="10"/>
  <c r="M246" i="10"/>
  <c r="O246" i="10"/>
  <c r="P246" i="10"/>
  <c r="L247" i="10"/>
  <c r="M247" i="10"/>
  <c r="N247" i="10"/>
  <c r="O247" i="10"/>
  <c r="P247" i="10"/>
  <c r="L248" i="10"/>
  <c r="N248" i="10" s="1"/>
  <c r="M248" i="10"/>
  <c r="O248" i="10"/>
  <c r="P248" i="10"/>
  <c r="L249" i="10"/>
  <c r="M249" i="10"/>
  <c r="O249" i="10"/>
  <c r="P249" i="10"/>
  <c r="L250" i="10"/>
  <c r="N250" i="10" s="1"/>
  <c r="M250" i="10"/>
  <c r="O250" i="10"/>
  <c r="P250" i="10"/>
  <c r="L251" i="10"/>
  <c r="M251" i="10"/>
  <c r="N251" i="10" s="1"/>
  <c r="O251" i="10"/>
  <c r="P251" i="10"/>
  <c r="L252" i="10"/>
  <c r="N252" i="10" s="1"/>
  <c r="M252" i="10"/>
  <c r="O252" i="10"/>
  <c r="P252" i="10"/>
  <c r="L253" i="10"/>
  <c r="M253" i="10"/>
  <c r="O253" i="10"/>
  <c r="P253" i="10"/>
  <c r="L254" i="10"/>
  <c r="N254" i="10" s="1"/>
  <c r="M254" i="10"/>
  <c r="O254" i="10"/>
  <c r="P254" i="10"/>
  <c r="L255" i="10"/>
  <c r="M255" i="10"/>
  <c r="O255" i="10"/>
  <c r="P255" i="10"/>
  <c r="L256" i="10"/>
  <c r="N256" i="10" s="1"/>
  <c r="M256" i="10"/>
  <c r="O256" i="10"/>
  <c r="P256" i="10"/>
  <c r="L257" i="10"/>
  <c r="M257" i="10"/>
  <c r="O257" i="10"/>
  <c r="P257" i="10"/>
  <c r="L258" i="10"/>
  <c r="N258" i="10" s="1"/>
  <c r="M258" i="10"/>
  <c r="O258" i="10"/>
  <c r="P258" i="10"/>
  <c r="L259" i="10"/>
  <c r="M259" i="10"/>
  <c r="O259" i="10"/>
  <c r="P259" i="10"/>
  <c r="L260" i="10"/>
  <c r="M260" i="10"/>
  <c r="N260" i="10"/>
  <c r="O260" i="10"/>
  <c r="P260" i="10"/>
  <c r="L261" i="10"/>
  <c r="M261" i="10"/>
  <c r="O261" i="10"/>
  <c r="P261" i="10"/>
  <c r="L262" i="10"/>
  <c r="N262" i="10" s="1"/>
  <c r="M262" i="10"/>
  <c r="O262" i="10"/>
  <c r="P262" i="10"/>
  <c r="L263" i="10"/>
  <c r="N263" i="10" s="1"/>
  <c r="M263" i="10"/>
  <c r="O263" i="10"/>
  <c r="P263" i="10"/>
  <c r="L264" i="10"/>
  <c r="M264" i="10"/>
  <c r="O264" i="10"/>
  <c r="P264" i="10"/>
  <c r="L265" i="10"/>
  <c r="N265" i="10" s="1"/>
  <c r="M265" i="10"/>
  <c r="O265" i="10"/>
  <c r="P265" i="10"/>
  <c r="L266" i="10"/>
  <c r="M266" i="10"/>
  <c r="O266" i="10"/>
  <c r="P266" i="10"/>
  <c r="L267" i="10"/>
  <c r="M267" i="10"/>
  <c r="O267" i="10"/>
  <c r="P267" i="10"/>
  <c r="L268" i="10"/>
  <c r="N268" i="10" s="1"/>
  <c r="M268" i="10"/>
  <c r="O268" i="10"/>
  <c r="P268" i="10"/>
  <c r="L269" i="10"/>
  <c r="N269" i="10" s="1"/>
  <c r="M269" i="10"/>
  <c r="O269" i="10"/>
  <c r="P269" i="10"/>
  <c r="L270" i="10"/>
  <c r="N270" i="10" s="1"/>
  <c r="M270" i="10"/>
  <c r="O270" i="10"/>
  <c r="P270" i="10"/>
  <c r="L271" i="10"/>
  <c r="N271" i="10" s="1"/>
  <c r="M271" i="10"/>
  <c r="O271" i="10"/>
  <c r="P271" i="10"/>
  <c r="L272" i="10"/>
  <c r="M272" i="10"/>
  <c r="O272" i="10"/>
  <c r="P272" i="10"/>
  <c r="L273" i="10"/>
  <c r="M273" i="10"/>
  <c r="O273" i="10"/>
  <c r="P273" i="10"/>
  <c r="L274" i="10"/>
  <c r="M274" i="10"/>
  <c r="O274" i="10"/>
  <c r="P274" i="10"/>
  <c r="L275" i="10"/>
  <c r="M275" i="10"/>
  <c r="N275" i="10" s="1"/>
  <c r="O275" i="10"/>
  <c r="P275" i="10"/>
  <c r="L276" i="10"/>
  <c r="N276" i="10" s="1"/>
  <c r="M276" i="10"/>
  <c r="O276" i="10"/>
  <c r="P276" i="10"/>
  <c r="L277" i="10"/>
  <c r="M277" i="10"/>
  <c r="O277" i="10"/>
  <c r="P277" i="10"/>
  <c r="L278" i="10"/>
  <c r="N278" i="10" s="1"/>
  <c r="M278" i="10"/>
  <c r="O278" i="10"/>
  <c r="P278" i="10"/>
  <c r="L279" i="10"/>
  <c r="M279" i="10"/>
  <c r="O279" i="10"/>
  <c r="P279" i="10"/>
  <c r="L280" i="10"/>
  <c r="M280" i="10"/>
  <c r="O280" i="10"/>
  <c r="P280" i="10"/>
  <c r="L281" i="10"/>
  <c r="M281" i="10"/>
  <c r="O281" i="10"/>
  <c r="P281" i="10"/>
  <c r="L282" i="10"/>
  <c r="M282" i="10"/>
  <c r="O282" i="10"/>
  <c r="P282" i="10"/>
  <c r="L283" i="10"/>
  <c r="M283" i="10"/>
  <c r="O283" i="10"/>
  <c r="P283" i="10"/>
  <c r="L284" i="10"/>
  <c r="M284" i="10"/>
  <c r="N284" i="10"/>
  <c r="O284" i="10"/>
  <c r="P284" i="10"/>
  <c r="L285" i="10"/>
  <c r="M285" i="10"/>
  <c r="O285" i="10"/>
  <c r="P285" i="10"/>
  <c r="L286" i="10"/>
  <c r="M286" i="10"/>
  <c r="N286" i="10"/>
  <c r="O286" i="10"/>
  <c r="P286" i="10"/>
  <c r="L287" i="10"/>
  <c r="M287" i="10"/>
  <c r="O287" i="10"/>
  <c r="P287" i="10"/>
  <c r="L288" i="10"/>
  <c r="M288" i="10"/>
  <c r="O288" i="10"/>
  <c r="P288" i="10"/>
  <c r="L289" i="10"/>
  <c r="M289" i="10"/>
  <c r="O289" i="10"/>
  <c r="P289" i="10"/>
  <c r="L290" i="10"/>
  <c r="M290" i="10"/>
  <c r="O290" i="10"/>
  <c r="P290" i="10"/>
  <c r="L291" i="10"/>
  <c r="M291" i="10"/>
  <c r="O291" i="10"/>
  <c r="P291" i="10"/>
  <c r="L292" i="10"/>
  <c r="M292" i="10"/>
  <c r="O292" i="10"/>
  <c r="P292" i="10"/>
  <c r="L293" i="10"/>
  <c r="M293" i="10"/>
  <c r="O293" i="10"/>
  <c r="P293" i="10"/>
  <c r="L294" i="10"/>
  <c r="N294" i="10" s="1"/>
  <c r="M294" i="10"/>
  <c r="O294" i="10"/>
  <c r="P294" i="10"/>
  <c r="L295" i="10"/>
  <c r="N295" i="10" s="1"/>
  <c r="M295" i="10"/>
  <c r="O295" i="10"/>
  <c r="P295" i="10"/>
  <c r="L296" i="10"/>
  <c r="M296" i="10"/>
  <c r="O296" i="10"/>
  <c r="P296" i="10"/>
  <c r="L297" i="10"/>
  <c r="M297" i="10"/>
  <c r="O297" i="10"/>
  <c r="P297" i="10"/>
  <c r="L298" i="10"/>
  <c r="M298" i="10"/>
  <c r="O298" i="10"/>
  <c r="P298" i="10"/>
  <c r="L299" i="10"/>
  <c r="M299" i="10"/>
  <c r="O299" i="10"/>
  <c r="P299" i="10"/>
  <c r="L300" i="10"/>
  <c r="M300" i="10"/>
  <c r="O300" i="10"/>
  <c r="P300" i="10"/>
  <c r="L301" i="10"/>
  <c r="M301" i="10"/>
  <c r="O301" i="10"/>
  <c r="P301" i="10"/>
  <c r="L302" i="10"/>
  <c r="N302" i="10" s="1"/>
  <c r="M302" i="10"/>
  <c r="O302" i="10"/>
  <c r="P302" i="10"/>
  <c r="L303" i="10"/>
  <c r="M303" i="10"/>
  <c r="N303" i="10"/>
  <c r="O303" i="10"/>
  <c r="P303" i="10"/>
  <c r="L304" i="10"/>
  <c r="M304" i="10"/>
  <c r="O304" i="10"/>
  <c r="P304" i="10"/>
  <c r="L305" i="10"/>
  <c r="M305" i="10"/>
  <c r="O305" i="10"/>
  <c r="P305" i="10"/>
  <c r="L306" i="10"/>
  <c r="M306" i="10"/>
  <c r="O306" i="10"/>
  <c r="P306" i="10"/>
  <c r="L307" i="10"/>
  <c r="M307" i="10"/>
  <c r="N307" i="10" s="1"/>
  <c r="O307" i="10"/>
  <c r="P307" i="10"/>
  <c r="L308" i="10"/>
  <c r="N308" i="10" s="1"/>
  <c r="M308" i="10"/>
  <c r="O308" i="10"/>
  <c r="P308" i="10"/>
  <c r="L309" i="10"/>
  <c r="N309" i="10" s="1"/>
  <c r="M309" i="10"/>
  <c r="O309" i="10"/>
  <c r="P309" i="10"/>
  <c r="L310" i="10"/>
  <c r="N310" i="10" s="1"/>
  <c r="M310" i="10"/>
  <c r="O310" i="10"/>
  <c r="P310" i="10"/>
  <c r="L311" i="10"/>
  <c r="N311" i="10" s="1"/>
  <c r="M311" i="10"/>
  <c r="O311" i="10"/>
  <c r="P311" i="10"/>
  <c r="L312" i="10"/>
  <c r="M312" i="10"/>
  <c r="O312" i="10"/>
  <c r="P312" i="10"/>
  <c r="L313" i="10"/>
  <c r="M313" i="10"/>
  <c r="O313" i="10"/>
  <c r="P313" i="10"/>
  <c r="L314" i="10"/>
  <c r="N314" i="10" s="1"/>
  <c r="M314" i="10"/>
  <c r="O314" i="10"/>
  <c r="P314" i="10"/>
  <c r="L315" i="10"/>
  <c r="M315" i="10"/>
  <c r="N315" i="10" s="1"/>
  <c r="O315" i="10"/>
  <c r="P315" i="10"/>
  <c r="L316" i="10"/>
  <c r="M316" i="10"/>
  <c r="N316" i="10"/>
  <c r="O316" i="10"/>
  <c r="P316" i="10"/>
  <c r="L317" i="10"/>
  <c r="M317" i="10"/>
  <c r="O317" i="10"/>
  <c r="P317" i="10"/>
  <c r="L318" i="10"/>
  <c r="M318" i="10"/>
  <c r="O318" i="10"/>
  <c r="P318" i="10"/>
  <c r="L319" i="10"/>
  <c r="N319" i="10" s="1"/>
  <c r="M319" i="10"/>
  <c r="O319" i="10"/>
  <c r="P319" i="10"/>
  <c r="L320" i="10"/>
  <c r="M320" i="10"/>
  <c r="O320" i="10"/>
  <c r="P320" i="10"/>
  <c r="L321" i="10"/>
  <c r="N321" i="10" s="1"/>
  <c r="M321" i="10"/>
  <c r="O321" i="10"/>
  <c r="P321" i="10"/>
  <c r="L322" i="10"/>
  <c r="M322" i="10"/>
  <c r="O322" i="10"/>
  <c r="P322" i="10"/>
  <c r="L323" i="10"/>
  <c r="M323" i="10"/>
  <c r="O323" i="10"/>
  <c r="P323" i="10"/>
  <c r="L324" i="10"/>
  <c r="M324" i="10"/>
  <c r="N324" i="10"/>
  <c r="O324" i="10"/>
  <c r="P324" i="10"/>
  <c r="L325" i="10"/>
  <c r="M325" i="10"/>
  <c r="O325" i="10"/>
  <c r="P325" i="10"/>
  <c r="L326" i="10"/>
  <c r="N326" i="10" s="1"/>
  <c r="M326" i="10"/>
  <c r="O326" i="10"/>
  <c r="P326" i="10"/>
  <c r="L327" i="10"/>
  <c r="N327" i="10" s="1"/>
  <c r="M327" i="10"/>
  <c r="O327" i="10"/>
  <c r="P327" i="10"/>
  <c r="L328" i="10"/>
  <c r="M328" i="10"/>
  <c r="O328" i="10"/>
  <c r="P328" i="10"/>
  <c r="L329" i="10"/>
  <c r="N329" i="10" s="1"/>
  <c r="M329" i="10"/>
  <c r="O329" i="10"/>
  <c r="P329" i="10"/>
  <c r="L330" i="10"/>
  <c r="M330" i="10"/>
  <c r="O330" i="10"/>
  <c r="P330" i="10"/>
  <c r="L331" i="10"/>
  <c r="M331" i="10"/>
  <c r="O331" i="10"/>
  <c r="P331" i="10"/>
  <c r="L332" i="10"/>
  <c r="N332" i="10" s="1"/>
  <c r="M332" i="10"/>
  <c r="O332" i="10"/>
  <c r="P332" i="10"/>
  <c r="L333" i="10"/>
  <c r="N333" i="10" s="1"/>
  <c r="M333" i="10"/>
  <c r="O333" i="10"/>
  <c r="P333" i="10"/>
  <c r="L334" i="10"/>
  <c r="N334" i="10" s="1"/>
  <c r="M334" i="10"/>
  <c r="O334" i="10"/>
  <c r="P334" i="10"/>
  <c r="L335" i="10"/>
  <c r="N335" i="10" s="1"/>
  <c r="M335" i="10"/>
  <c r="O335" i="10"/>
  <c r="P335" i="10"/>
  <c r="L336" i="10"/>
  <c r="M336" i="10"/>
  <c r="O336" i="10"/>
  <c r="P336" i="10"/>
  <c r="L337" i="10"/>
  <c r="M337" i="10"/>
  <c r="O337" i="10"/>
  <c r="P337" i="10"/>
  <c r="L338" i="10"/>
  <c r="M338" i="10"/>
  <c r="O338" i="10"/>
  <c r="P338" i="10"/>
  <c r="L339" i="10"/>
  <c r="M339" i="10"/>
  <c r="N339" i="10" s="1"/>
  <c r="O339" i="10"/>
  <c r="P339" i="10"/>
  <c r="L340" i="10"/>
  <c r="M340" i="10"/>
  <c r="O340" i="10"/>
  <c r="P340" i="10"/>
  <c r="L341" i="10"/>
  <c r="M341" i="10"/>
  <c r="O341" i="10"/>
  <c r="P341" i="10"/>
  <c r="L342" i="10"/>
  <c r="M342" i="10"/>
  <c r="O342" i="10"/>
  <c r="P342" i="10"/>
  <c r="L343" i="10"/>
  <c r="N343" i="10" s="1"/>
  <c r="M343" i="10"/>
  <c r="O343" i="10"/>
  <c r="P343" i="10"/>
  <c r="L344" i="10"/>
  <c r="M344" i="10"/>
  <c r="O344" i="10"/>
  <c r="P344" i="10"/>
  <c r="L345" i="10"/>
  <c r="N345" i="10" s="1"/>
  <c r="M345" i="10"/>
  <c r="O345" i="10"/>
  <c r="P345" i="10"/>
  <c r="L346" i="10"/>
  <c r="M346" i="10"/>
  <c r="O346" i="10"/>
  <c r="P346" i="10"/>
  <c r="L347" i="10"/>
  <c r="M347" i="10"/>
  <c r="O347" i="10"/>
  <c r="P347" i="10"/>
  <c r="L348" i="10"/>
  <c r="N348" i="10" s="1"/>
  <c r="M348" i="10"/>
  <c r="O348" i="10"/>
  <c r="P348" i="10"/>
  <c r="L349" i="10"/>
  <c r="M349" i="10"/>
  <c r="O349" i="10"/>
  <c r="P349" i="10"/>
  <c r="L350" i="10"/>
  <c r="M350" i="10"/>
  <c r="N350" i="10"/>
  <c r="O350" i="10"/>
  <c r="P350" i="10"/>
  <c r="L351" i="10"/>
  <c r="M351" i="10"/>
  <c r="O351" i="10"/>
  <c r="P351" i="10"/>
  <c r="L352" i="10"/>
  <c r="M352" i="10"/>
  <c r="O352" i="10"/>
  <c r="P352" i="10"/>
  <c r="L353" i="10"/>
  <c r="M353" i="10"/>
  <c r="O353" i="10"/>
  <c r="P353" i="10"/>
  <c r="L354" i="10"/>
  <c r="M354" i="10"/>
  <c r="O354" i="10"/>
  <c r="P354" i="10"/>
  <c r="L355" i="10"/>
  <c r="M355" i="10"/>
  <c r="O355" i="10"/>
  <c r="P355" i="10"/>
  <c r="L356" i="10"/>
  <c r="M356" i="10"/>
  <c r="O356" i="10"/>
  <c r="P356" i="10"/>
  <c r="L357" i="10"/>
  <c r="M357" i="10"/>
  <c r="O357" i="10"/>
  <c r="P357" i="10"/>
  <c r="L358" i="10"/>
  <c r="N358" i="10" s="1"/>
  <c r="M358" i="10"/>
  <c r="O358" i="10"/>
  <c r="P358" i="10"/>
  <c r="L359" i="10"/>
  <c r="N359" i="10" s="1"/>
  <c r="M359" i="10"/>
  <c r="O359" i="10"/>
  <c r="P359" i="10"/>
  <c r="L360" i="10"/>
  <c r="M360" i="10"/>
  <c r="O360" i="10"/>
  <c r="P360" i="10"/>
  <c r="L361" i="10"/>
  <c r="M361" i="10"/>
  <c r="O361" i="10"/>
  <c r="P361" i="10"/>
  <c r="L362" i="10"/>
  <c r="N362" i="10" s="1"/>
  <c r="M362" i="10"/>
  <c r="O362" i="10"/>
  <c r="P362" i="10"/>
  <c r="L363" i="10"/>
  <c r="M363" i="10"/>
  <c r="N363" i="10" s="1"/>
  <c r="O363" i="10"/>
  <c r="P363" i="10"/>
  <c r="L364" i="10"/>
  <c r="N364" i="10" s="1"/>
  <c r="M364" i="10"/>
  <c r="O364" i="10"/>
  <c r="P364" i="10"/>
  <c r="L365" i="10"/>
  <c r="M365" i="10"/>
  <c r="O365" i="10"/>
  <c r="P365" i="10"/>
  <c r="L366" i="10"/>
  <c r="M366" i="10"/>
  <c r="N366" i="10"/>
  <c r="O366" i="10"/>
  <c r="P366" i="10"/>
  <c r="L367" i="10"/>
  <c r="N367" i="10" s="1"/>
  <c r="M367" i="10"/>
  <c r="O367" i="10"/>
  <c r="P367" i="10"/>
  <c r="L368" i="10"/>
  <c r="M368" i="10"/>
  <c r="O368" i="10"/>
  <c r="P368" i="10"/>
  <c r="L369" i="10"/>
  <c r="N369" i="10" s="1"/>
  <c r="M369" i="10"/>
  <c r="O369" i="10"/>
  <c r="P369" i="10"/>
  <c r="L370" i="10"/>
  <c r="M370" i="10"/>
  <c r="O370" i="10"/>
  <c r="P370" i="10"/>
  <c r="L371" i="10"/>
  <c r="M371" i="10"/>
  <c r="O371" i="10"/>
  <c r="P371" i="10"/>
  <c r="L372" i="10"/>
  <c r="M372" i="10"/>
  <c r="N372" i="10"/>
  <c r="O372" i="10"/>
  <c r="P372" i="10"/>
  <c r="L373" i="10"/>
  <c r="M373" i="10"/>
  <c r="O373" i="10"/>
  <c r="P373" i="10"/>
  <c r="L374" i="10"/>
  <c r="M374" i="10"/>
  <c r="O374" i="10"/>
  <c r="P374" i="10"/>
  <c r="L375" i="10"/>
  <c r="N375" i="10" s="1"/>
  <c r="M375" i="10"/>
  <c r="O375" i="10"/>
  <c r="P375" i="10"/>
  <c r="L376" i="10"/>
  <c r="M376" i="10"/>
  <c r="O376" i="10"/>
  <c r="P376" i="10"/>
  <c r="L377" i="10"/>
  <c r="M377" i="10"/>
  <c r="O377" i="10"/>
  <c r="P377" i="10"/>
  <c r="L378" i="10"/>
  <c r="M378" i="10"/>
  <c r="O378" i="10"/>
  <c r="P378" i="10"/>
  <c r="L379" i="10"/>
  <c r="M379" i="10"/>
  <c r="O379" i="10"/>
  <c r="P379" i="10"/>
  <c r="L380" i="10"/>
  <c r="N380" i="10" s="1"/>
  <c r="M380" i="10"/>
  <c r="O380" i="10"/>
  <c r="P380" i="10"/>
  <c r="L381" i="10"/>
  <c r="M381" i="10"/>
  <c r="O381" i="10"/>
  <c r="P381" i="10"/>
  <c r="L382" i="10"/>
  <c r="M382" i="10"/>
  <c r="O382" i="10"/>
  <c r="P382" i="10"/>
  <c r="L383" i="10"/>
  <c r="N383" i="10" s="1"/>
  <c r="M383" i="10"/>
  <c r="O383" i="10"/>
  <c r="P383" i="10"/>
  <c r="L384" i="10"/>
  <c r="M384" i="10"/>
  <c r="O384" i="10"/>
  <c r="P384" i="10"/>
  <c r="L385" i="10"/>
  <c r="N385" i="10" s="1"/>
  <c r="M385" i="10"/>
  <c r="O385" i="10"/>
  <c r="P385" i="10"/>
  <c r="L386" i="10"/>
  <c r="M386" i="10"/>
  <c r="O386" i="10"/>
  <c r="P386" i="10"/>
  <c r="L387" i="10"/>
  <c r="M387" i="10"/>
  <c r="O387" i="10"/>
  <c r="P387" i="10"/>
  <c r="L388" i="10"/>
  <c r="N388" i="10" s="1"/>
  <c r="M388" i="10"/>
  <c r="O388" i="10"/>
  <c r="P388" i="10"/>
  <c r="L389" i="10"/>
  <c r="M389" i="10"/>
  <c r="O389" i="10"/>
  <c r="P389" i="10"/>
  <c r="L390" i="10"/>
  <c r="M390" i="10"/>
  <c r="N390" i="10"/>
  <c r="O390" i="10"/>
  <c r="P390" i="10"/>
  <c r="L391" i="10"/>
  <c r="M391" i="10"/>
  <c r="N391" i="10" s="1"/>
  <c r="O391" i="10"/>
  <c r="P391" i="10"/>
  <c r="L392" i="10"/>
  <c r="M392" i="10"/>
  <c r="O392" i="10"/>
  <c r="P392" i="10"/>
  <c r="L393" i="10"/>
  <c r="M393" i="10"/>
  <c r="O393" i="10"/>
  <c r="P393" i="10"/>
  <c r="L394" i="10"/>
  <c r="M394" i="10"/>
  <c r="O394" i="10"/>
  <c r="P394" i="10"/>
  <c r="L395" i="10"/>
  <c r="M395" i="10"/>
  <c r="O395" i="10"/>
  <c r="P395" i="10"/>
  <c r="L396" i="10"/>
  <c r="M396" i="10"/>
  <c r="O396" i="10"/>
  <c r="P396" i="10"/>
  <c r="L397" i="10"/>
  <c r="M397" i="10"/>
  <c r="O397" i="10"/>
  <c r="P397" i="10"/>
  <c r="L398" i="10"/>
  <c r="M398" i="10"/>
  <c r="O398" i="10"/>
  <c r="P398" i="10"/>
  <c r="P20" i="10"/>
  <c r="O20" i="10"/>
  <c r="M20" i="10"/>
  <c r="L20" i="10"/>
  <c r="N20" i="10" s="1"/>
  <c r="L14" i="1"/>
  <c r="O14" i="1" s="1"/>
  <c r="M14" i="1"/>
  <c r="P14" i="1"/>
  <c r="L15" i="1"/>
  <c r="O15" i="1" s="1"/>
  <c r="M15" i="1"/>
  <c r="P15" i="1"/>
  <c r="L16" i="1"/>
  <c r="M16" i="1"/>
  <c r="O16" i="1"/>
  <c r="P16" i="1"/>
  <c r="L17" i="1"/>
  <c r="M17" i="1"/>
  <c r="O17" i="1" s="1"/>
  <c r="P17" i="1"/>
  <c r="L18" i="1"/>
  <c r="O18" i="1" s="1"/>
  <c r="M18" i="1"/>
  <c r="P18" i="1"/>
  <c r="L19" i="1"/>
  <c r="M19" i="1"/>
  <c r="O19" i="1"/>
  <c r="P19" i="1"/>
  <c r="L20" i="1"/>
  <c r="M20" i="1"/>
  <c r="O20" i="1"/>
  <c r="P20" i="1"/>
  <c r="L21" i="1"/>
  <c r="O21" i="1" s="1"/>
  <c r="M21" i="1"/>
  <c r="P21" i="1"/>
  <c r="L22" i="1"/>
  <c r="M22" i="1"/>
  <c r="O22" i="1"/>
  <c r="P22" i="1"/>
  <c r="L23" i="1"/>
  <c r="M23" i="1"/>
  <c r="O23" i="1"/>
  <c r="P23" i="1"/>
  <c r="L24" i="1"/>
  <c r="O24" i="1" s="1"/>
  <c r="M24" i="1"/>
  <c r="P24" i="1"/>
  <c r="L25" i="1"/>
  <c r="M25" i="1"/>
  <c r="O25" i="1"/>
  <c r="P25" i="1"/>
  <c r="L26" i="1"/>
  <c r="M26" i="1"/>
  <c r="O26" i="1"/>
  <c r="P26" i="1"/>
  <c r="L27" i="1"/>
  <c r="M27" i="1"/>
  <c r="O27" i="1"/>
  <c r="P27" i="1"/>
  <c r="L28" i="1"/>
  <c r="M28" i="1"/>
  <c r="O28" i="1"/>
  <c r="P28" i="1"/>
  <c r="L29" i="1"/>
  <c r="M29" i="1"/>
  <c r="O29" i="1"/>
  <c r="P29" i="1"/>
  <c r="L30" i="1"/>
  <c r="M30" i="1"/>
  <c r="O30" i="1"/>
  <c r="P30" i="1"/>
  <c r="L31" i="1"/>
  <c r="M31" i="1"/>
  <c r="O31" i="1"/>
  <c r="P31" i="1"/>
  <c r="L32" i="1"/>
  <c r="M32" i="1"/>
  <c r="O32" i="1"/>
  <c r="P32" i="1"/>
  <c r="L33" i="1"/>
  <c r="M33" i="1"/>
  <c r="O33" i="1"/>
  <c r="P33" i="1"/>
  <c r="L34" i="1"/>
  <c r="M34" i="1"/>
  <c r="O34" i="1"/>
  <c r="P34" i="1"/>
  <c r="L35" i="1"/>
  <c r="M35" i="1"/>
  <c r="O35" i="1"/>
  <c r="P35" i="1"/>
  <c r="L36" i="1"/>
  <c r="M36" i="1"/>
  <c r="O36" i="1"/>
  <c r="P36" i="1"/>
  <c r="L37" i="1"/>
  <c r="M37" i="1"/>
  <c r="O37" i="1"/>
  <c r="P37" i="1"/>
  <c r="L38" i="1"/>
  <c r="M38" i="1"/>
  <c r="O38" i="1"/>
  <c r="P38" i="1"/>
  <c r="L39" i="1"/>
  <c r="M39" i="1"/>
  <c r="O39" i="1"/>
  <c r="P39" i="1"/>
  <c r="L40" i="1"/>
  <c r="M40" i="1"/>
  <c r="O40" i="1"/>
  <c r="P40" i="1"/>
  <c r="L41" i="1"/>
  <c r="M41" i="1"/>
  <c r="O41" i="1"/>
  <c r="P41" i="1"/>
  <c r="L42" i="1"/>
  <c r="M42" i="1"/>
  <c r="O42" i="1"/>
  <c r="P42" i="1"/>
  <c r="L43" i="1"/>
  <c r="M43" i="1"/>
  <c r="O43" i="1"/>
  <c r="P43" i="1"/>
  <c r="L44" i="1"/>
  <c r="M44" i="1"/>
  <c r="O44" i="1"/>
  <c r="P44" i="1"/>
  <c r="L45" i="1"/>
  <c r="M45" i="1"/>
  <c r="P45" i="1"/>
  <c r="L46" i="1"/>
  <c r="M46" i="1"/>
  <c r="O46" i="1"/>
  <c r="P46" i="1"/>
  <c r="L47" i="1"/>
  <c r="M47" i="1"/>
  <c r="O47" i="1"/>
  <c r="P47" i="1"/>
  <c r="L48" i="1"/>
  <c r="M48" i="1"/>
  <c r="O48" i="1"/>
  <c r="P48" i="1"/>
  <c r="L49" i="1"/>
  <c r="M49" i="1"/>
  <c r="O49" i="1"/>
  <c r="P49" i="1"/>
  <c r="L50" i="1"/>
  <c r="M50" i="1"/>
  <c r="O50" i="1"/>
  <c r="P50" i="1"/>
  <c r="L51" i="1"/>
  <c r="M51" i="1"/>
  <c r="O51" i="1"/>
  <c r="P51" i="1"/>
  <c r="L52" i="1"/>
  <c r="M52" i="1"/>
  <c r="N52" i="1" s="1"/>
  <c r="O52" i="1"/>
  <c r="P52" i="1"/>
  <c r="L53" i="1"/>
  <c r="M53" i="1"/>
  <c r="O53" i="1"/>
  <c r="P53" i="1"/>
  <c r="L54" i="1"/>
  <c r="M54" i="1"/>
  <c r="O54" i="1"/>
  <c r="P54" i="1"/>
  <c r="L55" i="1"/>
  <c r="M55" i="1"/>
  <c r="O55" i="1"/>
  <c r="P55" i="1"/>
  <c r="L56" i="1"/>
  <c r="M56" i="1"/>
  <c r="O56" i="1"/>
  <c r="P56" i="1"/>
  <c r="L57" i="1"/>
  <c r="M57" i="1"/>
  <c r="O57" i="1"/>
  <c r="P57" i="1"/>
  <c r="L58" i="1"/>
  <c r="M58" i="1"/>
  <c r="O58" i="1"/>
  <c r="P58" i="1"/>
  <c r="L59" i="1"/>
  <c r="M59" i="1"/>
  <c r="O59" i="1"/>
  <c r="P59" i="1"/>
  <c r="L60" i="1"/>
  <c r="M60" i="1"/>
  <c r="O60" i="1"/>
  <c r="P60" i="1"/>
  <c r="L61" i="1"/>
  <c r="M61" i="1"/>
  <c r="O61" i="1"/>
  <c r="P61" i="1"/>
  <c r="L62" i="1"/>
  <c r="M62" i="1"/>
  <c r="O62" i="1"/>
  <c r="P62" i="1"/>
  <c r="L63" i="1"/>
  <c r="M63" i="1"/>
  <c r="O63" i="1"/>
  <c r="P63" i="1"/>
  <c r="L64" i="1"/>
  <c r="M64" i="1"/>
  <c r="N64" i="1"/>
  <c r="O64" i="1"/>
  <c r="P64" i="1"/>
  <c r="L65" i="1"/>
  <c r="M65" i="1"/>
  <c r="O65" i="1"/>
  <c r="P65" i="1"/>
  <c r="L66" i="1"/>
  <c r="M66" i="1"/>
  <c r="O66" i="1"/>
  <c r="P66" i="1"/>
  <c r="L67" i="1"/>
  <c r="M67" i="1"/>
  <c r="O67" i="1"/>
  <c r="P67" i="1"/>
  <c r="L68" i="1"/>
  <c r="M68" i="1"/>
  <c r="N68" i="1" s="1"/>
  <c r="O68" i="1"/>
  <c r="P68" i="1"/>
  <c r="L69" i="1"/>
  <c r="M69" i="1"/>
  <c r="N69" i="1" s="1"/>
  <c r="O69" i="1"/>
  <c r="P69" i="1"/>
  <c r="L70" i="1"/>
  <c r="M70" i="1"/>
  <c r="O70" i="1"/>
  <c r="P70" i="1"/>
  <c r="L71" i="1"/>
  <c r="M71" i="1"/>
  <c r="N71" i="1"/>
  <c r="O71" i="1"/>
  <c r="P71" i="1"/>
  <c r="L72" i="1"/>
  <c r="N72" i="1" s="1"/>
  <c r="M72" i="1"/>
  <c r="O72" i="1"/>
  <c r="P72" i="1"/>
  <c r="L73" i="1"/>
  <c r="M73" i="1"/>
  <c r="O73" i="1"/>
  <c r="P73" i="1"/>
  <c r="L74" i="1"/>
  <c r="N74" i="1" s="1"/>
  <c r="M74" i="1"/>
  <c r="O74" i="1"/>
  <c r="P74" i="1"/>
  <c r="L75" i="1"/>
  <c r="M75" i="1"/>
  <c r="O75" i="1"/>
  <c r="P75" i="1"/>
  <c r="L76" i="1"/>
  <c r="M76" i="1"/>
  <c r="O76" i="1"/>
  <c r="P76" i="1"/>
  <c r="L77" i="1"/>
  <c r="M77" i="1"/>
  <c r="O77" i="1"/>
  <c r="P77" i="1"/>
  <c r="L78" i="1"/>
  <c r="N78" i="1" s="1"/>
  <c r="M78" i="1"/>
  <c r="O78" i="1"/>
  <c r="P78" i="1"/>
  <c r="L79" i="1"/>
  <c r="M79" i="1"/>
  <c r="O79" i="1"/>
  <c r="P79" i="1"/>
  <c r="L80" i="1"/>
  <c r="N80" i="1" s="1"/>
  <c r="M80" i="1"/>
  <c r="O80" i="1"/>
  <c r="P80" i="1"/>
  <c r="L81" i="1"/>
  <c r="M81" i="1"/>
  <c r="O81" i="1"/>
  <c r="P81" i="1"/>
  <c r="L82" i="1"/>
  <c r="M82" i="1"/>
  <c r="O82" i="1"/>
  <c r="P82" i="1"/>
  <c r="L83" i="1"/>
  <c r="M83" i="1"/>
  <c r="O83" i="1"/>
  <c r="P83" i="1"/>
  <c r="L84" i="1"/>
  <c r="M84" i="1"/>
  <c r="N84" i="1" s="1"/>
  <c r="O84" i="1"/>
  <c r="P84" i="1"/>
  <c r="L85" i="1"/>
  <c r="M85" i="1"/>
  <c r="N85" i="1" s="1"/>
  <c r="O85" i="1"/>
  <c r="P85" i="1"/>
  <c r="L86" i="1"/>
  <c r="M86" i="1"/>
  <c r="O86" i="1"/>
  <c r="P86" i="1"/>
  <c r="L87" i="1"/>
  <c r="M87" i="1"/>
  <c r="N87" i="1" s="1"/>
  <c r="O87" i="1"/>
  <c r="P87" i="1"/>
  <c r="L88" i="1"/>
  <c r="M88" i="1"/>
  <c r="O88" i="1"/>
  <c r="P88" i="1"/>
  <c r="L89" i="1"/>
  <c r="M89" i="1"/>
  <c r="O89" i="1"/>
  <c r="P89" i="1"/>
  <c r="L90" i="1"/>
  <c r="M90" i="1"/>
  <c r="O90" i="1"/>
  <c r="P90" i="1"/>
  <c r="L91" i="1"/>
  <c r="N91" i="1" s="1"/>
  <c r="M91" i="1"/>
  <c r="O91" i="1"/>
  <c r="P91" i="1"/>
  <c r="L92" i="1"/>
  <c r="M92" i="1"/>
  <c r="O92" i="1"/>
  <c r="P92" i="1"/>
  <c r="L93" i="1"/>
  <c r="N93" i="1" s="1"/>
  <c r="M93" i="1"/>
  <c r="O93" i="1"/>
  <c r="P93" i="1"/>
  <c r="L94" i="1"/>
  <c r="M94" i="1"/>
  <c r="O94" i="1"/>
  <c r="P94" i="1"/>
  <c r="L95" i="1"/>
  <c r="N95" i="1" s="1"/>
  <c r="M95" i="1"/>
  <c r="O95" i="1"/>
  <c r="P95" i="1"/>
  <c r="L96" i="1"/>
  <c r="N96" i="1" s="1"/>
  <c r="M96" i="1"/>
  <c r="O96" i="1"/>
  <c r="P96" i="1"/>
  <c r="L97" i="1"/>
  <c r="M97" i="1"/>
  <c r="O97" i="1"/>
  <c r="P97" i="1"/>
  <c r="L98" i="1"/>
  <c r="M98" i="1"/>
  <c r="O98" i="1"/>
  <c r="P98" i="1"/>
  <c r="L99" i="1"/>
  <c r="M99" i="1"/>
  <c r="O99" i="1"/>
  <c r="P99" i="1"/>
  <c r="L100" i="1"/>
  <c r="M100" i="1"/>
  <c r="O100" i="1"/>
  <c r="P100" i="1"/>
  <c r="L101" i="1"/>
  <c r="M101" i="1"/>
  <c r="O101" i="1"/>
  <c r="P101" i="1"/>
  <c r="L102" i="1"/>
  <c r="M102" i="1"/>
  <c r="O102" i="1"/>
  <c r="P102" i="1"/>
  <c r="L103" i="1"/>
  <c r="M103" i="1"/>
  <c r="N103" i="1"/>
  <c r="O103" i="1"/>
  <c r="P103" i="1"/>
  <c r="L104" i="1"/>
  <c r="M104" i="1"/>
  <c r="O104" i="1"/>
  <c r="P104" i="1"/>
  <c r="L105" i="1"/>
  <c r="M105" i="1"/>
  <c r="O105" i="1"/>
  <c r="P105" i="1"/>
  <c r="L106" i="1"/>
  <c r="M106" i="1"/>
  <c r="O106" i="1"/>
  <c r="P106" i="1"/>
  <c r="L107" i="1"/>
  <c r="M107" i="1"/>
  <c r="O107" i="1"/>
  <c r="P107" i="1"/>
  <c r="L108" i="1"/>
  <c r="M108" i="1"/>
  <c r="O108" i="1"/>
  <c r="P108" i="1"/>
  <c r="L109" i="1"/>
  <c r="M109" i="1"/>
  <c r="O109" i="1"/>
  <c r="P109" i="1"/>
  <c r="L110" i="1"/>
  <c r="N110" i="1" s="1"/>
  <c r="M110" i="1"/>
  <c r="O110" i="1"/>
  <c r="P110" i="1"/>
  <c r="L111" i="1"/>
  <c r="M111" i="1"/>
  <c r="O111" i="1"/>
  <c r="P111" i="1"/>
  <c r="L112" i="1"/>
  <c r="N112" i="1" s="1"/>
  <c r="M112" i="1"/>
  <c r="O112" i="1"/>
  <c r="P112" i="1"/>
  <c r="L113" i="1"/>
  <c r="M113" i="1"/>
  <c r="O113" i="1"/>
  <c r="P113" i="1"/>
  <c r="L114" i="1"/>
  <c r="M114" i="1"/>
  <c r="O114" i="1"/>
  <c r="P114" i="1"/>
  <c r="L115" i="1"/>
  <c r="M115" i="1"/>
  <c r="O115" i="1"/>
  <c r="P115" i="1"/>
  <c r="L116" i="1"/>
  <c r="M116" i="1"/>
  <c r="N116" i="1" s="1"/>
  <c r="O116" i="1"/>
  <c r="P116" i="1"/>
  <c r="L117" i="1"/>
  <c r="M117" i="1"/>
  <c r="O117" i="1"/>
  <c r="P117" i="1"/>
  <c r="L118" i="1"/>
  <c r="M118" i="1"/>
  <c r="O118" i="1"/>
  <c r="P118" i="1"/>
  <c r="L119" i="1"/>
  <c r="M119" i="1"/>
  <c r="O119" i="1"/>
  <c r="P119" i="1"/>
  <c r="L120" i="1"/>
  <c r="M120" i="1"/>
  <c r="O120" i="1"/>
  <c r="P120" i="1"/>
  <c r="L121" i="1"/>
  <c r="N121" i="1" s="1"/>
  <c r="M121" i="1"/>
  <c r="O121" i="1"/>
  <c r="P121" i="1"/>
  <c r="L122" i="1"/>
  <c r="M122" i="1"/>
  <c r="O122" i="1"/>
  <c r="P122" i="1"/>
  <c r="L123" i="1"/>
  <c r="N123" i="1" s="1"/>
  <c r="M123" i="1"/>
  <c r="O123" i="1"/>
  <c r="P123" i="1"/>
  <c r="L124" i="1"/>
  <c r="M124" i="1"/>
  <c r="O124" i="1"/>
  <c r="P124" i="1"/>
  <c r="L125" i="1"/>
  <c r="N125" i="1" s="1"/>
  <c r="M125" i="1"/>
  <c r="O125" i="1"/>
  <c r="P125" i="1"/>
  <c r="L126" i="1"/>
  <c r="M126" i="1"/>
  <c r="O126" i="1"/>
  <c r="P126" i="1"/>
  <c r="L127" i="1"/>
  <c r="N127" i="1" s="1"/>
  <c r="M127" i="1"/>
  <c r="O127" i="1"/>
  <c r="P127" i="1"/>
  <c r="L128" i="1"/>
  <c r="N128" i="1" s="1"/>
  <c r="M128" i="1"/>
  <c r="O128" i="1"/>
  <c r="P128" i="1"/>
  <c r="L129" i="1"/>
  <c r="M129" i="1"/>
  <c r="O129" i="1"/>
  <c r="P129" i="1"/>
  <c r="L130" i="1"/>
  <c r="M130" i="1"/>
  <c r="O130" i="1"/>
  <c r="P130" i="1"/>
  <c r="L131" i="1"/>
  <c r="M131" i="1"/>
  <c r="O131" i="1"/>
  <c r="P131" i="1"/>
  <c r="L132" i="1"/>
  <c r="M132" i="1"/>
  <c r="N132" i="1" s="1"/>
  <c r="O132" i="1"/>
  <c r="P132" i="1"/>
  <c r="L133" i="1"/>
  <c r="M133" i="1"/>
  <c r="O133" i="1"/>
  <c r="P133" i="1"/>
  <c r="L134" i="1"/>
  <c r="M134" i="1"/>
  <c r="O134" i="1"/>
  <c r="P134" i="1"/>
  <c r="L135" i="1"/>
  <c r="N135" i="1" s="1"/>
  <c r="M135" i="1"/>
  <c r="O135" i="1"/>
  <c r="P135" i="1"/>
  <c r="L136" i="1"/>
  <c r="M136" i="1"/>
  <c r="O136" i="1"/>
  <c r="P136" i="1"/>
  <c r="L137" i="1"/>
  <c r="N137" i="1" s="1"/>
  <c r="M137" i="1"/>
  <c r="O137" i="1"/>
  <c r="P137" i="1"/>
  <c r="L138" i="1"/>
  <c r="M138" i="1"/>
  <c r="O138" i="1"/>
  <c r="P138" i="1"/>
  <c r="L139" i="1"/>
  <c r="N139" i="1" s="1"/>
  <c r="M139" i="1"/>
  <c r="O139" i="1"/>
  <c r="P139" i="1"/>
  <c r="L140" i="1"/>
  <c r="M140" i="1"/>
  <c r="O140" i="1"/>
  <c r="P140" i="1"/>
  <c r="L141" i="1"/>
  <c r="N141" i="1" s="1"/>
  <c r="M141" i="1"/>
  <c r="O141" i="1"/>
  <c r="P141" i="1"/>
  <c r="L142" i="1"/>
  <c r="M142" i="1"/>
  <c r="O142" i="1"/>
  <c r="P142" i="1"/>
  <c r="L143" i="1"/>
  <c r="N143" i="1" s="1"/>
  <c r="M143" i="1"/>
  <c r="O143" i="1"/>
  <c r="P143" i="1"/>
  <c r="L144" i="1"/>
  <c r="M144" i="1"/>
  <c r="N144" i="1"/>
  <c r="O144" i="1"/>
  <c r="P144" i="1"/>
  <c r="L145" i="1"/>
  <c r="M145" i="1"/>
  <c r="O145" i="1"/>
  <c r="P145" i="1"/>
  <c r="L146" i="1"/>
  <c r="M146" i="1"/>
  <c r="O146" i="1"/>
  <c r="P146" i="1"/>
  <c r="L147" i="1"/>
  <c r="M147" i="1"/>
  <c r="O147" i="1"/>
  <c r="P147" i="1"/>
  <c r="L148" i="1"/>
  <c r="M148" i="1"/>
  <c r="N148" i="1" s="1"/>
  <c r="O148" i="1"/>
  <c r="P148" i="1"/>
  <c r="L149" i="1"/>
  <c r="M149" i="1"/>
  <c r="N149" i="1" s="1"/>
  <c r="O149" i="1"/>
  <c r="P149" i="1"/>
  <c r="L150" i="1"/>
  <c r="M150" i="1"/>
  <c r="O150" i="1"/>
  <c r="P150" i="1"/>
  <c r="L151" i="1"/>
  <c r="M151" i="1"/>
  <c r="N151" i="1" s="1"/>
  <c r="O151" i="1"/>
  <c r="P151" i="1"/>
  <c r="L152" i="1"/>
  <c r="M152" i="1"/>
  <c r="O152" i="1"/>
  <c r="P152" i="1"/>
  <c r="L153" i="1"/>
  <c r="M153" i="1"/>
  <c r="O153" i="1"/>
  <c r="P153" i="1"/>
  <c r="L154" i="1"/>
  <c r="M154" i="1"/>
  <c r="O154" i="1"/>
  <c r="P154" i="1"/>
  <c r="L155" i="1"/>
  <c r="M155" i="1"/>
  <c r="O155" i="1"/>
  <c r="P155" i="1"/>
  <c r="L156" i="1"/>
  <c r="M156" i="1"/>
  <c r="O156" i="1"/>
  <c r="P156" i="1"/>
  <c r="L157" i="1"/>
  <c r="M157" i="1"/>
  <c r="O157" i="1"/>
  <c r="P157" i="1"/>
  <c r="L158" i="1"/>
  <c r="M158" i="1"/>
  <c r="O158" i="1"/>
  <c r="P158" i="1"/>
  <c r="L159" i="1"/>
  <c r="N159" i="1" s="1"/>
  <c r="M159" i="1"/>
  <c r="O159" i="1"/>
  <c r="P159" i="1"/>
  <c r="L160" i="1"/>
  <c r="M160" i="1"/>
  <c r="N160" i="1" s="1"/>
  <c r="O160" i="1"/>
  <c r="P160" i="1"/>
  <c r="L161" i="1"/>
  <c r="M161" i="1"/>
  <c r="O161" i="1"/>
  <c r="P161" i="1"/>
  <c r="L162" i="1"/>
  <c r="M162" i="1"/>
  <c r="O162" i="1"/>
  <c r="P162" i="1"/>
  <c r="L163" i="1"/>
  <c r="M163" i="1"/>
  <c r="O163" i="1"/>
  <c r="P163" i="1"/>
  <c r="L164" i="1"/>
  <c r="M164" i="1"/>
  <c r="O164" i="1"/>
  <c r="P164" i="1"/>
  <c r="L165" i="1"/>
  <c r="M165" i="1"/>
  <c r="N165" i="1" s="1"/>
  <c r="O165" i="1"/>
  <c r="P165" i="1"/>
  <c r="L166" i="1"/>
  <c r="M166" i="1"/>
  <c r="O166" i="1"/>
  <c r="P166" i="1"/>
  <c r="L167" i="1"/>
  <c r="N167" i="1" s="1"/>
  <c r="M167" i="1"/>
  <c r="O167" i="1"/>
  <c r="P167" i="1"/>
  <c r="L168" i="1"/>
  <c r="M168" i="1"/>
  <c r="O168" i="1"/>
  <c r="P168" i="1"/>
  <c r="L169" i="1"/>
  <c r="N169" i="1" s="1"/>
  <c r="M169" i="1"/>
  <c r="O169" i="1"/>
  <c r="P169" i="1"/>
  <c r="L170" i="1"/>
  <c r="M170" i="1"/>
  <c r="O170" i="1"/>
  <c r="P170" i="1"/>
  <c r="L171" i="1"/>
  <c r="N171" i="1" s="1"/>
  <c r="M171" i="1"/>
  <c r="O171" i="1"/>
  <c r="P171" i="1"/>
  <c r="L172" i="1"/>
  <c r="M172" i="1"/>
  <c r="O172" i="1"/>
  <c r="P172" i="1"/>
  <c r="L173" i="1"/>
  <c r="M173" i="1"/>
  <c r="O173" i="1"/>
  <c r="P173" i="1"/>
  <c r="L174" i="1"/>
  <c r="M174" i="1"/>
  <c r="O174" i="1"/>
  <c r="P174" i="1"/>
  <c r="L175" i="1"/>
  <c r="N175" i="1" s="1"/>
  <c r="M175" i="1"/>
  <c r="O175" i="1"/>
  <c r="P175" i="1"/>
  <c r="L176" i="1"/>
  <c r="M176" i="1"/>
  <c r="N176" i="1" s="1"/>
  <c r="O176" i="1"/>
  <c r="P176" i="1"/>
  <c r="L177" i="1"/>
  <c r="M177" i="1"/>
  <c r="O177" i="1"/>
  <c r="P177" i="1"/>
  <c r="L178" i="1"/>
  <c r="M178" i="1"/>
  <c r="O178" i="1"/>
  <c r="P178" i="1"/>
  <c r="L179" i="1"/>
  <c r="M179" i="1"/>
  <c r="O179" i="1"/>
  <c r="P179" i="1"/>
  <c r="L180" i="1"/>
  <c r="M180" i="1"/>
  <c r="O180" i="1"/>
  <c r="P180" i="1"/>
  <c r="L181" i="1"/>
  <c r="M181" i="1"/>
  <c r="N181" i="1" s="1"/>
  <c r="O181" i="1"/>
  <c r="P181" i="1"/>
  <c r="L182" i="1"/>
  <c r="M182" i="1"/>
  <c r="O182" i="1"/>
  <c r="P182" i="1"/>
  <c r="L183" i="1"/>
  <c r="M183" i="1"/>
  <c r="N183" i="1" s="1"/>
  <c r="O183" i="1"/>
  <c r="P183" i="1"/>
  <c r="L184" i="1"/>
  <c r="M184" i="1"/>
  <c r="O184" i="1"/>
  <c r="P184" i="1"/>
  <c r="L185" i="1"/>
  <c r="M185" i="1"/>
  <c r="O185" i="1"/>
  <c r="P185" i="1"/>
  <c r="L186" i="1"/>
  <c r="M186" i="1"/>
  <c r="O186" i="1"/>
  <c r="P186" i="1"/>
  <c r="L187" i="1"/>
  <c r="M187" i="1"/>
  <c r="O187" i="1"/>
  <c r="P187" i="1"/>
  <c r="L188" i="1"/>
  <c r="M188" i="1"/>
  <c r="O188" i="1"/>
  <c r="P188" i="1"/>
  <c r="L189" i="1"/>
  <c r="M189" i="1"/>
  <c r="O189" i="1"/>
  <c r="P189" i="1"/>
  <c r="L190" i="1"/>
  <c r="M190" i="1"/>
  <c r="O190" i="1"/>
  <c r="P190" i="1"/>
  <c r="L191" i="1"/>
  <c r="M191" i="1"/>
  <c r="O191" i="1"/>
  <c r="P191" i="1"/>
  <c r="L192" i="1"/>
  <c r="N192" i="1" s="1"/>
  <c r="M192" i="1"/>
  <c r="O192" i="1"/>
  <c r="P192" i="1"/>
  <c r="L193" i="1"/>
  <c r="N193" i="1" s="1"/>
  <c r="M193" i="1"/>
  <c r="O193" i="1"/>
  <c r="P193" i="1"/>
  <c r="L194" i="1"/>
  <c r="M194" i="1"/>
  <c r="O194" i="1"/>
  <c r="P194" i="1"/>
  <c r="L195" i="1"/>
  <c r="N195" i="1" s="1"/>
  <c r="M195" i="1"/>
  <c r="O195" i="1"/>
  <c r="P195" i="1"/>
  <c r="L196" i="1"/>
  <c r="M196" i="1"/>
  <c r="O196" i="1"/>
  <c r="P196" i="1"/>
  <c r="L197" i="1"/>
  <c r="M197" i="1"/>
  <c r="O197" i="1"/>
  <c r="P197" i="1"/>
  <c r="L198" i="1"/>
  <c r="M198" i="1"/>
  <c r="O198" i="1"/>
  <c r="P198" i="1"/>
  <c r="L199" i="1"/>
  <c r="M199" i="1"/>
  <c r="N199" i="1"/>
  <c r="O199" i="1"/>
  <c r="P199" i="1"/>
  <c r="L200" i="1"/>
  <c r="N200" i="1" s="1"/>
  <c r="M200" i="1"/>
  <c r="O200" i="1"/>
  <c r="P200" i="1"/>
  <c r="L201" i="1"/>
  <c r="M201" i="1"/>
  <c r="O201" i="1"/>
  <c r="P201" i="1"/>
  <c r="L202" i="1"/>
  <c r="N202" i="1" s="1"/>
  <c r="M202" i="1"/>
  <c r="O202" i="1"/>
  <c r="P202" i="1"/>
  <c r="L203" i="1"/>
  <c r="M203" i="1"/>
  <c r="O203" i="1"/>
  <c r="P203" i="1"/>
  <c r="L204" i="1"/>
  <c r="M204" i="1"/>
  <c r="O204" i="1"/>
  <c r="P204" i="1"/>
  <c r="L205" i="1"/>
  <c r="M205" i="1"/>
  <c r="O205" i="1"/>
  <c r="P205" i="1"/>
  <c r="L206" i="1"/>
  <c r="N206" i="1" s="1"/>
  <c r="M206" i="1"/>
  <c r="O206" i="1"/>
  <c r="P206" i="1"/>
  <c r="L207" i="1"/>
  <c r="M207" i="1"/>
  <c r="O207" i="1"/>
  <c r="P207" i="1"/>
  <c r="L208" i="1"/>
  <c r="M208" i="1"/>
  <c r="O208" i="1"/>
  <c r="P208" i="1"/>
  <c r="L209" i="1"/>
  <c r="M209" i="1"/>
  <c r="O209" i="1"/>
  <c r="P209" i="1"/>
  <c r="L210" i="1"/>
  <c r="N210" i="1" s="1"/>
  <c r="M210" i="1"/>
  <c r="O210" i="1"/>
  <c r="P210" i="1"/>
  <c r="L211" i="1"/>
  <c r="M211" i="1"/>
  <c r="O211" i="1"/>
  <c r="P211" i="1"/>
  <c r="L212" i="1"/>
  <c r="M212" i="1"/>
  <c r="O212" i="1"/>
  <c r="P212" i="1"/>
  <c r="L213" i="1"/>
  <c r="M213" i="1"/>
  <c r="N213" i="1" s="1"/>
  <c r="O213" i="1"/>
  <c r="P213" i="1"/>
  <c r="L214" i="1"/>
  <c r="N214" i="1" s="1"/>
  <c r="M214" i="1"/>
  <c r="O214" i="1"/>
  <c r="P214" i="1"/>
  <c r="L215" i="1"/>
  <c r="M215" i="1"/>
  <c r="N215" i="1" s="1"/>
  <c r="O215" i="1"/>
  <c r="P215" i="1"/>
  <c r="L216" i="1"/>
  <c r="N216" i="1" s="1"/>
  <c r="M216" i="1"/>
  <c r="O216" i="1"/>
  <c r="P216" i="1"/>
  <c r="L217" i="1"/>
  <c r="M217" i="1"/>
  <c r="O217" i="1"/>
  <c r="P217" i="1"/>
  <c r="L218" i="1"/>
  <c r="N218" i="1" s="1"/>
  <c r="M218" i="1"/>
  <c r="O218" i="1"/>
  <c r="P218" i="1"/>
  <c r="L219" i="1"/>
  <c r="M219" i="1"/>
  <c r="O219" i="1"/>
  <c r="P219" i="1"/>
  <c r="L220" i="1"/>
  <c r="M220" i="1"/>
  <c r="O220" i="1"/>
  <c r="P220" i="1"/>
  <c r="L221" i="1"/>
  <c r="M221" i="1"/>
  <c r="O221" i="1"/>
  <c r="P221" i="1"/>
  <c r="L222" i="1"/>
  <c r="N222" i="1" s="1"/>
  <c r="M222" i="1"/>
  <c r="O222" i="1"/>
  <c r="P222" i="1"/>
  <c r="L223" i="1"/>
  <c r="M223" i="1"/>
  <c r="O223" i="1"/>
  <c r="P223" i="1"/>
  <c r="L224" i="1"/>
  <c r="M224" i="1"/>
  <c r="N224" i="1"/>
  <c r="O224" i="1"/>
  <c r="P224" i="1"/>
  <c r="L225" i="1"/>
  <c r="N225" i="1" s="1"/>
  <c r="M225" i="1"/>
  <c r="O225" i="1"/>
  <c r="P225" i="1"/>
  <c r="L226" i="1"/>
  <c r="M226" i="1"/>
  <c r="O226" i="1"/>
  <c r="P226" i="1"/>
  <c r="L227" i="1"/>
  <c r="N227" i="1" s="1"/>
  <c r="M227" i="1"/>
  <c r="O227" i="1"/>
  <c r="P227" i="1"/>
  <c r="L228" i="1"/>
  <c r="M228" i="1"/>
  <c r="N228" i="1" s="1"/>
  <c r="O228" i="1"/>
  <c r="P228" i="1"/>
  <c r="L229" i="1"/>
  <c r="M229" i="1"/>
  <c r="O229" i="1"/>
  <c r="P229" i="1"/>
  <c r="L230" i="1"/>
  <c r="M230" i="1"/>
  <c r="O230" i="1"/>
  <c r="P230" i="1"/>
  <c r="L231" i="1"/>
  <c r="N231" i="1" s="1"/>
  <c r="M231" i="1"/>
  <c r="O231" i="1"/>
  <c r="P231" i="1"/>
  <c r="L232" i="1"/>
  <c r="M232" i="1"/>
  <c r="O232" i="1"/>
  <c r="P232" i="1"/>
  <c r="L233" i="1"/>
  <c r="M233" i="1"/>
  <c r="O233" i="1"/>
  <c r="P233" i="1"/>
  <c r="L234" i="1"/>
  <c r="M234" i="1"/>
  <c r="O234" i="1"/>
  <c r="P234" i="1"/>
  <c r="L235" i="1"/>
  <c r="M235" i="1"/>
  <c r="O235" i="1"/>
  <c r="P235" i="1"/>
  <c r="L236" i="1"/>
  <c r="M236" i="1"/>
  <c r="O236" i="1"/>
  <c r="P236" i="1"/>
  <c r="L237" i="1"/>
  <c r="M237" i="1"/>
  <c r="N237" i="1" s="1"/>
  <c r="O237" i="1"/>
  <c r="P237" i="1"/>
  <c r="L238" i="1"/>
  <c r="M238" i="1"/>
  <c r="O238" i="1"/>
  <c r="P238" i="1"/>
  <c r="L239" i="1"/>
  <c r="N239" i="1" s="1"/>
  <c r="M239" i="1"/>
  <c r="O239" i="1"/>
  <c r="P239" i="1"/>
  <c r="L240" i="1"/>
  <c r="M240" i="1"/>
  <c r="N240" i="1"/>
  <c r="O240" i="1"/>
  <c r="P240" i="1"/>
  <c r="L241" i="1"/>
  <c r="N241" i="1" s="1"/>
  <c r="M241" i="1"/>
  <c r="O241" i="1"/>
  <c r="P241" i="1"/>
  <c r="L242" i="1"/>
  <c r="M242" i="1"/>
  <c r="O242" i="1"/>
  <c r="P242" i="1"/>
  <c r="L243" i="1"/>
  <c r="N243" i="1" s="1"/>
  <c r="M243" i="1"/>
  <c r="O243" i="1"/>
  <c r="P243" i="1"/>
  <c r="L244" i="1"/>
  <c r="M244" i="1"/>
  <c r="O244" i="1"/>
  <c r="P244" i="1"/>
  <c r="L245" i="1"/>
  <c r="M245" i="1"/>
  <c r="O245" i="1"/>
  <c r="P245" i="1"/>
  <c r="L246" i="1"/>
  <c r="M246" i="1"/>
  <c r="O246" i="1"/>
  <c r="P246" i="1"/>
  <c r="L247" i="1"/>
  <c r="N247" i="1" s="1"/>
  <c r="M247" i="1"/>
  <c r="O247" i="1"/>
  <c r="P247" i="1"/>
  <c r="L248" i="1"/>
  <c r="M248" i="1"/>
  <c r="N248" i="1" s="1"/>
  <c r="O248" i="1"/>
  <c r="P248" i="1"/>
  <c r="L249" i="1"/>
  <c r="M249" i="1"/>
  <c r="O249" i="1"/>
  <c r="P249" i="1"/>
  <c r="L250" i="1"/>
  <c r="M250" i="1"/>
  <c r="O250" i="1"/>
  <c r="P250" i="1"/>
  <c r="L251" i="1"/>
  <c r="M251" i="1"/>
  <c r="O251" i="1"/>
  <c r="P251" i="1"/>
  <c r="L252" i="1"/>
  <c r="N252" i="1" s="1"/>
  <c r="M252" i="1"/>
  <c r="O252" i="1"/>
  <c r="P252" i="1"/>
  <c r="L253" i="1"/>
  <c r="M253" i="1"/>
  <c r="N253" i="1" s="1"/>
  <c r="O253" i="1"/>
  <c r="P253" i="1"/>
  <c r="L254" i="1"/>
  <c r="N254" i="1" s="1"/>
  <c r="M254" i="1"/>
  <c r="O254" i="1"/>
  <c r="P254" i="1"/>
  <c r="L255" i="1"/>
  <c r="M255" i="1"/>
  <c r="O255" i="1"/>
  <c r="P255" i="1"/>
  <c r="L256" i="1"/>
  <c r="N256" i="1" s="1"/>
  <c r="M256" i="1"/>
  <c r="O256" i="1"/>
  <c r="P256" i="1"/>
  <c r="L257" i="1"/>
  <c r="M257" i="1"/>
  <c r="O257" i="1"/>
  <c r="P257" i="1"/>
  <c r="L258" i="1"/>
  <c r="M258" i="1"/>
  <c r="O258" i="1"/>
  <c r="P258" i="1"/>
  <c r="L259" i="1"/>
  <c r="M259" i="1"/>
  <c r="O259" i="1"/>
  <c r="P259" i="1"/>
  <c r="L260" i="1"/>
  <c r="N260" i="1" s="1"/>
  <c r="M260" i="1"/>
  <c r="O260" i="1"/>
  <c r="P260" i="1"/>
  <c r="L261" i="1"/>
  <c r="M261" i="1"/>
  <c r="O261" i="1"/>
  <c r="P261" i="1"/>
  <c r="L262" i="1"/>
  <c r="N262" i="1" s="1"/>
  <c r="M262" i="1"/>
  <c r="O262" i="1"/>
  <c r="P262" i="1"/>
  <c r="L263" i="1"/>
  <c r="M263" i="1"/>
  <c r="N263" i="1" s="1"/>
  <c r="O263" i="1"/>
  <c r="P263" i="1"/>
  <c r="L264" i="1"/>
  <c r="N264" i="1" s="1"/>
  <c r="M264" i="1"/>
  <c r="O264" i="1"/>
  <c r="P264" i="1"/>
  <c r="L265" i="1"/>
  <c r="M265" i="1"/>
  <c r="O265" i="1"/>
  <c r="P265" i="1"/>
  <c r="L266" i="1"/>
  <c r="N266" i="1" s="1"/>
  <c r="M266" i="1"/>
  <c r="O266" i="1"/>
  <c r="P266" i="1"/>
  <c r="L267" i="1"/>
  <c r="M267" i="1"/>
  <c r="O267" i="1"/>
  <c r="P267" i="1"/>
  <c r="L268" i="1"/>
  <c r="M268" i="1"/>
  <c r="O268" i="1"/>
  <c r="P268" i="1"/>
  <c r="L269" i="1"/>
  <c r="M269" i="1"/>
  <c r="N269" i="1" s="1"/>
  <c r="O269" i="1"/>
  <c r="P269" i="1"/>
  <c r="L270" i="1"/>
  <c r="M270" i="1"/>
  <c r="O270" i="1"/>
  <c r="P270" i="1"/>
  <c r="L271" i="1"/>
  <c r="M271" i="1"/>
  <c r="N271" i="1" s="1"/>
  <c r="O271" i="1"/>
  <c r="P271" i="1"/>
  <c r="L272" i="1"/>
  <c r="M272" i="1"/>
  <c r="O272" i="1"/>
  <c r="P272" i="1"/>
  <c r="L273" i="1"/>
  <c r="M273" i="1"/>
  <c r="O273" i="1"/>
  <c r="P273" i="1"/>
  <c r="L274" i="1"/>
  <c r="N274" i="1" s="1"/>
  <c r="M274" i="1"/>
  <c r="O274" i="1"/>
  <c r="P274" i="1"/>
  <c r="L275" i="1"/>
  <c r="M275" i="1"/>
  <c r="O275" i="1"/>
  <c r="P275" i="1"/>
  <c r="L276" i="1"/>
  <c r="N276" i="1" s="1"/>
  <c r="M276" i="1"/>
  <c r="O276" i="1"/>
  <c r="P276" i="1"/>
  <c r="L277" i="1"/>
  <c r="M277" i="1"/>
  <c r="O277" i="1"/>
  <c r="P277" i="1"/>
  <c r="L278" i="1"/>
  <c r="N278" i="1" s="1"/>
  <c r="M278" i="1"/>
  <c r="O278" i="1"/>
  <c r="P278" i="1"/>
  <c r="L279" i="1"/>
  <c r="M279" i="1"/>
  <c r="O279" i="1"/>
  <c r="P279" i="1"/>
  <c r="L280" i="1"/>
  <c r="M280" i="1"/>
  <c r="O280" i="1"/>
  <c r="P280" i="1"/>
  <c r="L281" i="1"/>
  <c r="M281" i="1"/>
  <c r="O281" i="1"/>
  <c r="P281" i="1"/>
  <c r="L282" i="1"/>
  <c r="N282" i="1" s="1"/>
  <c r="M282" i="1"/>
  <c r="O282" i="1"/>
  <c r="P282" i="1"/>
  <c r="L283" i="1"/>
  <c r="M283" i="1"/>
  <c r="O283" i="1"/>
  <c r="P283" i="1"/>
  <c r="L284" i="1"/>
  <c r="M284" i="1"/>
  <c r="O284" i="1"/>
  <c r="P284" i="1"/>
  <c r="L285" i="1"/>
  <c r="M285" i="1"/>
  <c r="O285" i="1"/>
  <c r="P285" i="1"/>
  <c r="L286" i="1"/>
  <c r="M286" i="1"/>
  <c r="O286" i="1"/>
  <c r="P286" i="1"/>
  <c r="L287" i="1"/>
  <c r="M287" i="1"/>
  <c r="O287" i="1"/>
  <c r="P287" i="1"/>
  <c r="L288" i="1"/>
  <c r="M288" i="1"/>
  <c r="O288" i="1"/>
  <c r="P288" i="1"/>
  <c r="L289" i="1"/>
  <c r="M289" i="1"/>
  <c r="O289" i="1"/>
  <c r="P289" i="1"/>
  <c r="L290" i="1"/>
  <c r="N290" i="1" s="1"/>
  <c r="M290" i="1"/>
  <c r="O290" i="1"/>
  <c r="P290" i="1"/>
  <c r="L291" i="1"/>
  <c r="N291" i="1" s="1"/>
  <c r="M291" i="1"/>
  <c r="O291" i="1"/>
  <c r="P291" i="1"/>
  <c r="L292" i="1"/>
  <c r="M292" i="1"/>
  <c r="O292" i="1"/>
  <c r="P292" i="1"/>
  <c r="L293" i="1"/>
  <c r="M293" i="1"/>
  <c r="O293" i="1"/>
  <c r="P293" i="1"/>
  <c r="L294" i="1"/>
  <c r="M294" i="1"/>
  <c r="O294" i="1"/>
  <c r="P294" i="1"/>
  <c r="L295" i="1"/>
  <c r="M295" i="1"/>
  <c r="N295" i="1"/>
  <c r="O295" i="1"/>
  <c r="P295" i="1"/>
  <c r="L296" i="1"/>
  <c r="N296" i="1" s="1"/>
  <c r="M296" i="1"/>
  <c r="O296" i="1"/>
  <c r="P296" i="1"/>
  <c r="L297" i="1"/>
  <c r="M297" i="1"/>
  <c r="O297" i="1"/>
  <c r="P297" i="1"/>
  <c r="L298" i="1"/>
  <c r="N298" i="1" s="1"/>
  <c r="M298" i="1"/>
  <c r="O298" i="1"/>
  <c r="P298" i="1"/>
  <c r="L299" i="1"/>
  <c r="M299" i="1"/>
  <c r="O299" i="1"/>
  <c r="P299" i="1"/>
  <c r="L300" i="1"/>
  <c r="M300" i="1"/>
  <c r="O300" i="1"/>
  <c r="P300" i="1"/>
  <c r="L301" i="1"/>
  <c r="M301" i="1"/>
  <c r="N301" i="1" s="1"/>
  <c r="O301" i="1"/>
  <c r="P301" i="1"/>
  <c r="L302" i="1"/>
  <c r="M302" i="1"/>
  <c r="O302" i="1"/>
  <c r="P302" i="1"/>
  <c r="L303" i="1"/>
  <c r="M303" i="1"/>
  <c r="N303" i="1" s="1"/>
  <c r="O303" i="1"/>
  <c r="P303" i="1"/>
  <c r="L304" i="1"/>
  <c r="M304" i="1"/>
  <c r="N304" i="1"/>
  <c r="O304" i="1"/>
  <c r="P304" i="1"/>
  <c r="L305" i="1"/>
  <c r="M305" i="1"/>
  <c r="O305" i="1"/>
  <c r="P305" i="1"/>
  <c r="L306" i="1"/>
  <c r="M306" i="1"/>
  <c r="O306" i="1"/>
  <c r="P306" i="1"/>
  <c r="L307" i="1"/>
  <c r="M307" i="1"/>
  <c r="O307" i="1"/>
  <c r="P307" i="1"/>
  <c r="L308" i="1"/>
  <c r="M308" i="1"/>
  <c r="O308" i="1"/>
  <c r="P308" i="1"/>
  <c r="L309" i="1"/>
  <c r="M309" i="1"/>
  <c r="O309" i="1"/>
  <c r="P309" i="1"/>
  <c r="L310" i="1"/>
  <c r="M310" i="1"/>
  <c r="O310" i="1"/>
  <c r="P310" i="1"/>
  <c r="L311" i="1"/>
  <c r="M311" i="1"/>
  <c r="O311" i="1"/>
  <c r="P311" i="1"/>
  <c r="L312" i="1"/>
  <c r="N312" i="1" s="1"/>
  <c r="M312" i="1"/>
  <c r="O312" i="1"/>
  <c r="P312" i="1"/>
  <c r="L313" i="1"/>
  <c r="N313" i="1" s="1"/>
  <c r="M313" i="1"/>
  <c r="O313" i="1"/>
  <c r="P313" i="1"/>
  <c r="L314" i="1"/>
  <c r="M314" i="1"/>
  <c r="O314" i="1"/>
  <c r="P314" i="1"/>
  <c r="L315" i="1"/>
  <c r="M315" i="1"/>
  <c r="O315" i="1"/>
  <c r="P315" i="1"/>
  <c r="L316" i="1"/>
  <c r="N316" i="1" s="1"/>
  <c r="M316" i="1"/>
  <c r="O316" i="1"/>
  <c r="P316" i="1"/>
  <c r="L317" i="1"/>
  <c r="M317" i="1"/>
  <c r="O317" i="1"/>
  <c r="P317" i="1"/>
  <c r="L318" i="1"/>
  <c r="N318" i="1" s="1"/>
  <c r="M318" i="1"/>
  <c r="O318" i="1"/>
  <c r="P318" i="1"/>
  <c r="L319" i="1"/>
  <c r="N319" i="1" s="1"/>
  <c r="M319" i="1"/>
  <c r="O319" i="1"/>
  <c r="P319" i="1"/>
  <c r="L320" i="1"/>
  <c r="N320" i="1" s="1"/>
  <c r="M320" i="1"/>
  <c r="O320" i="1"/>
  <c r="P320" i="1"/>
  <c r="L321" i="1"/>
  <c r="M321" i="1"/>
  <c r="O321" i="1"/>
  <c r="P321" i="1"/>
  <c r="L322" i="1"/>
  <c r="M322" i="1"/>
  <c r="O322" i="1"/>
  <c r="P322" i="1"/>
  <c r="L323" i="1"/>
  <c r="M323" i="1"/>
  <c r="O323" i="1"/>
  <c r="P323" i="1"/>
  <c r="L324" i="1"/>
  <c r="N324" i="1" s="1"/>
  <c r="M324" i="1"/>
  <c r="O324" i="1"/>
  <c r="P324" i="1"/>
  <c r="L325" i="1"/>
  <c r="M325" i="1"/>
  <c r="O325" i="1"/>
  <c r="P325" i="1"/>
  <c r="L326" i="1"/>
  <c r="N326" i="1" s="1"/>
  <c r="M326" i="1"/>
  <c r="O326" i="1"/>
  <c r="P326" i="1"/>
  <c r="L327" i="1"/>
  <c r="M327" i="1"/>
  <c r="O327" i="1"/>
  <c r="P327" i="1"/>
  <c r="L328" i="1"/>
  <c r="N328" i="1" s="1"/>
  <c r="M328" i="1"/>
  <c r="O328" i="1"/>
  <c r="P328" i="1"/>
  <c r="L329" i="1"/>
  <c r="N329" i="1" s="1"/>
  <c r="M329" i="1"/>
  <c r="O329" i="1"/>
  <c r="P329" i="1"/>
  <c r="L330" i="1"/>
  <c r="N330" i="1" s="1"/>
  <c r="M330" i="1"/>
  <c r="O330" i="1"/>
  <c r="P330" i="1"/>
  <c r="L331" i="1"/>
  <c r="M331" i="1"/>
  <c r="O331" i="1"/>
  <c r="P331" i="1"/>
  <c r="L332" i="1"/>
  <c r="M332" i="1"/>
  <c r="O332" i="1"/>
  <c r="P332" i="1"/>
  <c r="L333" i="1"/>
  <c r="M333" i="1"/>
  <c r="O333" i="1"/>
  <c r="P333" i="1"/>
  <c r="L334" i="1"/>
  <c r="M334" i="1"/>
  <c r="O334" i="1"/>
  <c r="P334" i="1"/>
  <c r="L335" i="1"/>
  <c r="M335" i="1"/>
  <c r="O335" i="1"/>
  <c r="P335" i="1"/>
  <c r="L336" i="1"/>
  <c r="M336" i="1"/>
  <c r="O336" i="1"/>
  <c r="P336" i="1"/>
  <c r="L337" i="1"/>
  <c r="M337" i="1"/>
  <c r="O337" i="1"/>
  <c r="P337" i="1"/>
  <c r="L338" i="1"/>
  <c r="N338" i="1" s="1"/>
  <c r="M338" i="1"/>
  <c r="O338" i="1"/>
  <c r="P338" i="1"/>
  <c r="L339" i="1"/>
  <c r="N339" i="1" s="1"/>
  <c r="M339" i="1"/>
  <c r="O339" i="1"/>
  <c r="P339" i="1"/>
  <c r="L340" i="1"/>
  <c r="N340" i="1" s="1"/>
  <c r="M340" i="1"/>
  <c r="O340" i="1"/>
  <c r="P340" i="1"/>
  <c r="L341" i="1"/>
  <c r="M341" i="1"/>
  <c r="O341" i="1"/>
  <c r="P341" i="1"/>
  <c r="L342" i="1"/>
  <c r="N342" i="1" s="1"/>
  <c r="M342" i="1"/>
  <c r="O342" i="1"/>
  <c r="P342" i="1"/>
  <c r="L343" i="1"/>
  <c r="N343" i="1" s="1"/>
  <c r="M343" i="1"/>
  <c r="O343" i="1"/>
  <c r="P343" i="1"/>
  <c r="L344" i="1"/>
  <c r="M344" i="1"/>
  <c r="O344" i="1"/>
  <c r="P344" i="1"/>
  <c r="L345" i="1"/>
  <c r="M345" i="1"/>
  <c r="O345" i="1"/>
  <c r="P345" i="1"/>
  <c r="L346" i="1"/>
  <c r="M346" i="1"/>
  <c r="N346" i="1"/>
  <c r="O346" i="1"/>
  <c r="P346" i="1"/>
  <c r="L347" i="1"/>
  <c r="N347" i="1" s="1"/>
  <c r="M347" i="1"/>
  <c r="O347" i="1"/>
  <c r="P347" i="1"/>
  <c r="L348" i="1"/>
  <c r="M348" i="1"/>
  <c r="O348" i="1"/>
  <c r="P348" i="1"/>
  <c r="L349" i="1"/>
  <c r="M349" i="1"/>
  <c r="O349" i="1"/>
  <c r="P349" i="1"/>
  <c r="L350" i="1"/>
  <c r="M350" i="1"/>
  <c r="O350" i="1"/>
  <c r="P350" i="1"/>
  <c r="L351" i="1"/>
  <c r="N351" i="1" s="1"/>
  <c r="M351" i="1"/>
  <c r="O351" i="1"/>
  <c r="P351" i="1"/>
  <c r="L352" i="1"/>
  <c r="M352" i="1"/>
  <c r="O352" i="1"/>
  <c r="P352" i="1"/>
  <c r="L353" i="1"/>
  <c r="M353" i="1"/>
  <c r="O353" i="1"/>
  <c r="P353" i="1"/>
  <c r="L354" i="1"/>
  <c r="M354" i="1"/>
  <c r="N354" i="1" s="1"/>
  <c r="O354" i="1"/>
  <c r="P354" i="1"/>
  <c r="L355" i="1"/>
  <c r="M355" i="1"/>
  <c r="O355" i="1"/>
  <c r="P355" i="1"/>
  <c r="L356" i="1"/>
  <c r="M356" i="1"/>
  <c r="O356" i="1"/>
  <c r="P356" i="1"/>
  <c r="L357" i="1"/>
  <c r="M357" i="1"/>
  <c r="O357" i="1"/>
  <c r="P357" i="1"/>
  <c r="L358" i="1"/>
  <c r="M358" i="1"/>
  <c r="O358" i="1"/>
  <c r="P358" i="1"/>
  <c r="L359" i="1"/>
  <c r="M359" i="1"/>
  <c r="N359" i="1"/>
  <c r="O359" i="1"/>
  <c r="P359" i="1"/>
  <c r="L360" i="1"/>
  <c r="M360" i="1"/>
  <c r="O360" i="1"/>
  <c r="P360" i="1"/>
  <c r="L361" i="1"/>
  <c r="M361" i="1"/>
  <c r="O361" i="1"/>
  <c r="P361" i="1"/>
  <c r="L362" i="1"/>
  <c r="M362" i="1"/>
  <c r="O362" i="1"/>
  <c r="P362" i="1"/>
  <c r="L363" i="1"/>
  <c r="M363" i="1"/>
  <c r="O363" i="1"/>
  <c r="P363" i="1"/>
  <c r="L364" i="1"/>
  <c r="M364" i="1"/>
  <c r="O364" i="1"/>
  <c r="P364" i="1"/>
  <c r="L365" i="1"/>
  <c r="M365" i="1"/>
  <c r="N365" i="1" s="1"/>
  <c r="O365" i="1"/>
  <c r="P365" i="1"/>
  <c r="L366" i="1"/>
  <c r="M366" i="1"/>
  <c r="O366" i="1"/>
  <c r="P366" i="1"/>
  <c r="L367" i="1"/>
  <c r="N367" i="1" s="1"/>
  <c r="M367" i="1"/>
  <c r="O367" i="1"/>
  <c r="P367" i="1"/>
  <c r="L368" i="1"/>
  <c r="N368" i="1" s="1"/>
  <c r="M368" i="1"/>
  <c r="O368" i="1"/>
  <c r="P368" i="1"/>
  <c r="L369" i="1"/>
  <c r="M369" i="1"/>
  <c r="O369" i="1"/>
  <c r="P369" i="1"/>
  <c r="L370" i="1"/>
  <c r="N370" i="1" s="1"/>
  <c r="M370" i="1"/>
  <c r="O370" i="1"/>
  <c r="P370" i="1"/>
  <c r="L371" i="1"/>
  <c r="M371" i="1"/>
  <c r="O371" i="1"/>
  <c r="P371" i="1"/>
  <c r="L372" i="1"/>
  <c r="N372" i="1" s="1"/>
  <c r="M372" i="1"/>
  <c r="O372" i="1"/>
  <c r="P372" i="1"/>
  <c r="L373" i="1"/>
  <c r="M373" i="1"/>
  <c r="O373" i="1"/>
  <c r="P373" i="1"/>
  <c r="L374" i="1"/>
  <c r="N374" i="1" s="1"/>
  <c r="M374" i="1"/>
  <c r="O374" i="1"/>
  <c r="P374" i="1"/>
  <c r="L375" i="1"/>
  <c r="M375" i="1"/>
  <c r="O375" i="1"/>
  <c r="P375" i="1"/>
  <c r="L376" i="1"/>
  <c r="M376" i="1"/>
  <c r="N376" i="1"/>
  <c r="O376" i="1"/>
  <c r="P376" i="1"/>
  <c r="L377" i="1"/>
  <c r="N377" i="1" s="1"/>
  <c r="M377" i="1"/>
  <c r="O377" i="1"/>
  <c r="P377" i="1"/>
  <c r="L378" i="1"/>
  <c r="M378" i="1"/>
  <c r="N378" i="1" s="1"/>
  <c r="O378" i="1"/>
  <c r="P378" i="1"/>
  <c r="L379" i="1"/>
  <c r="M379" i="1"/>
  <c r="O379" i="1"/>
  <c r="P379" i="1"/>
  <c r="L380" i="1"/>
  <c r="M380" i="1"/>
  <c r="O380" i="1"/>
  <c r="P380" i="1"/>
  <c r="L381" i="1"/>
  <c r="M381" i="1"/>
  <c r="O381" i="1"/>
  <c r="P381" i="1"/>
  <c r="L382" i="1"/>
  <c r="M382" i="1"/>
  <c r="O382" i="1"/>
  <c r="P382" i="1"/>
  <c r="L383" i="1"/>
  <c r="N383" i="1" s="1"/>
  <c r="M383" i="1"/>
  <c r="O383" i="1"/>
  <c r="P383" i="1"/>
  <c r="L384" i="1"/>
  <c r="M384" i="1"/>
  <c r="O384" i="1"/>
  <c r="P384" i="1"/>
  <c r="L385" i="1"/>
  <c r="M385" i="1"/>
  <c r="O385" i="1"/>
  <c r="P385" i="1"/>
  <c r="L386" i="1"/>
  <c r="M386" i="1"/>
  <c r="N386" i="1"/>
  <c r="O386" i="1"/>
  <c r="P386" i="1"/>
  <c r="L387" i="1"/>
  <c r="M387" i="1"/>
  <c r="O387" i="1"/>
  <c r="P387" i="1"/>
  <c r="L388" i="1"/>
  <c r="M388" i="1"/>
  <c r="O388" i="1"/>
  <c r="P388" i="1"/>
  <c r="L389" i="1"/>
  <c r="M389" i="1"/>
  <c r="N389" i="1" s="1"/>
  <c r="O389" i="1"/>
  <c r="P389" i="1"/>
  <c r="L390" i="1"/>
  <c r="M390" i="1"/>
  <c r="O390" i="1"/>
  <c r="P390" i="1"/>
  <c r="L391" i="1"/>
  <c r="M391" i="1"/>
  <c r="N391" i="1" s="1"/>
  <c r="O391" i="1"/>
  <c r="P391" i="1"/>
  <c r="L392" i="1"/>
  <c r="M392" i="1"/>
  <c r="O392" i="1"/>
  <c r="P392" i="1"/>
  <c r="L393" i="1"/>
  <c r="M393" i="1"/>
  <c r="O393" i="1"/>
  <c r="P393" i="1"/>
  <c r="L394" i="1"/>
  <c r="M394" i="1"/>
  <c r="O394" i="1"/>
  <c r="P394" i="1"/>
  <c r="L395" i="1"/>
  <c r="M395" i="1"/>
  <c r="O395" i="1"/>
  <c r="P395" i="1"/>
  <c r="L396" i="1"/>
  <c r="M396" i="1"/>
  <c r="O396" i="1"/>
  <c r="P396" i="1"/>
  <c r="L397" i="1"/>
  <c r="M397" i="1"/>
  <c r="N397" i="1" s="1"/>
  <c r="O397" i="1"/>
  <c r="P397" i="1"/>
  <c r="L398" i="1"/>
  <c r="M398" i="1"/>
  <c r="O398" i="1"/>
  <c r="P398" i="1"/>
  <c r="M13" i="1"/>
  <c r="L13" i="1"/>
  <c r="O13" i="1" s="1"/>
  <c r="D2" i="13"/>
  <c r="N12" i="12"/>
  <c r="D2" i="12"/>
  <c r="D2" i="11"/>
  <c r="P19" i="10"/>
  <c r="O19" i="10"/>
  <c r="M19" i="10"/>
  <c r="L19" i="10"/>
  <c r="N19" i="10" s="1"/>
  <c r="P18" i="10"/>
  <c r="O18" i="10"/>
  <c r="M18" i="10"/>
  <c r="L18" i="10"/>
  <c r="P17" i="10"/>
  <c r="M17" i="10"/>
  <c r="L17" i="10"/>
  <c r="N17" i="10" s="1"/>
  <c r="P16" i="10"/>
  <c r="O16" i="10"/>
  <c r="M16" i="10"/>
  <c r="L16" i="10"/>
  <c r="N16" i="10" s="1"/>
  <c r="P15" i="10"/>
  <c r="O15" i="10"/>
  <c r="M15" i="10"/>
  <c r="L15" i="10"/>
  <c r="N15" i="10" s="1"/>
  <c r="P14" i="10"/>
  <c r="M14" i="10"/>
  <c r="L14" i="10"/>
  <c r="P13" i="10"/>
  <c r="O13" i="10"/>
  <c r="M13" i="10"/>
  <c r="L13" i="10"/>
  <c r="N13" i="10" s="1"/>
  <c r="D2" i="10"/>
  <c r="P13" i="1"/>
  <c r="D2" i="1"/>
  <c r="N18" i="11" l="1"/>
  <c r="N40" i="1"/>
  <c r="N63" i="1"/>
  <c r="N57" i="1"/>
  <c r="N59" i="1"/>
  <c r="N46" i="1"/>
  <c r="N48" i="1"/>
  <c r="N42" i="1"/>
  <c r="N23" i="1"/>
  <c r="N39" i="1"/>
  <c r="N36" i="1"/>
  <c r="D9" i="1"/>
  <c r="E9" i="3" s="1"/>
  <c r="D9" i="13"/>
  <c r="E13" i="3" s="1"/>
  <c r="N379" i="11"/>
  <c r="N15" i="1"/>
  <c r="N14" i="11"/>
  <c r="N14" i="10"/>
  <c r="N16" i="1"/>
  <c r="N20" i="1"/>
  <c r="N14" i="1"/>
  <c r="O17" i="10"/>
  <c r="O14" i="10"/>
  <c r="D10" i="10" s="1"/>
  <c r="K10" i="3" s="1"/>
  <c r="N17" i="11"/>
  <c r="O17" i="11" s="1"/>
  <c r="N15" i="11"/>
  <c r="M16" i="12"/>
  <c r="N32" i="1"/>
  <c r="N377" i="11"/>
  <c r="N335" i="11"/>
  <c r="N333" i="11"/>
  <c r="N327" i="11"/>
  <c r="N325" i="11"/>
  <c r="N81" i="11"/>
  <c r="N23" i="11"/>
  <c r="N394" i="11"/>
  <c r="N375" i="11"/>
  <c r="N373" i="11"/>
  <c r="N371" i="11"/>
  <c r="N369" i="11"/>
  <c r="N352" i="11"/>
  <c r="N350" i="11"/>
  <c r="N321" i="11"/>
  <c r="N315" i="11"/>
  <c r="N313" i="11"/>
  <c r="N286" i="11"/>
  <c r="N284" i="11"/>
  <c r="N280" i="11"/>
  <c r="N255" i="11"/>
  <c r="N217" i="11"/>
  <c r="N186" i="11"/>
  <c r="N169" i="11"/>
  <c r="N167" i="11"/>
  <c r="N165" i="11"/>
  <c r="N163" i="11"/>
  <c r="N133" i="11"/>
  <c r="N131" i="11"/>
  <c r="N108" i="11"/>
  <c r="N98" i="11"/>
  <c r="N77" i="11"/>
  <c r="N73" i="11"/>
  <c r="N71" i="11"/>
  <c r="N65" i="11"/>
  <c r="N50" i="11"/>
  <c r="N42" i="11"/>
  <c r="N38" i="11"/>
  <c r="N396" i="11"/>
  <c r="N344" i="11"/>
  <c r="N249" i="11"/>
  <c r="N203" i="11"/>
  <c r="N178" i="11"/>
  <c r="N90" i="11"/>
  <c r="N390" i="11"/>
  <c r="N388" i="11"/>
  <c r="N144" i="11"/>
  <c r="N142" i="11"/>
  <c r="N140" i="11"/>
  <c r="N119" i="11"/>
  <c r="N32" i="11"/>
  <c r="N30" i="11"/>
  <c r="N28" i="11"/>
  <c r="N378" i="11"/>
  <c r="N349" i="11"/>
  <c r="N260" i="11"/>
  <c r="N74" i="11"/>
  <c r="N372" i="11"/>
  <c r="N370" i="11"/>
  <c r="N353" i="11"/>
  <c r="N343" i="11"/>
  <c r="N341" i="11"/>
  <c r="N314" i="11"/>
  <c r="N298" i="11"/>
  <c r="N279" i="11"/>
  <c r="N273" i="11"/>
  <c r="N271" i="11"/>
  <c r="N256" i="11"/>
  <c r="N254" i="11"/>
  <c r="N246" i="11"/>
  <c r="N218" i="11"/>
  <c r="N132" i="11"/>
  <c r="N49" i="11"/>
  <c r="N296" i="11"/>
  <c r="N198" i="11"/>
  <c r="N158" i="11"/>
  <c r="N147" i="11"/>
  <c r="N126" i="11"/>
  <c r="N124" i="11"/>
  <c r="N122" i="11"/>
  <c r="N105" i="11"/>
  <c r="N103" i="11"/>
  <c r="N97" i="11"/>
  <c r="N93" i="11"/>
  <c r="N31" i="11"/>
  <c r="N380" i="11"/>
  <c r="N288" i="11"/>
  <c r="N264" i="11"/>
  <c r="N238" i="11"/>
  <c r="N200" i="11"/>
  <c r="N196" i="11"/>
  <c r="N176" i="11"/>
  <c r="N85" i="11"/>
  <c r="N83" i="11"/>
  <c r="N63" i="11"/>
  <c r="N52" i="11"/>
  <c r="N39" i="11"/>
  <c r="N342" i="11"/>
  <c r="N340" i="11"/>
  <c r="N323" i="11"/>
  <c r="N310" i="11"/>
  <c r="N308" i="11"/>
  <c r="N269" i="11"/>
  <c r="N247" i="11"/>
  <c r="N245" i="11"/>
  <c r="N216" i="11"/>
  <c r="N212" i="11"/>
  <c r="N183" i="11"/>
  <c r="N181" i="11"/>
  <c r="N152" i="11"/>
  <c r="N112" i="11"/>
  <c r="N101" i="11"/>
  <c r="N99" i="11"/>
  <c r="N79" i="11"/>
  <c r="N68" i="11"/>
  <c r="N48" i="11"/>
  <c r="N37" i="11"/>
  <c r="N35" i="11"/>
  <c r="N383" i="11"/>
  <c r="N374" i="11"/>
  <c r="N367" i="11"/>
  <c r="N317" i="11"/>
  <c r="N295" i="11"/>
  <c r="N293" i="11"/>
  <c r="N291" i="11"/>
  <c r="N276" i="11"/>
  <c r="N252" i="11"/>
  <c r="N223" i="11"/>
  <c r="N221" i="11"/>
  <c r="N188" i="11"/>
  <c r="N168" i="11"/>
  <c r="N148" i="11"/>
  <c r="N88" i="11"/>
  <c r="N75" i="11"/>
  <c r="D6" i="11"/>
  <c r="N363" i="11"/>
  <c r="N287" i="11"/>
  <c r="N263" i="11"/>
  <c r="N232" i="11"/>
  <c r="N206" i="11"/>
  <c r="N95" i="11"/>
  <c r="N53" i="11"/>
  <c r="N51" i="11"/>
  <c r="N16" i="11"/>
  <c r="N173" i="11"/>
  <c r="N164" i="11"/>
  <c r="N91" i="11"/>
  <c r="N60" i="11"/>
  <c r="N339" i="11"/>
  <c r="N337" i="11"/>
  <c r="N326" i="11"/>
  <c r="N324" i="11"/>
  <c r="N307" i="11"/>
  <c r="N268" i="11"/>
  <c r="N248" i="11"/>
  <c r="N244" i="11"/>
  <c r="N222" i="11"/>
  <c r="N215" i="11"/>
  <c r="N213" i="11"/>
  <c r="N184" i="11"/>
  <c r="N180" i="11"/>
  <c r="N151" i="11"/>
  <c r="N111" i="11"/>
  <c r="N80" i="11"/>
  <c r="N69" i="11"/>
  <c r="N67" i="11"/>
  <c r="N36" i="11"/>
  <c r="N384" i="11"/>
  <c r="N348" i="11"/>
  <c r="N294" i="11"/>
  <c r="N292" i="11"/>
  <c r="N281" i="11"/>
  <c r="N277" i="11"/>
  <c r="N253" i="11"/>
  <c r="N191" i="11"/>
  <c r="N160" i="11"/>
  <c r="N136" i="11"/>
  <c r="N127" i="11"/>
  <c r="N120" i="11"/>
  <c r="N290" i="10"/>
  <c r="N386" i="10"/>
  <c r="N384" i="10"/>
  <c r="N382" i="10"/>
  <c r="N365" i="10"/>
  <c r="N342" i="10"/>
  <c r="N340" i="10"/>
  <c r="N300" i="10"/>
  <c r="N298" i="10"/>
  <c r="N296" i="10"/>
  <c r="N281" i="10"/>
  <c r="N279" i="10"/>
  <c r="N246" i="10"/>
  <c r="N227" i="10"/>
  <c r="N206" i="10"/>
  <c r="N204" i="10"/>
  <c r="N181" i="10"/>
  <c r="N179" i="10"/>
  <c r="N141" i="10"/>
  <c r="N137" i="10"/>
  <c r="N118" i="10"/>
  <c r="N78" i="10"/>
  <c r="N76" i="10"/>
  <c r="N53" i="10"/>
  <c r="N51" i="10"/>
  <c r="N42" i="10"/>
  <c r="N40" i="10"/>
  <c r="N23" i="10"/>
  <c r="N397" i="10"/>
  <c r="N292" i="10"/>
  <c r="N261" i="10"/>
  <c r="N194" i="10"/>
  <c r="N192" i="10"/>
  <c r="N190" i="10"/>
  <c r="N129" i="10"/>
  <c r="N127" i="10"/>
  <c r="N62" i="10"/>
  <c r="N389" i="10"/>
  <c r="N322" i="10"/>
  <c r="N320" i="10"/>
  <c r="N318" i="10"/>
  <c r="N299" i="10"/>
  <c r="N257" i="10"/>
  <c r="N255" i="10"/>
  <c r="N236" i="10"/>
  <c r="N234" i="10"/>
  <c r="N232" i="10"/>
  <c r="N217" i="10"/>
  <c r="N215" i="10"/>
  <c r="N173" i="10"/>
  <c r="N150" i="10"/>
  <c r="N108" i="10"/>
  <c r="N106" i="10"/>
  <c r="N104" i="10"/>
  <c r="N89" i="10"/>
  <c r="N87" i="10"/>
  <c r="N45" i="10"/>
  <c r="N351" i="10"/>
  <c r="N379" i="10"/>
  <c r="N360" i="10"/>
  <c r="N301" i="10"/>
  <c r="N243" i="10"/>
  <c r="N201" i="10"/>
  <c r="N115" i="10"/>
  <c r="N73" i="10"/>
  <c r="N54" i="10"/>
  <c r="N35" i="10"/>
  <c r="N288" i="10"/>
  <c r="N393" i="10"/>
  <c r="N374" i="10"/>
  <c r="N353" i="10"/>
  <c r="N398" i="10"/>
  <c r="N396" i="10"/>
  <c r="N373" i="10"/>
  <c r="N356" i="10"/>
  <c r="N354" i="10"/>
  <c r="N352" i="10"/>
  <c r="N289" i="10"/>
  <c r="N287" i="10"/>
  <c r="N235" i="10"/>
  <c r="N193" i="10"/>
  <c r="N191" i="10"/>
  <c r="N187" i="10"/>
  <c r="N147" i="10"/>
  <c r="N130" i="10"/>
  <c r="N128" i="10"/>
  <c r="N126" i="10"/>
  <c r="N107" i="10"/>
  <c r="N65" i="10"/>
  <c r="N63" i="10"/>
  <c r="N59" i="10"/>
  <c r="N381" i="10"/>
  <c r="N368" i="10"/>
  <c r="N306" i="10"/>
  <c r="N114" i="10"/>
  <c r="N377" i="10"/>
  <c r="N357" i="10"/>
  <c r="N355" i="10"/>
  <c r="N346" i="10"/>
  <c r="N344" i="10"/>
  <c r="N313" i="10"/>
  <c r="N293" i="10"/>
  <c r="N291" i="10"/>
  <c r="N282" i="10"/>
  <c r="N280" i="10"/>
  <c r="N249" i="10"/>
  <c r="N229" i="10"/>
  <c r="N218" i="10"/>
  <c r="N216" i="10"/>
  <c r="N185" i="10"/>
  <c r="N165" i="10"/>
  <c r="N163" i="10"/>
  <c r="N154" i="10"/>
  <c r="N152" i="10"/>
  <c r="N121" i="10"/>
  <c r="N101" i="10"/>
  <c r="N99" i="10"/>
  <c r="N90" i="10"/>
  <c r="N88" i="10"/>
  <c r="N57" i="10"/>
  <c r="N37" i="10"/>
  <c r="N26" i="10"/>
  <c r="N24" i="10"/>
  <c r="N394" i="10"/>
  <c r="N361" i="10"/>
  <c r="N341" i="10"/>
  <c r="N277" i="10"/>
  <c r="N169" i="10"/>
  <c r="N136" i="10"/>
  <c r="N85" i="10"/>
  <c r="N304" i="10"/>
  <c r="N253" i="10"/>
  <c r="N242" i="10"/>
  <c r="N176" i="10"/>
  <c r="N145" i="10"/>
  <c r="N112" i="10"/>
  <c r="N50" i="10"/>
  <c r="N395" i="10"/>
  <c r="N331" i="10"/>
  <c r="N267" i="10"/>
  <c r="N203" i="10"/>
  <c r="N139" i="10"/>
  <c r="N77" i="10"/>
  <c r="N75" i="10"/>
  <c r="N66" i="10"/>
  <c r="N64" i="10"/>
  <c r="N33" i="10"/>
  <c r="N18" i="10"/>
  <c r="N330" i="10"/>
  <c r="N266" i="10"/>
  <c r="N233" i="10"/>
  <c r="N200" i="10"/>
  <c r="N149" i="10"/>
  <c r="N138" i="10"/>
  <c r="N105" i="10"/>
  <c r="N74" i="10"/>
  <c r="N337" i="10"/>
  <c r="N48" i="10"/>
  <c r="N371" i="10"/>
  <c r="N370" i="10"/>
  <c r="N273" i="10"/>
  <c r="N240" i="10"/>
  <c r="N125" i="10"/>
  <c r="N81" i="10"/>
  <c r="N349" i="10"/>
  <c r="N347" i="10"/>
  <c r="N338" i="10"/>
  <c r="N336" i="10"/>
  <c r="N305" i="10"/>
  <c r="N285" i="10"/>
  <c r="N283" i="10"/>
  <c r="N274" i="10"/>
  <c r="N272" i="10"/>
  <c r="N241" i="10"/>
  <c r="N221" i="10"/>
  <c r="N210" i="10"/>
  <c r="N208" i="10"/>
  <c r="N177" i="10"/>
  <c r="N157" i="10"/>
  <c r="N155" i="10"/>
  <c r="N146" i="10"/>
  <c r="N144" i="10"/>
  <c r="N113" i="10"/>
  <c r="N93" i="10"/>
  <c r="N91" i="10"/>
  <c r="N82" i="10"/>
  <c r="N80" i="10"/>
  <c r="N49" i="10"/>
  <c r="N392" i="10"/>
  <c r="N328" i="10"/>
  <c r="N297" i="10"/>
  <c r="N264" i="10"/>
  <c r="N213" i="10"/>
  <c r="N202" i="10"/>
  <c r="N72" i="10"/>
  <c r="N41" i="10"/>
  <c r="N21" i="10"/>
  <c r="N317" i="10"/>
  <c r="N209" i="10"/>
  <c r="N189" i="10"/>
  <c r="N178" i="10"/>
  <c r="N61" i="10"/>
  <c r="N387" i="10"/>
  <c r="N378" i="10"/>
  <c r="N376" i="10"/>
  <c r="N325" i="10"/>
  <c r="N323" i="10"/>
  <c r="N312" i="10"/>
  <c r="N259" i="10"/>
  <c r="N195" i="10"/>
  <c r="N186" i="10"/>
  <c r="N184" i="10"/>
  <c r="N131" i="10"/>
  <c r="N120" i="10"/>
  <c r="N67" i="10"/>
  <c r="N58" i="10"/>
  <c r="N56" i="10"/>
  <c r="N25" i="10"/>
  <c r="N393" i="1"/>
  <c r="N381" i="1"/>
  <c r="N362" i="1"/>
  <c r="N360" i="1"/>
  <c r="N311" i="1"/>
  <c r="N309" i="1"/>
  <c r="N307" i="1"/>
  <c r="N305" i="1"/>
  <c r="N288" i="1"/>
  <c r="N280" i="1"/>
  <c r="N272" i="1"/>
  <c r="N258" i="1"/>
  <c r="N250" i="1"/>
  <c r="N233" i="1"/>
  <c r="N190" i="1"/>
  <c r="N186" i="1"/>
  <c r="N184" i="1"/>
  <c r="N182" i="1"/>
  <c r="N178" i="1"/>
  <c r="N174" i="1"/>
  <c r="N170" i="1"/>
  <c r="N168" i="1"/>
  <c r="N164" i="1"/>
  <c r="N119" i="1"/>
  <c r="N94" i="1"/>
  <c r="N90" i="1"/>
  <c r="N88" i="1"/>
  <c r="N47" i="1"/>
  <c r="N45" i="1"/>
  <c r="O45" i="1" s="1"/>
  <c r="D10" i="1" s="1"/>
  <c r="N43" i="1"/>
  <c r="N41" i="1"/>
  <c r="N37" i="1"/>
  <c r="N375" i="1"/>
  <c r="N371" i="1"/>
  <c r="N369" i="1"/>
  <c r="N352" i="1"/>
  <c r="N344" i="1"/>
  <c r="N336" i="1"/>
  <c r="N322" i="1"/>
  <c r="N314" i="1"/>
  <c r="N297" i="1"/>
  <c r="N246" i="1"/>
  <c r="N244" i="1"/>
  <c r="N242" i="1"/>
  <c r="N223" i="1"/>
  <c r="N219" i="1"/>
  <c r="N217" i="1"/>
  <c r="N207" i="1"/>
  <c r="N203" i="1"/>
  <c r="N201" i="1"/>
  <c r="N158" i="1"/>
  <c r="N154" i="1"/>
  <c r="N152" i="1"/>
  <c r="N111" i="1"/>
  <c r="N109" i="1"/>
  <c r="N107" i="1"/>
  <c r="N105" i="1"/>
  <c r="N31" i="1"/>
  <c r="N29" i="1"/>
  <c r="N27" i="1"/>
  <c r="N25" i="1"/>
  <c r="N142" i="1"/>
  <c r="N138" i="1"/>
  <c r="N136" i="1"/>
  <c r="N62" i="1"/>
  <c r="N58" i="1"/>
  <c r="N56" i="1"/>
  <c r="N392" i="1"/>
  <c r="N361" i="1"/>
  <c r="N310" i="1"/>
  <c r="N308" i="1"/>
  <c r="N306" i="1"/>
  <c r="N287" i="1"/>
  <c r="N283" i="1"/>
  <c r="N234" i="1"/>
  <c r="N232" i="1"/>
  <c r="N191" i="1"/>
  <c r="N187" i="1"/>
  <c r="N185" i="1"/>
  <c r="N89" i="1"/>
  <c r="N384" i="1"/>
  <c r="N382" i="1"/>
  <c r="N380" i="1"/>
  <c r="N355" i="1"/>
  <c r="N279" i="1"/>
  <c r="N275" i="1"/>
  <c r="N265" i="1"/>
  <c r="N255" i="1"/>
  <c r="N249" i="1"/>
  <c r="N208" i="1"/>
  <c r="N126" i="1"/>
  <c r="N122" i="1"/>
  <c r="N120" i="1"/>
  <c r="N79" i="1"/>
  <c r="N75" i="1"/>
  <c r="N73" i="1"/>
  <c r="N394" i="1"/>
  <c r="N335" i="1"/>
  <c r="N333" i="1"/>
  <c r="N327" i="1"/>
  <c r="N325" i="1"/>
  <c r="N317" i="1"/>
  <c r="N196" i="1"/>
  <c r="N155" i="1"/>
  <c r="N153" i="1"/>
  <c r="N106" i="1"/>
  <c r="N104" i="1"/>
  <c r="N100" i="1"/>
  <c r="N55" i="1"/>
  <c r="N53" i="1"/>
  <c r="N30" i="1"/>
  <c r="N26" i="1"/>
  <c r="N24" i="1"/>
  <c r="N387" i="1"/>
  <c r="N358" i="1"/>
  <c r="N345" i="1"/>
  <c r="N323" i="1"/>
  <c r="N294" i="1"/>
  <c r="N292" i="1"/>
  <c r="N281" i="1"/>
  <c r="N261" i="1"/>
  <c r="N259" i="1"/>
  <c r="N230" i="1"/>
  <c r="N226" i="1"/>
  <c r="N211" i="1"/>
  <c r="N209" i="1"/>
  <c r="N198" i="1"/>
  <c r="N194" i="1"/>
  <c r="N179" i="1"/>
  <c r="N177" i="1"/>
  <c r="N166" i="1"/>
  <c r="N162" i="1"/>
  <c r="N147" i="1"/>
  <c r="N145" i="1"/>
  <c r="N134" i="1"/>
  <c r="N130" i="1"/>
  <c r="N117" i="1"/>
  <c r="N115" i="1"/>
  <c r="N113" i="1"/>
  <c r="N102" i="1"/>
  <c r="N98" i="1"/>
  <c r="N83" i="1"/>
  <c r="N81" i="1"/>
  <c r="N70" i="1"/>
  <c r="N66" i="1"/>
  <c r="N51" i="1"/>
  <c r="N49" i="1"/>
  <c r="N38" i="1"/>
  <c r="N34" i="1"/>
  <c r="N21" i="1"/>
  <c r="N19" i="1"/>
  <c r="N17" i="1"/>
  <c r="N356" i="1"/>
  <c r="N398" i="1"/>
  <c r="N396" i="1"/>
  <c r="N385" i="1"/>
  <c r="N363" i="1"/>
  <c r="N341" i="1"/>
  <c r="N334" i="1"/>
  <c r="N332" i="1"/>
  <c r="N321" i="1"/>
  <c r="N299" i="1"/>
  <c r="N277" i="1"/>
  <c r="N270" i="1"/>
  <c r="N268" i="1"/>
  <c r="N257" i="1"/>
  <c r="N235" i="1"/>
  <c r="N220" i="1"/>
  <c r="N205" i="1"/>
  <c r="N188" i="1"/>
  <c r="N173" i="1"/>
  <c r="N156" i="1"/>
  <c r="N124" i="1"/>
  <c r="N92" i="1"/>
  <c r="N77" i="1"/>
  <c r="N60" i="1"/>
  <c r="N28" i="1"/>
  <c r="N379" i="1"/>
  <c r="N357" i="1"/>
  <c r="N350" i="1"/>
  <c r="N348" i="1"/>
  <c r="N337" i="1"/>
  <c r="N315" i="1"/>
  <c r="N293" i="1"/>
  <c r="N286" i="1"/>
  <c r="N284" i="1"/>
  <c r="N273" i="1"/>
  <c r="N251" i="1"/>
  <c r="N229" i="1"/>
  <c r="N212" i="1"/>
  <c r="N197" i="1"/>
  <c r="N180" i="1"/>
  <c r="N388" i="1"/>
  <c r="N163" i="1"/>
  <c r="N161" i="1"/>
  <c r="N150" i="1"/>
  <c r="N146" i="1"/>
  <c r="N133" i="1"/>
  <c r="N131" i="1"/>
  <c r="N129" i="1"/>
  <c r="N118" i="1"/>
  <c r="N114" i="1"/>
  <c r="N101" i="1"/>
  <c r="N99" i="1"/>
  <c r="N97" i="1"/>
  <c r="N86" i="1"/>
  <c r="N82" i="1"/>
  <c r="N67" i="1"/>
  <c r="N65" i="1"/>
  <c r="N54" i="1"/>
  <c r="N50" i="1"/>
  <c r="N35" i="1"/>
  <c r="N33" i="1"/>
  <c r="N22" i="1"/>
  <c r="N18" i="1"/>
  <c r="N390" i="1"/>
  <c r="N395" i="1"/>
  <c r="N373" i="1"/>
  <c r="N366" i="1"/>
  <c r="N364" i="1"/>
  <c r="N353" i="1"/>
  <c r="N331" i="1"/>
  <c r="N302" i="1"/>
  <c r="N300" i="1"/>
  <c r="N289" i="1"/>
  <c r="N267" i="1"/>
  <c r="N245" i="1"/>
  <c r="N238" i="1"/>
  <c r="N236" i="1"/>
  <c r="N221" i="1"/>
  <c r="N204" i="1"/>
  <c r="N189" i="1"/>
  <c r="N172" i="1"/>
  <c r="N157" i="1"/>
  <c r="N140" i="1"/>
  <c r="N108" i="1"/>
  <c r="N76" i="1"/>
  <c r="N61" i="1"/>
  <c r="N44" i="1"/>
  <c r="N349" i="1"/>
  <c r="N285" i="1"/>
  <c r="D7" i="13"/>
  <c r="Q73" i="13"/>
  <c r="Q17" i="13"/>
  <c r="Q66" i="13"/>
  <c r="Q25" i="13"/>
  <c r="Q331" i="13"/>
  <c r="Q370" i="13"/>
  <c r="Q137" i="13"/>
  <c r="Q105" i="13"/>
  <c r="Q100" i="13"/>
  <c r="Q209" i="13"/>
  <c r="Q208" i="13"/>
  <c r="Q206" i="13"/>
  <c r="Q185" i="13"/>
  <c r="Q184" i="13"/>
  <c r="Q182" i="13"/>
  <c r="Q270" i="13"/>
  <c r="Q257" i="13"/>
  <c r="Q256" i="13"/>
  <c r="Q15" i="13"/>
  <c r="Q14" i="13"/>
  <c r="R14" i="13" s="1"/>
  <c r="Q81" i="13"/>
  <c r="Q145" i="13"/>
  <c r="Q255" i="13"/>
  <c r="Q318" i="13"/>
  <c r="Q316" i="13"/>
  <c r="Q315" i="13"/>
  <c r="Q312" i="13"/>
  <c r="Q311" i="13"/>
  <c r="Q278" i="13"/>
  <c r="Q249" i="13"/>
  <c r="Q248" i="13"/>
  <c r="Q246" i="13"/>
  <c r="Q177" i="13"/>
  <c r="Q173" i="13"/>
  <c r="Q131" i="13"/>
  <c r="Q97" i="13"/>
  <c r="Q91" i="13"/>
  <c r="Q89" i="13"/>
  <c r="Q74" i="13"/>
  <c r="Q378" i="13"/>
  <c r="Q201" i="13"/>
  <c r="Q199" i="13"/>
  <c r="Q196" i="13"/>
  <c r="Q193" i="13"/>
  <c r="Q192" i="13"/>
  <c r="Q191" i="13"/>
  <c r="Q188" i="13"/>
  <c r="Q113" i="13"/>
  <c r="Q109" i="13"/>
  <c r="Q33" i="13"/>
  <c r="Q27" i="13"/>
  <c r="Q26" i="13"/>
  <c r="Q379" i="13"/>
  <c r="Q346" i="13"/>
  <c r="Q121" i="13"/>
  <c r="Q120" i="13"/>
  <c r="Q118" i="13"/>
  <c r="Q114" i="13"/>
  <c r="Q41" i="13"/>
  <c r="Q396" i="13"/>
  <c r="Q381" i="13"/>
  <c r="Q347" i="13"/>
  <c r="Q286" i="13"/>
  <c r="Q217" i="13"/>
  <c r="Q129" i="13"/>
  <c r="Q127" i="13"/>
  <c r="Q124" i="13"/>
  <c r="Q49" i="13"/>
  <c r="Q44" i="13"/>
  <c r="Q398" i="13"/>
  <c r="R398" i="13" s="1"/>
  <c r="Q387" i="13"/>
  <c r="Q386" i="13"/>
  <c r="Q363" i="13"/>
  <c r="Q349" i="13"/>
  <c r="Q294" i="13"/>
  <c r="Q289" i="13"/>
  <c r="Q225" i="13"/>
  <c r="Q219" i="13"/>
  <c r="Q194" i="13"/>
  <c r="Q153" i="13"/>
  <c r="Q146" i="13"/>
  <c r="Q57" i="13"/>
  <c r="Q54" i="13"/>
  <c r="Q395" i="13"/>
  <c r="Q394" i="13"/>
  <c r="Q393" i="13"/>
  <c r="Q392" i="13"/>
  <c r="Q391" i="13"/>
  <c r="Q388" i="13"/>
  <c r="Q371" i="13"/>
  <c r="Q366" i="13"/>
  <c r="Q355" i="13"/>
  <c r="Q323" i="13"/>
  <c r="Q322" i="13"/>
  <c r="Q321" i="13"/>
  <c r="Q302" i="13"/>
  <c r="Q301" i="13"/>
  <c r="Q298" i="13"/>
  <c r="Q233" i="13"/>
  <c r="Q203" i="13"/>
  <c r="Q161" i="13"/>
  <c r="Q155" i="13"/>
  <c r="Q65" i="13"/>
  <c r="Q64" i="13"/>
  <c r="Q63" i="13"/>
  <c r="Q362" i="13"/>
  <c r="Q361" i="13"/>
  <c r="Q360" i="13"/>
  <c r="Q359" i="13"/>
  <c r="Q356" i="13"/>
  <c r="Q354" i="13"/>
  <c r="Q339" i="13"/>
  <c r="Q310" i="13"/>
  <c r="Q307" i="13"/>
  <c r="Q265" i="13"/>
  <c r="Q261" i="13"/>
  <c r="Q241" i="13"/>
  <c r="Q237" i="13"/>
  <c r="Q169" i="13"/>
  <c r="Q164" i="13"/>
  <c r="Q390" i="13"/>
  <c r="Q358" i="13"/>
  <c r="Q320" i="13"/>
  <c r="Q319" i="13"/>
  <c r="Q306" i="13"/>
  <c r="Q297" i="13"/>
  <c r="Q263" i="13"/>
  <c r="Q254" i="13"/>
  <c r="Q245" i="13"/>
  <c r="Q236" i="13"/>
  <c r="Q227" i="13"/>
  <c r="Q218" i="13"/>
  <c r="Q190" i="13"/>
  <c r="Q181" i="13"/>
  <c r="Q172" i="13"/>
  <c r="Q163" i="13"/>
  <c r="Q135" i="13"/>
  <c r="Q132" i="13"/>
  <c r="Q128" i="13"/>
  <c r="Q126" i="13"/>
  <c r="Q122" i="13"/>
  <c r="Q117" i="13"/>
  <c r="Q99" i="13"/>
  <c r="Q72" i="13"/>
  <c r="Q71" i="13"/>
  <c r="Q62" i="13"/>
  <c r="Q53" i="13"/>
  <c r="Q35" i="13"/>
  <c r="Q382" i="13"/>
  <c r="Q350" i="13"/>
  <c r="Q308" i="13"/>
  <c r="Q304" i="13"/>
  <c r="Q303" i="13"/>
  <c r="Q299" i="13"/>
  <c r="Q293" i="13"/>
  <c r="Q290" i="13"/>
  <c r="Q281" i="13"/>
  <c r="Q247" i="13"/>
  <c r="Q238" i="13"/>
  <c r="Q229" i="13"/>
  <c r="Q228" i="13"/>
  <c r="Q211" i="13"/>
  <c r="Q210" i="13"/>
  <c r="Q183" i="13"/>
  <c r="Q176" i="13"/>
  <c r="Q174" i="13"/>
  <c r="Q165" i="13"/>
  <c r="Q156" i="13"/>
  <c r="Q147" i="13"/>
  <c r="Q119" i="13"/>
  <c r="Q116" i="13"/>
  <c r="Q112" i="13"/>
  <c r="Q110" i="13"/>
  <c r="Q101" i="13"/>
  <c r="Q92" i="13"/>
  <c r="Q83" i="13"/>
  <c r="Q56" i="13"/>
  <c r="Q55" i="13"/>
  <c r="Q46" i="13"/>
  <c r="Q45" i="13"/>
  <c r="Q36" i="13"/>
  <c r="Q19" i="13"/>
  <c r="Q18" i="13"/>
  <c r="Q385" i="13"/>
  <c r="Q384" i="13"/>
  <c r="Q383" i="13"/>
  <c r="Q380" i="13"/>
  <c r="Q373" i="13"/>
  <c r="Q353" i="13"/>
  <c r="Q352" i="13"/>
  <c r="Q351" i="13"/>
  <c r="Q348" i="13"/>
  <c r="Q341" i="13"/>
  <c r="Q300" i="13"/>
  <c r="Q296" i="13"/>
  <c r="Q295" i="13"/>
  <c r="Q291" i="13"/>
  <c r="Q285" i="13"/>
  <c r="Q282" i="13"/>
  <c r="Q273" i="13"/>
  <c r="Q267" i="13"/>
  <c r="Q258" i="13"/>
  <c r="Q240" i="13"/>
  <c r="Q239" i="13"/>
  <c r="Q232" i="13"/>
  <c r="Q221" i="13"/>
  <c r="Q220" i="13"/>
  <c r="Q175" i="13"/>
  <c r="Q168" i="13"/>
  <c r="Q166" i="13"/>
  <c r="Q157" i="13"/>
  <c r="Q148" i="13"/>
  <c r="Q139" i="13"/>
  <c r="Q111" i="13"/>
  <c r="Q108" i="13"/>
  <c r="Q106" i="13"/>
  <c r="Q104" i="13"/>
  <c r="Q102" i="13"/>
  <c r="Q93" i="13"/>
  <c r="Q84" i="13"/>
  <c r="Q75" i="13"/>
  <c r="Q48" i="13"/>
  <c r="Q47" i="13"/>
  <c r="Q37" i="13"/>
  <c r="Q28" i="13"/>
  <c r="Q374" i="13"/>
  <c r="Q342" i="13"/>
  <c r="Q338" i="13"/>
  <c r="Q333" i="13"/>
  <c r="Q326" i="13"/>
  <c r="Q325" i="13"/>
  <c r="Q292" i="13"/>
  <c r="Q288" i="13"/>
  <c r="Q287" i="13"/>
  <c r="Q283" i="13"/>
  <c r="Q277" i="13"/>
  <c r="Q274" i="13"/>
  <c r="Q268" i="13"/>
  <c r="Q259" i="13"/>
  <c r="Q250" i="13"/>
  <c r="Q231" i="13"/>
  <c r="Q230" i="13"/>
  <c r="Q224" i="13"/>
  <c r="Q213" i="13"/>
  <c r="Q212" i="13"/>
  <c r="Q204" i="13"/>
  <c r="Q195" i="13"/>
  <c r="Q186" i="13"/>
  <c r="Q167" i="13"/>
  <c r="Q160" i="13"/>
  <c r="Q158" i="13"/>
  <c r="Q154" i="13"/>
  <c r="Q149" i="13"/>
  <c r="Q140" i="13"/>
  <c r="Q103" i="13"/>
  <c r="Q98" i="13"/>
  <c r="Q96" i="13"/>
  <c r="Q94" i="13"/>
  <c r="Q90" i="13"/>
  <c r="Q85" i="13"/>
  <c r="Q76" i="13"/>
  <c r="Q67" i="13"/>
  <c r="Q58" i="13"/>
  <c r="Q40" i="13"/>
  <c r="Q39" i="13"/>
  <c r="Q38" i="13"/>
  <c r="Q32" i="13"/>
  <c r="Q29" i="13"/>
  <c r="Q20" i="13"/>
  <c r="Q397" i="13"/>
  <c r="R397" i="13" s="1"/>
  <c r="Q377" i="13"/>
  <c r="Q376" i="13"/>
  <c r="Q375" i="13"/>
  <c r="Q372" i="13"/>
  <c r="Q365" i="13"/>
  <c r="Q345" i="13"/>
  <c r="Q344" i="13"/>
  <c r="Q343" i="13"/>
  <c r="Q340" i="13"/>
  <c r="Q334" i="13"/>
  <c r="Q330" i="13"/>
  <c r="Q284" i="13"/>
  <c r="Q280" i="13"/>
  <c r="Q279" i="13"/>
  <c r="Q275" i="13"/>
  <c r="Q269" i="13"/>
  <c r="Q260" i="13"/>
  <c r="Q251" i="13"/>
  <c r="Q242" i="13"/>
  <c r="Q223" i="13"/>
  <c r="Q222" i="13"/>
  <c r="Q216" i="13"/>
  <c r="Q205" i="13"/>
  <c r="Q187" i="13"/>
  <c r="Q178" i="13"/>
  <c r="Q159" i="13"/>
  <c r="Q152" i="13"/>
  <c r="Q150" i="13"/>
  <c r="Q141" i="13"/>
  <c r="Q123" i="13"/>
  <c r="Q95" i="13"/>
  <c r="Q86" i="13"/>
  <c r="Q82" i="13"/>
  <c r="Q77" i="13"/>
  <c r="Q68" i="13"/>
  <c r="Q59" i="13"/>
  <c r="Q50" i="13"/>
  <c r="Q31" i="13"/>
  <c r="Q30" i="13"/>
  <c r="Q24" i="13"/>
  <c r="Q21" i="13"/>
  <c r="Q337" i="13"/>
  <c r="Q336" i="13"/>
  <c r="Q335" i="13"/>
  <c r="Q332" i="13"/>
  <c r="Q317" i="13"/>
  <c r="Q276" i="13"/>
  <c r="Q272" i="13"/>
  <c r="Q271" i="13"/>
  <c r="Q252" i="13"/>
  <c r="Q243" i="13"/>
  <c r="Q234" i="13"/>
  <c r="Q215" i="13"/>
  <c r="Q214" i="13"/>
  <c r="Q202" i="13"/>
  <c r="Q197" i="13"/>
  <c r="Q179" i="13"/>
  <c r="Q170" i="13"/>
  <c r="Q151" i="13"/>
  <c r="Q144" i="13"/>
  <c r="Q142" i="13"/>
  <c r="Q138" i="13"/>
  <c r="Q133" i="13"/>
  <c r="Q115" i="13"/>
  <c r="Q88" i="13"/>
  <c r="Q87" i="13"/>
  <c r="Q78" i="13"/>
  <c r="Q69" i="13"/>
  <c r="Q60" i="13"/>
  <c r="Q51" i="13"/>
  <c r="Q42" i="13"/>
  <c r="Q23" i="13"/>
  <c r="Q22" i="13"/>
  <c r="Q16" i="13"/>
  <c r="Q389" i="13"/>
  <c r="Q369" i="13"/>
  <c r="Q368" i="13"/>
  <c r="Q367" i="13"/>
  <c r="Q364" i="13"/>
  <c r="Q357" i="13"/>
  <c r="Q329" i="13"/>
  <c r="Q328" i="13"/>
  <c r="Q327" i="13"/>
  <c r="Q324" i="13"/>
  <c r="Q314" i="13"/>
  <c r="Q313" i="13"/>
  <c r="Q309" i="13"/>
  <c r="Q305" i="13"/>
  <c r="Q266" i="13"/>
  <c r="Q264" i="13"/>
  <c r="Q262" i="13"/>
  <c r="Q253" i="13"/>
  <c r="Q244" i="13"/>
  <c r="Q235" i="13"/>
  <c r="Q226" i="13"/>
  <c r="Q207" i="13"/>
  <c r="Q200" i="13"/>
  <c r="Q198" i="13"/>
  <c r="Q189" i="13"/>
  <c r="Q180" i="13"/>
  <c r="Q171" i="13"/>
  <c r="Q162" i="13"/>
  <c r="Q143" i="13"/>
  <c r="Q136" i="13"/>
  <c r="Q134" i="13"/>
  <c r="Q130" i="13"/>
  <c r="Q125" i="13"/>
  <c r="Q107" i="13"/>
  <c r="Q80" i="13"/>
  <c r="Q79" i="13"/>
  <c r="Q70" i="13"/>
  <c r="Q61" i="13"/>
  <c r="Q52" i="13"/>
  <c r="Q43" i="13"/>
  <c r="Q34" i="13"/>
  <c r="Q13" i="13"/>
  <c r="D9" i="10"/>
  <c r="E10" i="3" s="1"/>
  <c r="M12" i="12"/>
  <c r="N13" i="11"/>
  <c r="O13" i="11" s="1"/>
  <c r="D7" i="11"/>
  <c r="D9" i="11"/>
  <c r="E11" i="3" s="1"/>
  <c r="D6" i="13"/>
  <c r="D8" i="12"/>
  <c r="E12" i="3" s="1"/>
  <c r="D6" i="12"/>
  <c r="D5" i="12" s="1"/>
  <c r="N13" i="1"/>
  <c r="D6" i="1"/>
  <c r="D7" i="1"/>
  <c r="D10" i="11" l="1"/>
  <c r="K11" i="3" s="1"/>
  <c r="D9" i="12"/>
  <c r="K12" i="3" s="1"/>
  <c r="D5" i="11"/>
  <c r="D11" i="3" s="1"/>
  <c r="D5" i="13"/>
  <c r="D13" i="3" s="1"/>
  <c r="R13" i="13"/>
  <c r="D10" i="13" s="1"/>
  <c r="K13" i="3" s="1"/>
  <c r="D10" i="3"/>
  <c r="D12" i="3"/>
  <c r="K9" i="3"/>
  <c r="D5" i="1"/>
  <c r="D9" i="3" s="1"/>
</calcChain>
</file>

<file path=xl/sharedStrings.xml><?xml version="1.0" encoding="utf-8"?>
<sst xmlns="http://schemas.openxmlformats.org/spreadsheetml/2006/main" count="280" uniqueCount="142">
  <si>
    <t>Konsekvensklasse</t>
  </si>
  <si>
    <t>Fagområde</t>
  </si>
  <si>
    <t>Navn på søker:</t>
  </si>
  <si>
    <t>Samlet praksis:</t>
  </si>
  <si>
    <t>SIV-iD</t>
  </si>
  <si>
    <t>I</t>
  </si>
  <si>
    <t>II</t>
  </si>
  <si>
    <t>III</t>
  </si>
  <si>
    <t>IV</t>
  </si>
  <si>
    <t>V</t>
  </si>
  <si>
    <t>Konsekvensklasse 1</t>
  </si>
  <si>
    <t>Søknad:</t>
  </si>
  <si>
    <t>Praksis:</t>
  </si>
  <si>
    <t>Tekniske planer</t>
  </si>
  <si>
    <t>Revurdering</t>
  </si>
  <si>
    <t>Enkeltberegninger</t>
  </si>
  <si>
    <t>Byggekontroll</t>
  </si>
  <si>
    <t>Andre flomberegninger</t>
  </si>
  <si>
    <t>Fagområde V</t>
  </si>
  <si>
    <t>Dambruddsbølgeberegninger</t>
  </si>
  <si>
    <t>Lukket flomløp</t>
  </si>
  <si>
    <t>Fysisk modellforsøk</t>
  </si>
  <si>
    <t>CFD-beregninger</t>
  </si>
  <si>
    <t>Fagområde I-III</t>
  </si>
  <si>
    <t>Generelt</t>
  </si>
  <si>
    <t>Fagområde IV</t>
  </si>
  <si>
    <t>Arbeidets art</t>
  </si>
  <si>
    <t>Arbeidsets art</t>
  </si>
  <si>
    <t>Platedam</t>
  </si>
  <si>
    <t>Hvelvdam</t>
  </si>
  <si>
    <t>Murdam</t>
  </si>
  <si>
    <t>Anleggstype, f.o. I</t>
  </si>
  <si>
    <t>Anleggstype, f.o. II</t>
  </si>
  <si>
    <t>Asfaltkjerne</t>
  </si>
  <si>
    <t>Sentral betongtetning</t>
  </si>
  <si>
    <t>Frontal tetning</t>
  </si>
  <si>
    <t>Luke</t>
  </si>
  <si>
    <t>Ventil</t>
  </si>
  <si>
    <t>Trykkrør</t>
  </si>
  <si>
    <t>Tverrslagsport</t>
  </si>
  <si>
    <t>Annet (spesifiser)</t>
  </si>
  <si>
    <t>Anleggstype, f.o. III</t>
  </si>
  <si>
    <t>Betongpropp</t>
  </si>
  <si>
    <t>Forankringskloss</t>
  </si>
  <si>
    <t>Revurderinger</t>
  </si>
  <si>
    <t>Annen praksis</t>
  </si>
  <si>
    <t>måneder</t>
  </si>
  <si>
    <t>timer</t>
  </si>
  <si>
    <t>Søknaden omfatter følgende fagområder og konsekvensklasser:</t>
  </si>
  <si>
    <t>Godkjenningsnivå</t>
  </si>
  <si>
    <t>Firma:</t>
  </si>
  <si>
    <t>Navn på anlegg/prosjekt og eier/oppdragsgiver</t>
  </si>
  <si>
    <t>Konsekvens-klasse</t>
  </si>
  <si>
    <t>Veiledning til utfylling av praksisskjemaet:</t>
  </si>
  <si>
    <t>-Samlet praksis oppsummeres fortløpende på denne siden.</t>
  </si>
  <si>
    <t>Ja/Nei</t>
  </si>
  <si>
    <t>Ja</t>
  </si>
  <si>
    <t>Nei</t>
  </si>
  <si>
    <t>-For søknad om godkjenning i fagområde I, II og III må du bekrefte at du har nødvendig praksis med revurderinger.</t>
  </si>
  <si>
    <t>[firma]</t>
  </si>
  <si>
    <t>[navn]</t>
  </si>
  <si>
    <t>Alle konsekvensklasser</t>
  </si>
  <si>
    <t>Praksisskjema for fagområde II</t>
  </si>
  <si>
    <t>Praksisskjema for fagområde I</t>
  </si>
  <si>
    <t>Damtype/ konstruksjon</t>
  </si>
  <si>
    <t>Praksisskjema for søknad om godkjenning som fagansvarlig</t>
  </si>
  <si>
    <t>Praksisskjema for fagområde III</t>
  </si>
  <si>
    <t>Anleggsdel/ konstruksjon</t>
  </si>
  <si>
    <t>Praksisskjema for fagområde IV</t>
  </si>
  <si>
    <t>Flomberegninger damsikkerhet</t>
  </si>
  <si>
    <t>Praksisskjema for fagområde V</t>
  </si>
  <si>
    <t>-Angi hvilke fagområder og konsekvensklasser det søkes om godkjenning for.</t>
  </si>
  <si>
    <t>Rolle</t>
  </si>
  <si>
    <t>Fagkontroll</t>
  </si>
  <si>
    <t>Utførelse</t>
  </si>
  <si>
    <t>Åpent flomløp</t>
  </si>
  <si>
    <t>Flomberegninger</t>
  </si>
  <si>
    <t>Morenekjerne</t>
  </si>
  <si>
    <t>Jorddam</t>
  </si>
  <si>
    <t>Fagansvarlig/ referanse</t>
  </si>
  <si>
    <t>Praksis siste 5 år</t>
  </si>
  <si>
    <t>Siste 5 år</t>
  </si>
  <si>
    <t>Totalt</t>
  </si>
  <si>
    <t>-Fyll inn navn og firmatilhørighet</t>
  </si>
  <si>
    <t>Årstall fullført</t>
  </si>
  <si>
    <t>Varighet i mnd.</t>
  </si>
  <si>
    <t>Søkers rolle</t>
  </si>
  <si>
    <t>Gjeldende år</t>
  </si>
  <si>
    <t>Utførelse/ kontroll, TP/rev.</t>
  </si>
  <si>
    <t>Relevant praksis siste 5 år</t>
  </si>
  <si>
    <t>Samlet</t>
  </si>
  <si>
    <t>Samlet praksis</t>
  </si>
  <si>
    <t>-Anleggets konsekvensklasse, arbeidets art og søkers rolle velges fra nedtrekksmenyer i regnearket</t>
  </si>
  <si>
    <t>-For arbeid som strekker seg over flere år skal det kun føres opp årstall for når prosjektet var fullført</t>
  </si>
  <si>
    <t>-Oppgi tiden du har brukt innenfor fagområdet; ikke varigheten av prosjektet. All praksis skal oppgis i måneder</t>
  </si>
  <si>
    <t>-For dammer kan SIV-iD finnes via NVE-Atlas (damnummer)</t>
  </si>
  <si>
    <t>-Angi damtype/anleggsdel/konstruksjonsdel i "Beskrivelse/utdyping" dersom alternativene ikke er dekkende</t>
  </si>
  <si>
    <t>-For fagområde I, II og III , damtype/anleggsdel/konstruksjon velges fra nedtrekksmeny</t>
  </si>
  <si>
    <t>-Søkers rolle må samsvare med innsendt rapport, og vil være gjenstand for stikkprøvekontroll</t>
  </si>
  <si>
    <t>-Angi hvem som var fagansvarlig for arbeidet, eventuelt referanseperson dersom fagansvarlig ikke var involvert</t>
  </si>
  <si>
    <t>Relevant praksis innen de omsøkte fagområdene spesifiseres i egne arkfaner:</t>
  </si>
  <si>
    <t>Spesielt for søkere som er godkjent i andre fagområder fra før:</t>
  </si>
  <si>
    <t>Samlet praksis siste 5 år:</t>
  </si>
  <si>
    <t>-Spesifiser relevant praksis siste 5 år for alle fagområder du har godkjenning i</t>
  </si>
  <si>
    <t>Fagområde I, II og III: Egenerklæring om praksis med revurderinger:</t>
  </si>
  <si>
    <t>Jeg har utført minst 3 revurderinger innen fagområdet, der jeg også har utført revurderingsinspeksjon</t>
  </si>
  <si>
    <t>Søker har følgende faggodkjenninger fra før:</t>
  </si>
  <si>
    <t>Kapasitet lukket flomløp</t>
  </si>
  <si>
    <t>Kapasitet åpent flomløp</t>
  </si>
  <si>
    <t>Tekniske planer og revurderinger siste 5 år:</t>
  </si>
  <si>
    <t>Utførelse av flomberegninger dam, klasse 1-4:</t>
  </si>
  <si>
    <t>Utførelse/ kontroll, flomb.</t>
  </si>
  <si>
    <t>Utførelse av tekniske planer, klasse 1-4:</t>
  </si>
  <si>
    <t>Utførelse av revurderinger, klasse 1-4:</t>
  </si>
  <si>
    <t>Flomberegninger dam siste 5 år:</t>
  </si>
  <si>
    <t>DBBB</t>
  </si>
  <si>
    <t>Kapasitet luker</t>
  </si>
  <si>
    <t>Luker</t>
  </si>
  <si>
    <t>Tunnel</t>
  </si>
  <si>
    <t>Kanal</t>
  </si>
  <si>
    <t>Kapasitet overføringstunnel</t>
  </si>
  <si>
    <t>Kapasitet kanal</t>
  </si>
  <si>
    <t>Hydr. Beregn.</t>
  </si>
  <si>
    <t>Utførelse av DBBB, klasse 1-4:</t>
  </si>
  <si>
    <t>Utførelse av kapasitetsberegninger, klasse 1-4:</t>
  </si>
  <si>
    <t>DBBB og relevante beregninger siste 5 år:</t>
  </si>
  <si>
    <t>Massivdam</t>
  </si>
  <si>
    <t>Beskrivelse/utdyping av arbeidet, inkl. vurdering av kompleksitet</t>
  </si>
  <si>
    <t>Beskrivelse/utdyping av arbeidet, inkl. anleggets hoveddimensjoner og vurdering av kompleksitet</t>
  </si>
  <si>
    <t>Beskrivelse/utdyping av arbeidet, inkl. rør-, ventil- eller luketype, hoveddimensjoner og vurdering av kompleksitet</t>
  </si>
  <si>
    <t>-Gi en kort beskrivelse/utdyping av arbeidet, inkl. en vurdering av kompleksiteten og opplysninger om relevante hoveddata for anlegget</t>
  </si>
  <si>
    <t>Rangering av praksis basert på relevans</t>
  </si>
  <si>
    <t>-Sorter praksisen etter relevans. Mest relevante praksis skal ha tallet "1", minst relevante praksis skal ha høyeste nummer. f.eks.: "398"</t>
  </si>
  <si>
    <t xml:space="preserve">Fagområde I </t>
  </si>
  <si>
    <t>Opptelling</t>
  </si>
  <si>
    <t>Fagområde II</t>
  </si>
  <si>
    <t>Fagområde III</t>
  </si>
  <si>
    <t>Utført</t>
  </si>
  <si>
    <t xml:space="preserve">Fagkontroll </t>
  </si>
  <si>
    <t xml:space="preserve">Byggekontroll </t>
  </si>
  <si>
    <t xml:space="preserve">Tekniske planer </t>
  </si>
  <si>
    <t xml:space="preserve">Revurderinger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</si>
</sst>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0" borderId="0" xfId="0" applyFont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4" borderId="0" xfId="0" applyFill="1"/>
    <xf numFmtId="0" fontId="2" fillId="4" borderId="0" xfId="0" applyFont="1" applyFill="1"/>
    <xf numFmtId="0" fontId="1" fillId="5" borderId="1" xfId="0" applyFont="1" applyFill="1" applyBorder="1" applyAlignment="1">
      <alignment horizontal="center"/>
    </xf>
    <xf numFmtId="0" fontId="0" fillId="4" borderId="0" xfId="0" quotePrefix="1" applyFill="1"/>
    <xf numFmtId="0" fontId="0" fillId="0" borderId="0" xfId="0" applyAlignment="1">
      <alignment wrapText="1"/>
    </xf>
    <xf numFmtId="0" fontId="2" fillId="2" borderId="0" xfId="0" applyFont="1" applyFill="1"/>
    <xf numFmtId="0" fontId="0" fillId="2" borderId="0" xfId="0" applyFill="1" applyAlignment="1">
      <alignment wrapText="1"/>
    </xf>
    <xf numFmtId="0" fontId="0" fillId="0" borderId="0" xfId="0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0" fillId="2" borderId="0" xfId="0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0" fillId="0" borderId="0" xfId="0" applyAlignment="1" applyProtection="1">
      <alignment wrapText="1"/>
      <protection locked="0"/>
    </xf>
    <xf numFmtId="0" fontId="2" fillId="4" borderId="0" xfId="0" quotePrefix="1" applyFont="1" applyFill="1"/>
    <xf numFmtId="0" fontId="1" fillId="5" borderId="1" xfId="0" applyFont="1" applyFill="1" applyBorder="1"/>
    <xf numFmtId="164" fontId="0" fillId="2" borderId="1" xfId="0" applyNumberFormat="1" applyFill="1" applyBorder="1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0" fillId="2" borderId="0" xfId="0" applyFill="1" applyAlignment="1">
      <alignment horizontal="right" wrapText="1"/>
    </xf>
    <xf numFmtId="0" fontId="5" fillId="6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2" fillId="0" borderId="4" xfId="0" applyFont="1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0" applyFont="1" applyBorder="1"/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1" fillId="5" borderId="1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5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</cellXfs>
  <cellStyles count="1">
    <cellStyle name="Normal" xfId="0" builtinId="0"/>
  </cellStyles>
  <dxfs count="90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38102</xdr:colOff>
      <xdr:row>0</xdr:row>
      <xdr:rowOff>47625</xdr:rowOff>
    </xdr:from>
    <xdr:to>
      <xdr:col>2</xdr:col>
      <xdr:colOff>295276</xdr:colOff>
      <xdr:row>3</xdr:row>
      <xdr:rowOff>53485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CED91DD-567F-46BC-A47F-8C82C457AE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5" t="11628" r="20148" b="12336"/>
        <a:stretch/>
      </xdr:blipFill>
      <xdr:spPr bwMode="auto">
        <a:xfrm>
          <a:off x="38102" y="47625"/>
          <a:ext cx="1781174" cy="6821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485774</xdr:colOff>
      <xdr:row>2</xdr:row>
      <xdr:rowOff>179215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9F60AAA-C94E-4463-AFC7-15599C5269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5" t="11628" r="20148" b="12336"/>
        <a:stretch/>
      </xdr:blipFill>
      <xdr:spPr bwMode="auto">
        <a:xfrm>
          <a:off x="0" y="0"/>
          <a:ext cx="1781174" cy="6821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485774</xdr:colOff>
      <xdr:row>2</xdr:row>
      <xdr:rowOff>179215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8D0E507-49D6-4016-A82F-C11BB2B433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5" t="11628" r="20148" b="12336"/>
        <a:stretch/>
      </xdr:blipFill>
      <xdr:spPr bwMode="auto">
        <a:xfrm>
          <a:off x="0" y="0"/>
          <a:ext cx="1781174" cy="6745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485774</xdr:colOff>
      <xdr:row>2</xdr:row>
      <xdr:rowOff>179215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2F2F079-D082-4BAC-8F39-CD3FB3B735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5" t="11628" r="20148" b="12336"/>
        <a:stretch/>
      </xdr:blipFill>
      <xdr:spPr bwMode="auto">
        <a:xfrm>
          <a:off x="0" y="0"/>
          <a:ext cx="1781174" cy="6821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485774</xdr:colOff>
      <xdr:row>2</xdr:row>
      <xdr:rowOff>179215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478221C-B283-400F-9F00-BAB7D0DBD0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5" t="11628" r="20148" b="12336"/>
        <a:stretch/>
      </xdr:blipFill>
      <xdr:spPr bwMode="auto">
        <a:xfrm>
          <a:off x="0" y="0"/>
          <a:ext cx="1781174" cy="6745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485774</xdr:colOff>
      <xdr:row>2</xdr:row>
      <xdr:rowOff>186835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BA8F2C8-7AF7-4457-B0CD-81E7309ADF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5" t="11628" r="20148" b="12336"/>
        <a:stretch/>
      </xdr:blipFill>
      <xdr:spPr bwMode="auto">
        <a:xfrm>
          <a:off x="0" y="0"/>
          <a:ext cx="1781174" cy="6821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6A77B0-D29C-4705-BC9F-B7531EB28AFA}" name="Fagområde_I" displayName="Fagområde_I" ref="A12:P1000" totalsRowShown="0" headerRowDxfId="89" dataDxfId="88">
  <autoFilter ref="A12:P1000" xr:uid="{696A77B0-D29C-4705-BC9F-B7531EB28AFA}"/>
  <tableColumns count="16">
    <tableColumn id="1" xr3:uid="{BF4F1292-78A4-4E59-9576-7DC51D6587AE}" name="Årstall fullført" dataDxfId="87"/>
    <tableColumn id="2" xr3:uid="{5BC3E3A0-0F35-444A-808F-095256EC2CC6}" name="Varighet i mnd." dataDxfId="86"/>
    <tableColumn id="3" xr3:uid="{DD070415-054C-4F0E-A33A-EAE4A82DEFCE}" name="Navn på anlegg/prosjekt og eier/oppdragsgiver" dataDxfId="85"/>
    <tableColumn id="4" xr3:uid="{6B661C81-8915-41F8-8145-48F29E3201F2}" name="SIV-iD" dataDxfId="84"/>
    <tableColumn id="5" xr3:uid="{85EA67C0-D150-455E-BB09-4A3CF24615C4}" name="Konsekvens-klasse" dataDxfId="83"/>
    <tableColumn id="6" xr3:uid="{13CC3767-A88E-4DD4-B43D-40853DDCD75E}" name="Damtype/ konstruksjon" dataDxfId="82"/>
    <tableColumn id="7" xr3:uid="{B98FDDD5-8950-4969-8260-D28805B6055A}" name="Arbeidets art" dataDxfId="81"/>
    <tableColumn id="8" xr3:uid="{294022E2-CF09-4456-B223-FD27A792787D}" name="Søkers rolle" dataDxfId="80"/>
    <tableColumn id="9" xr3:uid="{B834F3ED-C523-45A1-9A9B-1F16C8A281F5}" name="Beskrivelse/utdyping av arbeidet, inkl. anleggets hoveddimensjoner og vurdering av kompleksitet" dataDxfId="79"/>
    <tableColumn id="10" xr3:uid="{2279EF36-60EC-442A-9F47-4C1B5FC6F4CB}" name="Fagansvarlig/ referanse" dataDxfId="78"/>
    <tableColumn id="11" xr3:uid="{3D12BA11-6581-43DE-9306-DF34E61442D5}" name="Rangering av praksis basert på relevans" dataDxfId="77"/>
    <tableColumn id="12" xr3:uid="{CD4B898B-14B2-4742-9DA8-B4315456402D}" name="Tekniske planer" dataDxfId="76">
      <calculatedColumnFormula>IF(E13&lt;1,0,IF(H13="Utførelse",IF(G13="Tekniske planer",B13,0),0))</calculatedColumnFormula>
    </tableColumn>
    <tableColumn id="13" xr3:uid="{5E460514-76AC-4C86-BCFC-467736DF27B5}" name="Revurderinger" dataDxfId="75">
      <calculatedColumnFormula>IF(E13&lt;1,0,IF(H13="Utførelse",IF(G13="Revurdering",B13,0),0))</calculatedColumnFormula>
    </tableColumn>
    <tableColumn id="14" xr3:uid="{B622F4B2-34E0-46E0-93FE-BBFAC4973CE1}" name="Annen praksis" dataDxfId="74">
      <calculatedColumnFormula>IF(L13+M13&gt;0,0,B13)</calculatedColumnFormula>
    </tableColumn>
    <tableColumn id="15" xr3:uid="{6B1111DE-9B65-4158-B66C-852F65BF881E}" name="Utførelse/ kontroll, TP/rev." dataDxfId="73">
      <calculatedColumnFormula>IF(E13&lt;1,0,IF(A13&lt;(Støtteark!$H$4-5),0,(IF(H13="Utførelse",(L13+M13),IF(H13="Fagkontroll",(N13),0)))))</calculatedColumnFormula>
    </tableColumn>
    <tableColumn id="16" xr3:uid="{AE111579-EF26-4BDC-BCE5-F5399BFDC485}" name="Samlet" dataDxfId="72">
      <calculatedColumnFormula>IF(A13&lt;(Støtteark!$H$4-5),0,B13)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C23F9A-8023-45CF-A68E-8B2E8B7EB8C9}" name="Fagområde_II" displayName="Fagområde_II" ref="A12:P1000" totalsRowShown="0" headerRowDxfId="71" dataDxfId="70">
  <autoFilter ref="A12:P1000" xr:uid="{7AC23F9A-8023-45CF-A68E-8B2E8B7EB8C9}"/>
  <tableColumns count="16">
    <tableColumn id="1" xr3:uid="{77378714-7DDF-4C7C-9688-52B98836301A}" name="Årstall fullført" dataDxfId="69"/>
    <tableColumn id="2" xr3:uid="{7520F649-5CF3-4D67-AA16-C92E898DA6B0}" name="Varighet i mnd." dataDxfId="68"/>
    <tableColumn id="3" xr3:uid="{E51F4433-3A44-4F45-BC51-8B9ACF368978}" name="Navn på anlegg/prosjekt og eier/oppdragsgiver" dataDxfId="67"/>
    <tableColumn id="4" xr3:uid="{A186C75C-6A57-4BB1-8900-5649D6F0B0C7}" name="SIV-iD" dataDxfId="66"/>
    <tableColumn id="5" xr3:uid="{74F93F01-6C1D-49EE-8D75-24751AA9FE42}" name="Konsekvens-klasse" dataDxfId="65"/>
    <tableColumn id="6" xr3:uid="{5D7E5948-30EA-433D-BB03-E939E3089873}" name="Damtype/ konstruksjon" dataDxfId="64"/>
    <tableColumn id="7" xr3:uid="{42BA3EC9-0E13-4CD3-B752-765E914404DF}" name="Arbeidets art" dataDxfId="63"/>
    <tableColumn id="8" xr3:uid="{8EF56558-0B90-4855-9DC6-527E3FBD81F6}" name="Søkers rolle" dataDxfId="62"/>
    <tableColumn id="9" xr3:uid="{6E6D8532-5DC7-4B0B-90AB-4593881414B5}" name="Beskrivelse/utdyping av arbeidet, inkl. anleggets hoveddimensjoner og vurdering av kompleksitet" dataDxfId="61"/>
    <tableColumn id="10" xr3:uid="{53C8E090-D416-40F6-B2B4-EDAE8A509290}" name="Fagansvarlig/ referanse" dataDxfId="60"/>
    <tableColumn id="11" xr3:uid="{1FAA38E3-E1D1-4579-8BC2-5788B1235F8C}" name="Rangering av praksis basert på relevans" dataDxfId="59"/>
    <tableColumn id="12" xr3:uid="{D5A08790-F311-4093-B1DF-A8BB3393BEB3}" name="Tekniske planer" dataDxfId="58">
      <calculatedColumnFormula>IF(E13&lt;1,0,IF(H13="Utførelse",IF(G13="Tekniske planer",B13,0),0))</calculatedColumnFormula>
    </tableColumn>
    <tableColumn id="13" xr3:uid="{F917D3E1-212F-45BC-9CBE-54598CE5E56D}" name="Revurderinger" dataDxfId="57">
      <calculatedColumnFormula>IF(E13&lt;1,0,IF(H13="Utførelse",IF(G13="Revurdering",B13,0),0))</calculatedColumnFormula>
    </tableColumn>
    <tableColumn id="14" xr3:uid="{9C4A98CF-CF6B-41D3-9370-0E1383AAF382}" name="Annen praksis" dataDxfId="56">
      <calculatedColumnFormula>IF(L13+M13&gt;0,0,B13)</calculatedColumnFormula>
    </tableColumn>
    <tableColumn id="15" xr3:uid="{B3DF00C7-834E-444D-B6C0-7BC33B097741}" name="Utførelse/ kontroll, TP/rev." dataDxfId="55">
      <calculatedColumnFormula>IF(E13&lt;1,0,IF(A13&lt;(Støtteark!$H$4-5),0,(IF(H13="Utførelse",(L13+M13),IF(H13="Fagkontroll",(N13),0)))))</calculatedColumnFormula>
    </tableColumn>
    <tableColumn id="16" xr3:uid="{5AE2F514-9BBA-4D31-85AB-C3437EF08FE5}" name="Samlet" dataDxfId="54">
      <calculatedColumnFormula>IF(A13&lt;(Støtteark!$H$4-5),0,B13)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445982-C2F7-4740-A51A-1962DC4CE758}" name="Fagområde_III" displayName="Fagområde_III" ref="A12:P1000" totalsRowShown="0" headerRowDxfId="53" dataDxfId="52">
  <autoFilter ref="A12:P1000" xr:uid="{6F445982-C2F7-4740-A51A-1962DC4CE758}"/>
  <tableColumns count="16">
    <tableColumn id="1" xr3:uid="{575F08EF-74FE-4D76-8797-A12CF9B2B705}" name="Årstall fullført" dataDxfId="51"/>
    <tableColumn id="2" xr3:uid="{1635A4B0-BE98-41AF-B0F3-AB204E545E38}" name="Varighet i mnd." dataDxfId="50"/>
    <tableColumn id="3" xr3:uid="{A2827D33-0BBE-4FEE-88FD-A2084AD27FA4}" name="Navn på anlegg/prosjekt og eier/oppdragsgiver" dataDxfId="49"/>
    <tableColumn id="4" xr3:uid="{EDAC7400-6DB4-4904-AE33-6EDD1B69A6C3}" name="SIV-iD" dataDxfId="48"/>
    <tableColumn id="5" xr3:uid="{0EF10C92-0EEF-4DE1-B2E6-103B77CB32C3}" name="Konsekvens-klasse" dataDxfId="47"/>
    <tableColumn id="6" xr3:uid="{DA4D74DA-D480-4A15-A922-BB0E28AAC658}" name="Anleggsdel/ konstruksjon" dataDxfId="46"/>
    <tableColumn id="7" xr3:uid="{BFB9F547-CBAE-44CC-B777-909122489DCE}" name="Arbeidets art" dataDxfId="45"/>
    <tableColumn id="8" xr3:uid="{E3EF0F57-DA6E-4421-9A7E-9CB7DE74A445}" name="Søkers rolle" dataDxfId="44"/>
    <tableColumn id="9" xr3:uid="{47275A89-3C20-4645-B590-6D62305679A5}" name="Beskrivelse/utdyping av arbeidet, inkl. rør-, ventil- eller luketype, hoveddimensjoner og vurdering av kompleksitet" dataDxfId="43"/>
    <tableColumn id="10" xr3:uid="{B7899F6A-FB7E-47F3-AD46-AAF5A9FC7F74}" name="Fagansvarlig/ referanse" dataDxfId="42"/>
    <tableColumn id="11" xr3:uid="{9E04B473-7580-4213-84DF-DADBC51A0A2D}" name="Rangering av praksis basert på relevans" dataDxfId="41"/>
    <tableColumn id="12" xr3:uid="{8B0336EB-EEFE-4C4E-B05D-B72B7BB0EBF3}" name="Tekniske planer" dataDxfId="40">
      <calculatedColumnFormula>IF(H13="Utførelse",IF(G13="Tekniske planer",B13,0),0)</calculatedColumnFormula>
    </tableColumn>
    <tableColumn id="13" xr3:uid="{E42859AB-3914-4FE2-BF35-745A8BD19E31}" name="Revurderinger" dataDxfId="39">
      <calculatedColumnFormula>IF(H13="Utførelse",IF(G13="Revurdering",B13,0),0)</calculatedColumnFormula>
    </tableColumn>
    <tableColumn id="14" xr3:uid="{29262A9A-2629-4801-AFA0-7D259A5806AC}" name="Annen praksis" dataDxfId="38">
      <calculatedColumnFormula>IF(L13+M13&gt;0,0,B13)</calculatedColumnFormula>
    </tableColumn>
    <tableColumn id="15" xr3:uid="{29721A04-5B87-4D43-97EE-D8DCA0698D3D}" name="Utførelse/ kontroll, TP/rev." dataDxfId="37">
      <calculatedColumnFormula>IF(A13&lt;(Støtteark!$H$4-5),0,(IF(H13="Utførelse",(L13+M13),IF(H13="Fagkontroll",(N13),0))))</calculatedColumnFormula>
    </tableColumn>
    <tableColumn id="16" xr3:uid="{9B036269-991F-4C40-AB2B-BFB2B5909C13}" name="Samlet" dataDxfId="36">
      <calculatedColumnFormula>IF(A13&lt;(Støtteark!$H$4-5),0,B13)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489740-0D58-4574-9E84-B077275CA57D}" name="Fagområde_IV" displayName="Fagområde_IV" ref="A11:N1000" totalsRowShown="0" dataDxfId="35">
  <autoFilter ref="A11:N1000" xr:uid="{5B489740-0D58-4574-9E84-B077275CA57D}"/>
  <tableColumns count="14">
    <tableColumn id="1" xr3:uid="{F8FEF52F-5F31-4B5D-94B6-2934702CB7CE}" name="Årstall fullført" dataDxfId="34"/>
    <tableColumn id="2" xr3:uid="{D8EE675E-FBB9-4603-967D-00763EEB3682}" name="Varighet i mnd." dataDxfId="33"/>
    <tableColumn id="3" xr3:uid="{A4012E2C-73AD-47F0-92CF-517C39D9F536}" name="Navn på anlegg/prosjekt og eier/oppdragsgiver" dataDxfId="32"/>
    <tableColumn id="4" xr3:uid="{2B78BE86-1CFB-4FDE-AB75-CC9821014FF4}" name="SIV-iD" dataDxfId="31"/>
    <tableColumn id="5" xr3:uid="{19218CC7-CA6A-4718-B710-12EF80DB1C7E}" name="Konsekvens-klasse" dataDxfId="30"/>
    <tableColumn id="6" xr3:uid="{90596FB6-1CD1-4D29-98ED-21C20507B37C}" name="Arbeidets art" dataDxfId="29"/>
    <tableColumn id="7" xr3:uid="{269396BA-B6BB-441C-BF34-366489DEEF92}" name="Søkers rolle" dataDxfId="28"/>
    <tableColumn id="8" xr3:uid="{04F3626E-6109-434B-9CF7-A38F6276E98E}" name="Beskrivelse/utdyping av arbeidet, inkl. vurdering av kompleksitet" dataDxfId="27"/>
    <tableColumn id="9" xr3:uid="{A4EC62BE-FC46-4033-ADF1-F46180D96685}" name="Fagansvarlig/ referanse" dataDxfId="26"/>
    <tableColumn id="10" xr3:uid="{1DA5186E-ACE3-4C2D-9A48-D76E8A3B8DCF}" name="Rangering av praksis basert på relevans" dataDxfId="25"/>
    <tableColumn id="11" xr3:uid="{6B54AEFE-52D2-48F5-B908-7231AB7E4B9B}" name="Flomberegninger damsikkerhet" dataDxfId="24">
      <calculatedColumnFormula>IF(E12&lt;1,0,IF(G12="Utførelse",IF(F12="Flomberegninger damsikkerhet",B12,0),0))</calculatedColumnFormula>
    </tableColumn>
    <tableColumn id="12" xr3:uid="{5E0DB6A2-A2CA-4063-9502-8A52FCD84B34}" name="Annen praksis" dataDxfId="23">
      <calculatedColumnFormula>IF(K12&gt;0,0,B12)</calculatedColumnFormula>
    </tableColumn>
    <tableColumn id="13" xr3:uid="{B75C0E08-17D0-4DBF-ABE8-F6990A070471}" name="Utførelse/ kontroll, flomb." dataDxfId="22">
      <calculatedColumnFormula>IF(E12&lt;1,0,IF(A12&lt;(Støtteark!$H$4-5),0,(IF(G12="Utførelse",(K12),IF(G12="Fagkontroll",(L12),0)))))</calculatedColumnFormula>
    </tableColumn>
    <tableColumn id="14" xr3:uid="{593BA391-D342-425C-9BF5-549128C6E7CE}" name="Samlet" dataDxfId="21">
      <calculatedColumnFormula>IF(A12&lt;(Støtteark!$H$4-5),0,B12)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85FC862-D6E2-4776-84E3-6DF8262875A1}" name="Fagområde_V" displayName="Fagområde_V" ref="A12:S1000" totalsRowShown="0" headerRowDxfId="20" dataDxfId="19">
  <autoFilter ref="A12:S1000" xr:uid="{185FC862-D6E2-4776-84E3-6DF8262875A1}"/>
  <tableColumns count="19">
    <tableColumn id="1" xr3:uid="{9FA97EC4-A8C8-47A1-944E-4405622138B7}" name="Årstall fullført" dataDxfId="18"/>
    <tableColumn id="2" xr3:uid="{D5EA3BED-A400-46DA-B107-C599EF4959DC}" name="Varighet i mnd." dataDxfId="17"/>
    <tableColumn id="3" xr3:uid="{3033FB05-DF7E-4B6F-B374-181F627B8B7D}" name="Navn på anlegg/prosjekt og eier/oppdragsgiver" dataDxfId="16"/>
    <tableColumn id="4" xr3:uid="{DE8AFF58-5E5D-4E48-A008-23D07E67DB24}" name="SIV-iD" dataDxfId="15"/>
    <tableColumn id="5" xr3:uid="{19E3A725-8FD4-423F-B159-D21CD1D3C316}" name="Konsekvens-klasse" dataDxfId="14"/>
    <tableColumn id="6" xr3:uid="{CB665A53-A5A2-49B9-9285-8F427DF3D59A}" name="Arbeidets art" dataDxfId="13"/>
    <tableColumn id="7" xr3:uid="{04435008-BD32-41FD-A66E-449D973EB4D3}" name="Søkers rolle" dataDxfId="12"/>
    <tableColumn id="8" xr3:uid="{6E36D99E-264A-450D-84CF-146C8F6175F0}" name="Beskrivelse/utdyping av arbeidet, inkl. anleggets hoveddimensjoner og vurdering av kompleksitet" dataDxfId="11"/>
    <tableColumn id="9" xr3:uid="{E61F26AE-7E74-4599-837F-DD1C32EBFCE7}" name="Fagansvarlig/ referanse" dataDxfId="10"/>
    <tableColumn id="10" xr3:uid="{E4518E94-5510-473B-9333-179154285E98}" name="Rangering av praksis basert på relevans" dataDxfId="9"/>
    <tableColumn id="11" xr3:uid="{B7FEA699-8168-432E-8701-159FD7968769}" name="DBBB" dataDxfId="8">
      <calculatedColumnFormula>IF(E13&lt;1,0,(IF(G13="Utførelse",IF(F13="Dambruddsbølgeberegninger",B13,0),0)))</calculatedColumnFormula>
    </tableColumn>
    <tableColumn id="12" xr3:uid="{80F470DB-AFAE-4ECA-8803-1753FB03FE2E}" name="Åpent flomløp" dataDxfId="7">
      <calculatedColumnFormula>IF(E13&lt;1,0,(IF(G13="Utførelse",IF(F13="Kapasitet åpent flomløp",B13,0),0)))</calculatedColumnFormula>
    </tableColumn>
    <tableColumn id="13" xr3:uid="{D062CFBE-89B7-43B3-8652-2FE4375168E0}" name="Lukket flomløp" dataDxfId="6">
      <calculatedColumnFormula>IF(E13&lt;1,0,(IF(G13="Utførelse",IF(F13="Kapasitet lukket flomløp",B13,0),0)))</calculatedColumnFormula>
    </tableColumn>
    <tableColumn id="14" xr3:uid="{306CE0D0-C4F4-4D4C-B95E-B1A03B34CCDB}" name="Luker" dataDxfId="5">
      <calculatedColumnFormula>IF(E13&lt;1,0,(IF(G13="Utførelse",IF(F13="Kapasitet luker",B13,0),0)))</calculatedColumnFormula>
    </tableColumn>
    <tableColumn id="15" xr3:uid="{AF0D90CD-8475-48A2-8F43-8AACE12F524D}" name="Tunnel" dataDxfId="4">
      <calculatedColumnFormula>IF(E13&lt;1,0,(IF(G13="Utførelse",IF(F13="Kapasitet overføringstunnel",B13,0),0)))</calculatedColumnFormula>
    </tableColumn>
    <tableColumn id="16" xr3:uid="{4A0F1EA7-5479-431B-BF37-FFBD8F2F4E18}" name="Kanal" dataDxfId="3">
      <calculatedColumnFormula>IF(E13&lt;1,0,(IF(G13="Utførelse",IF(F13="Kapasitet kanal",B13,0),0)))</calculatedColumnFormula>
    </tableColumn>
    <tableColumn id="17" xr3:uid="{202D38F9-1559-4FE4-A565-B41EBB5AF612}" name="Annen praksis" dataDxfId="2">
      <calculatedColumnFormula>IF(K13+L13+M13+N13+O13+P13&gt;0,0,B13)</calculatedColumnFormula>
    </tableColumn>
    <tableColumn id="18" xr3:uid="{8D2F1C50-804B-4460-98A6-5F51A81FD447}" name="Hydr. Beregn." dataDxfId="1">
      <calculatedColumnFormula>IF(E13&lt;1,0,IF(A13&lt;(Støtteark!$H$4-5),0,(IF(G13="Utførelse",(K13+L13+M13+N13+O13+P13),IF(G13="Fagkontroll",(Q13),0)))))</calculatedColumnFormula>
    </tableColumn>
    <tableColumn id="19" xr3:uid="{1C2816D0-154F-4854-BC02-8AE4400F23C7}" name="Samlet" dataDxfId="0">
      <calculatedColumnFormula>IF(A13&lt;(Støtteark!$H$4-5),0,B13)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AFDD8-4147-4AA3-B7B7-D4E195863FA6}">
  <dimension ref="A1:V43"/>
  <sheetViews>
    <sheetView topLeftCell="E1" zoomScaleNormal="100" workbookViewId="0">
      <selection activeCell="V23" sqref="V23"/>
    </sheetView>
  </sheetViews>
  <sheetFormatPr baseColWidth="10" defaultRowHeight="15" x14ac:dyDescent="0.25"/>
  <cols>
    <col min="1" max="2" width="11.42578125" customWidth="1"/>
    <col min="3" max="3" width="10.28515625" customWidth="1"/>
    <col min="4" max="4" width="15.140625" customWidth="1"/>
    <col min="5" max="5" width="8.140625" customWidth="1"/>
    <col min="6" max="6" width="8" customWidth="1"/>
    <col min="7" max="7" width="6.28515625" customWidth="1"/>
    <col min="10" max="10" width="10.42578125" customWidth="1"/>
    <col min="11" max="11" width="11.5703125" customWidth="1"/>
    <col min="12" max="12" width="15" customWidth="1"/>
    <col min="17" max="17" width="39.7109375" customWidth="1"/>
    <col min="21" max="22" width="12.7109375" style="33" customWidth="1"/>
  </cols>
  <sheetData>
    <row r="1" spans="1:22" ht="23.25" x14ac:dyDescent="0.35">
      <c r="A1" s="50"/>
      <c r="B1" s="50"/>
      <c r="C1" s="1"/>
      <c r="D1" s="2" t="s">
        <v>65</v>
      </c>
      <c r="E1" s="2"/>
      <c r="F1" s="2"/>
      <c r="G1" s="2"/>
      <c r="H1" s="2"/>
      <c r="I1" s="1"/>
      <c r="J1" s="1"/>
      <c r="K1" s="1"/>
      <c r="L1" s="4"/>
      <c r="M1" s="4"/>
      <c r="N1" s="5"/>
      <c r="O1" s="5"/>
      <c r="P1" s="5"/>
    </row>
    <row r="2" spans="1:22" x14ac:dyDescent="0.25">
      <c r="A2" s="50"/>
      <c r="B2" s="50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5"/>
      <c r="O2" s="5"/>
      <c r="P2" s="5"/>
    </row>
    <row r="3" spans="1:22" x14ac:dyDescent="0.25">
      <c r="A3" s="1"/>
      <c r="B3" s="1"/>
      <c r="C3" s="1"/>
      <c r="D3" s="13" t="s">
        <v>2</v>
      </c>
      <c r="E3" s="60" t="s">
        <v>60</v>
      </c>
      <c r="F3" s="60"/>
      <c r="G3" s="60"/>
      <c r="H3" s="60"/>
      <c r="I3" s="60"/>
      <c r="J3" s="60"/>
      <c r="L3" s="1"/>
      <c r="M3" s="1"/>
    </row>
    <row r="4" spans="1:22" x14ac:dyDescent="0.25">
      <c r="A4" s="1"/>
      <c r="B4" s="1"/>
      <c r="C4" s="1"/>
      <c r="D4" s="13" t="s">
        <v>50</v>
      </c>
      <c r="E4" s="60" t="s">
        <v>59</v>
      </c>
      <c r="F4" s="60"/>
      <c r="G4" s="60"/>
      <c r="H4" s="60"/>
      <c r="I4" s="60"/>
      <c r="J4" s="60"/>
      <c r="K4" s="1"/>
      <c r="L4" s="1"/>
      <c r="M4" s="1"/>
    </row>
    <row r="5" spans="1:22" x14ac:dyDescent="0.25">
      <c r="A5" s="1"/>
      <c r="B5" s="1"/>
      <c r="C5" s="1"/>
      <c r="E5" s="1"/>
      <c r="F5" s="1"/>
      <c r="G5" s="1"/>
      <c r="H5" s="1"/>
      <c r="I5" s="1"/>
      <c r="J5" s="1"/>
      <c r="K5" s="1"/>
      <c r="L5" s="1"/>
      <c r="M5" s="1"/>
    </row>
    <row r="6" spans="1:22" x14ac:dyDescent="0.25">
      <c r="A6" s="50" t="s">
        <v>48</v>
      </c>
      <c r="B6" s="50"/>
      <c r="C6" s="50"/>
      <c r="D6" s="50"/>
      <c r="E6" s="50"/>
      <c r="F6" s="4"/>
      <c r="G6" s="1"/>
      <c r="H6" s="13" t="s">
        <v>106</v>
      </c>
      <c r="I6" s="1"/>
      <c r="J6" s="1"/>
      <c r="K6" s="1"/>
      <c r="L6" s="1"/>
      <c r="M6" s="1"/>
    </row>
    <row r="7" spans="1:22" ht="4.5" customHeight="1" x14ac:dyDescent="0.25">
      <c r="A7" s="1"/>
      <c r="B7" s="1"/>
      <c r="C7" s="1"/>
      <c r="D7" s="4"/>
      <c r="E7" s="4"/>
      <c r="F7" s="4"/>
      <c r="G7" s="1"/>
      <c r="H7" s="1"/>
      <c r="I7" s="1"/>
      <c r="J7" s="1"/>
      <c r="K7" s="1"/>
      <c r="L7" s="1"/>
      <c r="M7" s="1"/>
    </row>
    <row r="8" spans="1:22" x14ac:dyDescent="0.25">
      <c r="A8" s="10" t="s">
        <v>1</v>
      </c>
      <c r="B8" s="51" t="s">
        <v>49</v>
      </c>
      <c r="C8" s="52"/>
      <c r="D8" s="22" t="s">
        <v>91</v>
      </c>
      <c r="E8" s="57" t="s">
        <v>80</v>
      </c>
      <c r="F8" s="57"/>
      <c r="G8" s="1"/>
      <c r="H8" s="10" t="s">
        <v>1</v>
      </c>
      <c r="I8" s="51" t="s">
        <v>49</v>
      </c>
      <c r="J8" s="52"/>
      <c r="K8" s="57" t="s">
        <v>89</v>
      </c>
      <c r="L8" s="57"/>
      <c r="M8" s="1"/>
    </row>
    <row r="9" spans="1:22" ht="15" customHeight="1" x14ac:dyDescent="0.25">
      <c r="A9" s="6" t="s">
        <v>5</v>
      </c>
      <c r="B9" s="53"/>
      <c r="C9" s="54"/>
      <c r="D9" s="23">
        <f>'Fagområde I'!D5</f>
        <v>0</v>
      </c>
      <c r="E9" s="58">
        <f>'Fagområde I'!D9</f>
        <v>0</v>
      </c>
      <c r="F9" s="58"/>
      <c r="G9" s="1"/>
      <c r="H9" s="6" t="s">
        <v>5</v>
      </c>
      <c r="I9" s="53"/>
      <c r="J9" s="54"/>
      <c r="K9" s="58">
        <f>'Fagområde I'!D10</f>
        <v>0</v>
      </c>
      <c r="L9" s="58"/>
      <c r="M9" s="1"/>
    </row>
    <row r="10" spans="1:22" ht="14.25" customHeight="1" thickBot="1" x14ac:dyDescent="0.3">
      <c r="A10" s="6" t="s">
        <v>6</v>
      </c>
      <c r="B10" s="53"/>
      <c r="C10" s="54"/>
      <c r="D10" s="23">
        <f>'Fagområde II'!D5</f>
        <v>0</v>
      </c>
      <c r="E10" s="58">
        <f>'Fagområde II'!D9</f>
        <v>0</v>
      </c>
      <c r="F10" s="58"/>
      <c r="G10" s="1"/>
      <c r="H10" s="6" t="s">
        <v>6</v>
      </c>
      <c r="I10" s="53"/>
      <c r="J10" s="54"/>
      <c r="K10" s="58">
        <f>'Fagområde II'!D10</f>
        <v>0</v>
      </c>
      <c r="L10" s="58"/>
      <c r="M10" s="1"/>
    </row>
    <row r="11" spans="1:22" x14ac:dyDescent="0.25">
      <c r="A11" s="7" t="s">
        <v>7</v>
      </c>
      <c r="B11" s="53"/>
      <c r="C11" s="54"/>
      <c r="D11" s="23">
        <f>'Fagområde III'!D5</f>
        <v>0</v>
      </c>
      <c r="E11" s="58">
        <f>'Fagområde III'!D9</f>
        <v>0</v>
      </c>
      <c r="F11" s="58"/>
      <c r="G11" s="1"/>
      <c r="H11" s="7" t="s">
        <v>7</v>
      </c>
      <c r="I11" s="53"/>
      <c r="J11" s="54"/>
      <c r="K11" s="58">
        <f>'Fagområde III'!D10</f>
        <v>0</v>
      </c>
      <c r="L11" s="58"/>
      <c r="M11" s="1"/>
      <c r="R11" s="34" t="s">
        <v>134</v>
      </c>
      <c r="S11" s="35"/>
      <c r="T11" s="35"/>
      <c r="U11" s="36"/>
      <c r="V11" s="37"/>
    </row>
    <row r="12" spans="1:22" x14ac:dyDescent="0.25">
      <c r="A12" s="6" t="s">
        <v>8</v>
      </c>
      <c r="B12" s="53"/>
      <c r="C12" s="54"/>
      <c r="D12" s="23">
        <f>'Fagområde IV'!D5</f>
        <v>0</v>
      </c>
      <c r="E12" s="58">
        <f>'Fagområde IV'!D8</f>
        <v>0</v>
      </c>
      <c r="F12" s="58"/>
      <c r="G12" s="1"/>
      <c r="H12" s="6" t="s">
        <v>8</v>
      </c>
      <c r="I12" s="53"/>
      <c r="J12" s="54"/>
      <c r="K12" s="58">
        <f>'Fagområde IV'!D9</f>
        <v>0</v>
      </c>
      <c r="L12" s="58"/>
      <c r="M12" s="1"/>
      <c r="R12" s="38" t="s">
        <v>133</v>
      </c>
      <c r="U12" s="39" t="s">
        <v>137</v>
      </c>
      <c r="V12" s="40" t="s">
        <v>138</v>
      </c>
    </row>
    <row r="13" spans="1:22" x14ac:dyDescent="0.25">
      <c r="A13" s="6" t="s">
        <v>9</v>
      </c>
      <c r="B13" s="53"/>
      <c r="C13" s="54"/>
      <c r="D13" s="23">
        <f>'Fagområde V'!D5</f>
        <v>0</v>
      </c>
      <c r="E13" s="58">
        <f>'Fagområde V'!D9</f>
        <v>0</v>
      </c>
      <c r="F13" s="58"/>
      <c r="G13" s="1"/>
      <c r="H13" s="6" t="s">
        <v>9</v>
      </c>
      <c r="I13" s="53"/>
      <c r="J13" s="54"/>
      <c r="K13" s="58">
        <f>'Fagområde V'!D10</f>
        <v>0</v>
      </c>
      <c r="L13" s="58"/>
      <c r="M13" s="1"/>
      <c r="R13" s="41" t="s">
        <v>140</v>
      </c>
      <c r="U13" s="33">
        <f>COUNTIFS(Fagområde_I[Arbeidets art], "Tekniske planer",Fagområde_I[Søkers rolle],"Utførelse" )</f>
        <v>0</v>
      </c>
      <c r="V13" s="42">
        <f>COUNTIFS(Fagområde_I[Arbeidets art], "Tekniske planer",Fagområde_I[Søkers rolle],"Fagkontroll" )</f>
        <v>0</v>
      </c>
    </row>
    <row r="14" spans="1:2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R14" s="41" t="s">
        <v>141</v>
      </c>
      <c r="U14" s="33">
        <f>COUNTIFS(Fagområde_I[Arbeidets art], "Revurdering",Fagområde_I[Søkers rolle],"Utførelse" )</f>
        <v>0</v>
      </c>
      <c r="V14" s="42">
        <f>COUNTIFS(Fagområde_I[Arbeidets art], "Revurdering",Fagområde_I[Søkers rolle],"Fagkontroll" )</f>
        <v>0</v>
      </c>
    </row>
    <row r="15" spans="1:22" x14ac:dyDescent="0.25">
      <c r="A15" s="55" t="s">
        <v>104</v>
      </c>
      <c r="B15" s="55"/>
      <c r="C15" s="55"/>
      <c r="D15" s="55"/>
      <c r="E15" s="55"/>
      <c r="F15" s="55"/>
      <c r="G15" s="1"/>
      <c r="H15" s="1"/>
      <c r="I15" s="1"/>
      <c r="J15" s="1"/>
      <c r="K15" s="1"/>
      <c r="L15" s="1"/>
      <c r="M15" s="1"/>
      <c r="R15" s="41" t="s">
        <v>139</v>
      </c>
      <c r="U15" s="33">
        <f>COUNTIFS(Fagområde_I[Arbeidets art], "Byggekontroll",Fagområde_I[Søkers rolle],"Utførelse" )</f>
        <v>0</v>
      </c>
      <c r="V15" s="42"/>
    </row>
    <row r="16" spans="1:22" ht="15" customHeight="1" x14ac:dyDescent="0.25">
      <c r="A16" s="56" t="s">
        <v>105</v>
      </c>
      <c r="B16" s="56"/>
      <c r="C16" s="56"/>
      <c r="D16" s="56"/>
      <c r="E16" s="56"/>
      <c r="F16" s="59" t="s">
        <v>56</v>
      </c>
      <c r="G16" s="1"/>
      <c r="H16" s="1"/>
      <c r="I16" s="1"/>
      <c r="J16" s="1"/>
      <c r="K16" s="1"/>
      <c r="L16" s="1"/>
      <c r="M16" s="1"/>
      <c r="R16" s="41"/>
      <c r="V16" s="42"/>
    </row>
    <row r="17" spans="1:22" x14ac:dyDescent="0.25">
      <c r="A17" s="56"/>
      <c r="B17" s="56"/>
      <c r="C17" s="56"/>
      <c r="D17" s="56"/>
      <c r="E17" s="56"/>
      <c r="F17" s="59"/>
      <c r="G17" s="1"/>
      <c r="H17" s="1"/>
      <c r="I17" s="1"/>
      <c r="J17" s="1"/>
      <c r="K17" s="1"/>
      <c r="L17" s="1"/>
      <c r="M17" s="1"/>
      <c r="R17" s="38" t="s">
        <v>135</v>
      </c>
      <c r="V17" s="42"/>
    </row>
    <row r="18" spans="1:2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R18" s="41" t="s">
        <v>140</v>
      </c>
      <c r="U18" s="33">
        <f>COUNTIFS(Fagområde_II[Arbeidets art], "Tekniske planer",Fagområde_II[Søkers rolle],"Utførelse" )</f>
        <v>0</v>
      </c>
      <c r="V18" s="42">
        <f>COUNTIFS(Fagområde_II[Arbeidets art], "Tekniske planer",Fagområde_II[Søkers rolle],"Utførelse" )</f>
        <v>0</v>
      </c>
    </row>
    <row r="19" spans="1:22" x14ac:dyDescent="0.25">
      <c r="A19" s="21" t="s">
        <v>53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1"/>
      <c r="R19" s="41" t="s">
        <v>141</v>
      </c>
      <c r="U19" s="33">
        <f>COUNTIFS(Fagområde_II[Arbeidets art], "Tekniske planer",Fagområde_II[Søkers rolle],"Utførelse" )</f>
        <v>0</v>
      </c>
      <c r="V19" s="42">
        <f>COUNTIFS(Fagområde_II[Arbeidets art], "Tekniske planer",Fagområde_II[Søkers rolle],"Utførelse" )</f>
        <v>0</v>
      </c>
    </row>
    <row r="20" spans="1:22" x14ac:dyDescent="0.25">
      <c r="A20" s="11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1"/>
      <c r="R20" s="41" t="s">
        <v>139</v>
      </c>
      <c r="U20" s="33">
        <f>COUNTIFS(Fagområde_II[Arbeidets art], "Byggekontroll",Fagområde_II[Søkers rolle],"Utførelse" )</f>
        <v>0</v>
      </c>
      <c r="V20" s="42"/>
    </row>
    <row r="21" spans="1:22" x14ac:dyDescent="0.25">
      <c r="A21" s="11" t="s">
        <v>83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1"/>
      <c r="R21" s="41"/>
      <c r="V21" s="42"/>
    </row>
    <row r="22" spans="1:22" x14ac:dyDescent="0.25">
      <c r="A22" s="11" t="s">
        <v>71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1"/>
      <c r="R22" s="38" t="s">
        <v>136</v>
      </c>
      <c r="V22" s="42"/>
    </row>
    <row r="23" spans="1:22" x14ac:dyDescent="0.25">
      <c r="A23" s="11" t="s">
        <v>58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"/>
      <c r="R23" s="41" t="s">
        <v>140</v>
      </c>
      <c r="U23" s="33">
        <f>COUNTIFS(Fagområde_III[Arbeidets art], "Tekniske planer",Fagområde_III[Søkers rolle],"Utførelse" )</f>
        <v>0</v>
      </c>
      <c r="V23" s="42">
        <f>COUNTIFS(Fagområde_III[Arbeidets art], "Tekniske planer",Fagområde_III[Søkers rolle],"Fagkontroll" )</f>
        <v>0</v>
      </c>
    </row>
    <row r="24" spans="1:22" x14ac:dyDescent="0.25">
      <c r="A24" s="11" t="s">
        <v>54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1"/>
      <c r="R24" s="41" t="s">
        <v>141</v>
      </c>
      <c r="U24" s="33">
        <f>COUNTIFS(Fagområde_III[Arbeidets art], "Revurdering",Fagområde_III[Søkers rolle],"Utførelse" )</f>
        <v>0</v>
      </c>
      <c r="V24" s="42">
        <f>COUNTIFS(Fagområde_III[Arbeidets art], "Revurdering",Fagområde_III[Søkers rolle],"Fagkontroll" )</f>
        <v>0</v>
      </c>
    </row>
    <row r="25" spans="1:22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1"/>
      <c r="R25" s="41" t="s">
        <v>139</v>
      </c>
      <c r="U25" s="33">
        <f>COUNTIFS(Fagområde_III[Arbeidets art], "Byggekontroll",Fagområde_III[Søkers rolle],"Utførelse" )</f>
        <v>0</v>
      </c>
      <c r="V25" s="42"/>
    </row>
    <row r="26" spans="1:22" x14ac:dyDescent="0.25">
      <c r="A26" s="9" t="s">
        <v>100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1"/>
      <c r="R26" s="41"/>
      <c r="V26" s="42"/>
    </row>
    <row r="27" spans="1:22" x14ac:dyDescent="0.25">
      <c r="A27" s="11" t="s">
        <v>93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1"/>
      <c r="R27" s="38" t="s">
        <v>25</v>
      </c>
      <c r="V27" s="42"/>
    </row>
    <row r="28" spans="1:22" x14ac:dyDescent="0.25">
      <c r="A28" s="11" t="s">
        <v>94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1"/>
      <c r="R28" s="41" t="s">
        <v>69</v>
      </c>
      <c r="U28" s="33">
        <f>COUNTIFS(Fagområde_IV[Arbeidets art], "Flomberegninger damsikkerhet",Fagområde_IV[Søkers rolle],"Utførelse" )</f>
        <v>0</v>
      </c>
      <c r="V28" s="42">
        <f>COUNTIFS(Fagområde_IV[Arbeidets art], "Flomberegninger damsikkerhet",Fagområde_IV[Søkers rolle],"Fagkontroll" )</f>
        <v>0</v>
      </c>
    </row>
    <row r="29" spans="1:22" x14ac:dyDescent="0.25">
      <c r="A29" s="11" t="s">
        <v>95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1"/>
      <c r="R29" s="41" t="s">
        <v>17</v>
      </c>
      <c r="U29" s="33">
        <f>COUNTIFS(Fagområde_IV[Arbeidets art], "Andre flomberegninger",Fagområde_IV[Søkers rolle],"Utførelse" )</f>
        <v>0</v>
      </c>
      <c r="V29" s="42">
        <f>COUNTIFS(Fagområde_IV[Arbeidets art], "Andre flomberegninger",Fagområde_IV[Søkers rolle],"Fagkontroll" )</f>
        <v>0</v>
      </c>
    </row>
    <row r="30" spans="1:22" x14ac:dyDescent="0.25">
      <c r="A30" s="11" t="s">
        <v>92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1"/>
      <c r="R30" s="41"/>
      <c r="V30" s="42"/>
    </row>
    <row r="31" spans="1:22" x14ac:dyDescent="0.25">
      <c r="A31" s="11" t="s">
        <v>97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R31" s="38" t="s">
        <v>18</v>
      </c>
      <c r="V31" s="42"/>
    </row>
    <row r="32" spans="1:22" x14ac:dyDescent="0.25">
      <c r="A32" s="11" t="s">
        <v>96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1"/>
      <c r="R32" s="41" t="s">
        <v>19</v>
      </c>
      <c r="U32" s="33">
        <f>COUNTIFS(Fagområde_V[Arbeidets art], "Dambruddsbølgeberegninger",Fagområde_V[Søkers rolle],"Utførelse" )</f>
        <v>0</v>
      </c>
      <c r="V32" s="42">
        <f>COUNTIFS(Fagområde_V[Arbeidets art], "Dambruddsbølgeberegninger",Fagområde_V[Søkers rolle],"Fagkontroll" )</f>
        <v>0</v>
      </c>
    </row>
    <row r="33" spans="1:22" x14ac:dyDescent="0.25">
      <c r="A33" s="11" t="s">
        <v>98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1"/>
      <c r="R33" s="41" t="s">
        <v>108</v>
      </c>
      <c r="U33" s="33">
        <f>COUNTIFS(Fagområde_V[Arbeidets art], "Kapasitet åpent flomløp",Fagområde_V[Søkers rolle],"Utførelse" )</f>
        <v>0</v>
      </c>
      <c r="V33" s="42">
        <f>COUNTIFS(Fagområde_V[Arbeidets art], "Kapasitet åpent flomløp",Fagområde_V[Søkers rolle],"Fagkontroll" )</f>
        <v>0</v>
      </c>
    </row>
    <row r="34" spans="1:22" x14ac:dyDescent="0.25">
      <c r="A34" s="11" t="s">
        <v>130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1"/>
      <c r="R34" s="41" t="s">
        <v>107</v>
      </c>
      <c r="U34" s="33">
        <f>COUNTIFS(Fagområde_V[Arbeidets art], "Kapasitet lukket flomløp",Fagområde_V[Søkers rolle],"Utførelse" )</f>
        <v>0</v>
      </c>
      <c r="V34" s="42">
        <f>COUNTIFS(Fagområde_V[Arbeidets art], "Kapasitet lukket flomløp",Fagområde_V[Søkers rolle],"Fagkontroll" )</f>
        <v>0</v>
      </c>
    </row>
    <row r="35" spans="1:22" x14ac:dyDescent="0.25">
      <c r="A35" s="11" t="s">
        <v>99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1"/>
      <c r="R35" s="41" t="s">
        <v>116</v>
      </c>
      <c r="U35" s="33">
        <f>COUNTIFS(Fagområde_V[Arbeidets art], "Kapasitet luker",Fagområde_V[Søkers rolle],"Utførelse" )</f>
        <v>0</v>
      </c>
      <c r="V35" s="42">
        <f>COUNTIFS(Fagområde_V[Arbeidets art], "Kapasitet luker",Fagområde_V[Søkers rolle],"Fagkontroll" )</f>
        <v>0</v>
      </c>
    </row>
    <row r="36" spans="1:22" x14ac:dyDescent="0.25">
      <c r="A36" s="11" t="s">
        <v>132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1"/>
      <c r="R36" s="41" t="s">
        <v>120</v>
      </c>
      <c r="U36" s="33">
        <f>COUNTIFS(Fagområde_V[Arbeidets art], "Kapasitet overføringstunnel",Fagområde_V[Søkers rolle],"Utførelse" )</f>
        <v>0</v>
      </c>
      <c r="V36" s="42">
        <f>COUNTIFS(Fagområde_V[Arbeidets art], "Kapasitet overføringstunnel",Fagområde_V[Søkers rolle],"Fagkontroll" )</f>
        <v>0</v>
      </c>
    </row>
    <row r="37" spans="1:22" x14ac:dyDescent="0.25">
      <c r="A37" s="11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1"/>
      <c r="R37" s="41" t="s">
        <v>121</v>
      </c>
      <c r="U37" s="33">
        <f>COUNTIFS(Fagområde_V[Arbeidets art], "Kapasitet kanal",Fagområde_V[Søkers rolle],"Utførelse" )</f>
        <v>0</v>
      </c>
      <c r="V37" s="42">
        <f>COUNTIFS(Fagområde_V[Arbeidets art], "Kapasitet kanal",Fagområde_V[Søkers rolle],"Fagkontroll" )</f>
        <v>0</v>
      </c>
    </row>
    <row r="38" spans="1:22" x14ac:dyDescent="0.25">
      <c r="A38" s="21" t="s">
        <v>101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1"/>
      <c r="R38" s="41" t="s">
        <v>21</v>
      </c>
      <c r="U38" s="33">
        <f>COUNTIFS(Fagområde_V[Arbeidets art], "Fysisk modellforsøk",Fagområde_V[Søkers rolle],"Utførelse" )</f>
        <v>0</v>
      </c>
      <c r="V38" s="42">
        <f>COUNTIFS(Fagområde_V[Arbeidets art], "Fysisk modellforsøk",Fagområde_V[Søkers rolle],"Fagkontroll" )</f>
        <v>0</v>
      </c>
    </row>
    <row r="39" spans="1:22" ht="15.75" thickBot="1" x14ac:dyDescent="0.3">
      <c r="A39" s="11" t="s">
        <v>103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1"/>
      <c r="R39" s="43" t="s">
        <v>22</v>
      </c>
      <c r="S39" s="44"/>
      <c r="T39" s="44"/>
      <c r="U39" s="45">
        <f>COUNTIFS(Fagområde_V[Arbeidets art], "CFD-beregninger",Fagområde_V[Søkers rolle],"Utførelse" )</f>
        <v>0</v>
      </c>
      <c r="V39" s="46">
        <f>COUNTIFS(Fagområde_V[Arbeidets art], "CFD-beregninger",Fagområde_V[Søkers rolle],"Fagkontroll" )</f>
        <v>0</v>
      </c>
    </row>
    <row r="40" spans="1:22" x14ac:dyDescent="0.25">
      <c r="A40" s="11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1"/>
    </row>
    <row r="41" spans="1:22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1"/>
    </row>
    <row r="42" spans="1:22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1"/>
    </row>
    <row r="43" spans="1:2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</sheetData>
  <sheetProtection algorithmName="SHA-512" hashValue="hxIXeDGCvJQ5OF62OUmofsy6TW+9v5SjSqvg0Wbr+ORodzrMs7nzGVfQwGK86OK1Tn9imlDN/7vC6VZh+sZXVQ==" saltValue="+57GBAmr3L+qsDReNxS38Q==" spinCount="100000" sheet="1" objects="1" scenarios="1"/>
  <protectedRanges>
    <protectedRange algorithmName="SHA-512" hashValue="IP9pywXB55flaCmVS4Ou5JUJP+XfdOA2MgGV0kizdFcBvObrMPrWc8qccopmEGYxiWRG44OTPIrcynOewSi+AA==" saltValue="+kURQHMsmxx41bex+I3HEw==" spinCount="100000" sqref="R23:R25 R32:R35 R13:R15 U13:V14 U20 U18:V19 R18:R20 U28:V29 U15 U25 U23:V24 R28:R29 U32:V39" name="Område1_1"/>
  </protectedRanges>
  <dataConsolidate/>
  <mergeCells count="32">
    <mergeCell ref="K13:L13"/>
    <mergeCell ref="E3:J3"/>
    <mergeCell ref="E4:J4"/>
    <mergeCell ref="K8:L8"/>
    <mergeCell ref="K9:L9"/>
    <mergeCell ref="K10:L10"/>
    <mergeCell ref="K11:L11"/>
    <mergeCell ref="K12:L12"/>
    <mergeCell ref="A15:F15"/>
    <mergeCell ref="A16:E17"/>
    <mergeCell ref="I8:J8"/>
    <mergeCell ref="I9:J9"/>
    <mergeCell ref="I10:J10"/>
    <mergeCell ref="I11:J11"/>
    <mergeCell ref="I12:J12"/>
    <mergeCell ref="I13:J13"/>
    <mergeCell ref="E8:F8"/>
    <mergeCell ref="E9:F9"/>
    <mergeCell ref="E10:F10"/>
    <mergeCell ref="E11:F11"/>
    <mergeCell ref="E12:F12"/>
    <mergeCell ref="E13:F13"/>
    <mergeCell ref="F16:F17"/>
    <mergeCell ref="A1:B1"/>
    <mergeCell ref="A2:B2"/>
    <mergeCell ref="A6:E6"/>
    <mergeCell ref="B8:C8"/>
    <mergeCell ref="B13:C13"/>
    <mergeCell ref="B11:C11"/>
    <mergeCell ref="B12:C12"/>
    <mergeCell ref="B10:C10"/>
    <mergeCell ref="B9:C9"/>
  </mergeCells>
  <pageMargins left="0.7" right="0.7" top="0.75" bottom="0.75" header="0.3" footer="0.3"/>
  <pageSetup paperSize="8" orientation="portrait" r:id="rId1"/>
  <headerFooter>
    <oddFooter>&amp;CNVE, 2021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B3CE2CA-6295-438A-BAB4-1B8FF75F9D87}">
          <x14:formula1>
            <xm:f>Støtteark!$A$4:$A$6</xm:f>
          </x14:formula1>
          <xm:sqref>B9:B13 I9:I13</xm:sqref>
        </x14:dataValidation>
        <x14:dataValidation type="list" allowBlank="1" showInputMessage="1" showErrorMessage="1" xr:uid="{006ED59D-C098-4E82-BDE3-CEAD0A6DCC08}">
          <x14:formula1>
            <xm:f>Støtteark!$B$4:$B$5</xm:f>
          </x14:formula1>
          <xm:sqref>F16:F17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83D63-98C1-4AAD-8D81-9A47791ABFED}">
  <dimension ref="A1:P1000"/>
  <sheetViews>
    <sheetView zoomScaleNormal="100" workbookViewId="0">
      <pane xSplit="11" ySplit="12" topLeftCell="Q13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baseColWidth="10" defaultColWidth="11.42578125" defaultRowHeight="15" x14ac:dyDescent="0.25"/>
  <cols>
    <col min="1" max="2" width="9.7109375" style="12" customWidth="1"/>
    <col min="3" max="3" width="44.7109375" style="12" customWidth="1"/>
    <col min="4" max="4" width="6.42578125" style="12" customWidth="1"/>
    <col min="5" max="5" width="12.5703125" style="12" customWidth="1"/>
    <col min="6" max="6" width="15.7109375" style="12" customWidth="1"/>
    <col min="7" max="7" width="18.140625" style="12" customWidth="1"/>
    <col min="8" max="8" width="17.42578125" style="12" customWidth="1"/>
    <col min="9" max="9" width="50.7109375" style="12" customWidth="1"/>
    <col min="10" max="10" width="20.7109375" style="12" customWidth="1"/>
    <col min="11" max="11" width="15.7109375" customWidth="1"/>
    <col min="12" max="12" width="15.28515625" style="12" hidden="1" customWidth="1"/>
    <col min="13" max="13" width="14" style="12" hidden="1" customWidth="1"/>
    <col min="14" max="14" width="13.42578125" style="12" hidden="1" customWidth="1"/>
    <col min="15" max="15" width="15.28515625" style="12" hidden="1" customWidth="1"/>
    <col min="16" max="16" width="13.7109375" style="12" hidden="1" customWidth="1"/>
    <col min="17" max="16384" width="11.42578125" style="12"/>
  </cols>
  <sheetData>
    <row r="1" spans="1:16" ht="23.25" x14ac:dyDescent="0.35">
      <c r="A1" s="14"/>
      <c r="B1" s="14"/>
      <c r="D1" s="64" t="s">
        <v>63</v>
      </c>
      <c r="E1" s="64"/>
      <c r="F1" s="64"/>
      <c r="G1" s="64"/>
      <c r="H1" s="18"/>
      <c r="I1" s="14"/>
      <c r="J1" s="14"/>
      <c r="K1" s="14"/>
    </row>
    <row r="2" spans="1:16" ht="15.75" x14ac:dyDescent="0.25">
      <c r="A2" s="14"/>
      <c r="B2" s="14"/>
      <c r="C2" s="14"/>
      <c r="D2" s="65" t="str">
        <f>Oppsummering!E3</f>
        <v>[navn]</v>
      </c>
      <c r="E2" s="65"/>
      <c r="F2" s="65"/>
      <c r="G2" s="65"/>
      <c r="H2" s="19"/>
      <c r="I2" s="14"/>
      <c r="J2" s="14"/>
      <c r="K2" s="14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x14ac:dyDescent="0.25">
      <c r="A4" s="17"/>
      <c r="B4" s="17"/>
      <c r="C4" s="17"/>
      <c r="D4" s="17"/>
      <c r="F4" s="17"/>
      <c r="G4" s="17"/>
      <c r="H4" s="17"/>
      <c r="I4" s="14"/>
      <c r="J4" s="14"/>
      <c r="K4" s="14"/>
    </row>
    <row r="5" spans="1:16" ht="15" customHeight="1" x14ac:dyDescent="0.25">
      <c r="A5" s="63" t="s">
        <v>3</v>
      </c>
      <c r="B5" s="63"/>
      <c r="C5" s="63"/>
      <c r="D5" s="25">
        <f>SUM(N:N)+D6+D7</f>
        <v>0</v>
      </c>
      <c r="E5" s="24" t="s">
        <v>46</v>
      </c>
      <c r="G5" s="62"/>
      <c r="H5" s="62"/>
      <c r="I5" s="14"/>
      <c r="J5" s="14"/>
      <c r="K5" s="14"/>
    </row>
    <row r="6" spans="1:16" ht="14.25" customHeight="1" x14ac:dyDescent="0.25">
      <c r="A6" s="62" t="s">
        <v>112</v>
      </c>
      <c r="B6" s="62"/>
      <c r="C6" s="62"/>
      <c r="D6" s="26">
        <f>SUM(L:L)</f>
        <v>0</v>
      </c>
      <c r="E6" s="17" t="s">
        <v>46</v>
      </c>
      <c r="F6" s="14"/>
      <c r="G6" s="14"/>
      <c r="H6" s="17"/>
      <c r="I6" s="14"/>
      <c r="J6" s="14"/>
      <c r="K6" s="14"/>
    </row>
    <row r="7" spans="1:16" x14ac:dyDescent="0.25">
      <c r="A7" s="62" t="s">
        <v>113</v>
      </c>
      <c r="B7" s="62"/>
      <c r="C7" s="62"/>
      <c r="D7" s="26">
        <f>SUM(M:M)</f>
        <v>0</v>
      </c>
      <c r="E7" s="17" t="s">
        <v>46</v>
      </c>
      <c r="F7" s="14"/>
      <c r="G7" s="14"/>
      <c r="H7" s="17"/>
      <c r="I7" s="14"/>
      <c r="J7" s="14"/>
      <c r="K7" s="14"/>
    </row>
    <row r="8" spans="1:16" x14ac:dyDescent="0.25">
      <c r="A8" s="17"/>
      <c r="B8" s="17"/>
      <c r="C8" s="17"/>
      <c r="D8" s="26"/>
      <c r="E8" s="17"/>
      <c r="F8" s="14"/>
      <c r="G8" s="14"/>
      <c r="H8" s="17"/>
      <c r="I8" s="14"/>
      <c r="J8" s="14"/>
      <c r="K8" s="14"/>
    </row>
    <row r="9" spans="1:16" x14ac:dyDescent="0.25">
      <c r="A9" s="62" t="s">
        <v>102</v>
      </c>
      <c r="B9" s="62"/>
      <c r="C9" s="62"/>
      <c r="D9" s="26">
        <f>SUM(P:P)</f>
        <v>0</v>
      </c>
      <c r="E9" s="14" t="s">
        <v>46</v>
      </c>
      <c r="F9" s="14"/>
      <c r="G9" s="14"/>
      <c r="H9" s="17"/>
      <c r="I9" s="14"/>
      <c r="J9" s="14"/>
      <c r="K9" s="14"/>
    </row>
    <row r="10" spans="1:16" x14ac:dyDescent="0.25">
      <c r="A10" s="62" t="s">
        <v>109</v>
      </c>
      <c r="B10" s="62"/>
      <c r="C10" s="62"/>
      <c r="D10" s="26">
        <f>SUM(O:O)</f>
        <v>0</v>
      </c>
      <c r="E10" s="17" t="s">
        <v>46</v>
      </c>
      <c r="F10" s="14"/>
      <c r="G10" s="14"/>
      <c r="H10" s="17"/>
      <c r="I10" s="14"/>
      <c r="J10" s="14"/>
      <c r="K10" s="14"/>
    </row>
    <row r="11" spans="1:16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61" t="s">
        <v>82</v>
      </c>
      <c r="M11" s="61"/>
      <c r="N11" s="61"/>
      <c r="O11" s="61" t="s">
        <v>81</v>
      </c>
      <c r="P11" s="61"/>
    </row>
    <row r="12" spans="1:16" ht="31.5" customHeight="1" x14ac:dyDescent="0.25">
      <c r="A12" s="16" t="s">
        <v>84</v>
      </c>
      <c r="B12" s="16" t="s">
        <v>85</v>
      </c>
      <c r="C12" s="16" t="s">
        <v>51</v>
      </c>
      <c r="D12" s="16" t="s">
        <v>4</v>
      </c>
      <c r="E12" s="16" t="s">
        <v>52</v>
      </c>
      <c r="F12" s="16" t="s">
        <v>64</v>
      </c>
      <c r="G12" s="16" t="s">
        <v>26</v>
      </c>
      <c r="H12" s="16" t="s">
        <v>86</v>
      </c>
      <c r="I12" s="16" t="s">
        <v>128</v>
      </c>
      <c r="J12" s="16" t="s">
        <v>79</v>
      </c>
      <c r="K12" s="16" t="s">
        <v>131</v>
      </c>
      <c r="L12" s="15" t="s">
        <v>13</v>
      </c>
      <c r="M12" s="15" t="s">
        <v>44</v>
      </c>
      <c r="N12" s="15" t="s">
        <v>45</v>
      </c>
      <c r="O12" s="12" t="s">
        <v>88</v>
      </c>
      <c r="P12" s="12" t="s">
        <v>90</v>
      </c>
    </row>
    <row r="13" spans="1:16" s="49" customFormat="1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8"/>
      <c r="L13" s="49">
        <f>IF(E13&lt;1,0,IF(H13="Utførelse",IF(G13="Tekniske planer",B13,0),0))</f>
        <v>0</v>
      </c>
      <c r="M13" s="49">
        <f>IF(E13&lt;1,0,IF(H13="Utførelse",IF(G13="Revurdering",B13,0),0))</f>
        <v>0</v>
      </c>
      <c r="N13" s="49">
        <f t="shared" ref="N13" si="0">IF(L13+M13&gt;0,0,B13)</f>
        <v>0</v>
      </c>
      <c r="O13" s="49">
        <f>IF(E13&lt;1,0,IF(A13&lt;(Støtteark!$H$4-5),0,(IF(H13="Utførelse",(L13+M13),IF(H13="Fagkontroll",(N13),0)))))</f>
        <v>0</v>
      </c>
      <c r="P13" s="49">
        <f>IF(A13&lt;(Støtteark!$H$4-5),0,B13)</f>
        <v>0</v>
      </c>
    </row>
    <row r="14" spans="1:16" s="49" customFormat="1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8"/>
      <c r="L14" s="49">
        <f t="shared" ref="L14:L77" si="1">IF(E14&lt;1,0,IF(H14="Utførelse",IF(G14="Tekniske planer",B14,0),0))</f>
        <v>0</v>
      </c>
      <c r="M14" s="49">
        <f t="shared" ref="M14:M77" si="2">IF(E14&lt;1,0,IF(H14="Utførelse",IF(G14="Revurdering",B14,0),0))</f>
        <v>0</v>
      </c>
      <c r="N14" s="49">
        <f t="shared" ref="N14:N77" si="3">IF(L14+M14&gt;0,0,B14)</f>
        <v>0</v>
      </c>
      <c r="O14" s="49">
        <f>IF(E14&lt;1,0,IF(A14&lt;(Støtteark!$H$4-5),0,(IF(H14="Utførelse",(L14+M14),IF(H14="Fagkontroll",(N14),0)))))</f>
        <v>0</v>
      </c>
      <c r="P14" s="49">
        <f>IF(A14&lt;(Støtteark!$H$4-5),0,B14)</f>
        <v>0</v>
      </c>
    </row>
    <row r="15" spans="1:16" s="49" customFormat="1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8"/>
      <c r="L15" s="49">
        <f t="shared" si="1"/>
        <v>0</v>
      </c>
      <c r="M15" s="49">
        <f t="shared" si="2"/>
        <v>0</v>
      </c>
      <c r="N15" s="49">
        <f t="shared" si="3"/>
        <v>0</v>
      </c>
      <c r="O15" s="49">
        <f>IF(E15&lt;1,0,IF(A15&lt;(Støtteark!$H$4-5),0,(IF(H15="Utførelse",(L15+M15),IF(H15="Fagkontroll",(N15),0)))))</f>
        <v>0</v>
      </c>
      <c r="P15" s="49">
        <f>IF(A15&lt;(Støtteark!$H$4-5),0,B15)</f>
        <v>0</v>
      </c>
    </row>
    <row r="16" spans="1:16" s="49" customFormat="1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8"/>
      <c r="L16" s="49">
        <f t="shared" si="1"/>
        <v>0</v>
      </c>
      <c r="M16" s="49">
        <f t="shared" si="2"/>
        <v>0</v>
      </c>
      <c r="N16" s="49">
        <f t="shared" si="3"/>
        <v>0</v>
      </c>
      <c r="O16" s="49">
        <f>IF(E16&lt;1,0,IF(A16&lt;(Støtteark!$H$4-5),0,(IF(H16="Utførelse",(L16+M16),IF(H16="Fagkontroll",(N16),0)))))</f>
        <v>0</v>
      </c>
      <c r="P16" s="49">
        <f>IF(A16&lt;(Støtteark!$H$4-5),0,B16)</f>
        <v>0</v>
      </c>
    </row>
    <row r="17" spans="1:16" s="49" customFormat="1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8"/>
      <c r="L17" s="49">
        <f t="shared" si="1"/>
        <v>0</v>
      </c>
      <c r="M17" s="49">
        <f t="shared" si="2"/>
        <v>0</v>
      </c>
      <c r="N17" s="49">
        <f t="shared" si="3"/>
        <v>0</v>
      </c>
      <c r="O17" s="49">
        <f>IF(E17&lt;1,0,IF(A17&lt;(Støtteark!$H$4-5),0,(IF(H17="Utførelse",(L17+M17),IF(H17="Fagkontroll",(N17),0)))))</f>
        <v>0</v>
      </c>
      <c r="P17" s="49">
        <f>IF(A17&lt;(Støtteark!$H$4-5),0,B17)</f>
        <v>0</v>
      </c>
    </row>
    <row r="18" spans="1:16" s="49" customFormat="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8"/>
      <c r="L18" s="49">
        <f t="shared" si="1"/>
        <v>0</v>
      </c>
      <c r="M18" s="49">
        <f t="shared" si="2"/>
        <v>0</v>
      </c>
      <c r="N18" s="49">
        <f t="shared" si="3"/>
        <v>0</v>
      </c>
      <c r="O18" s="49">
        <f>IF(E18&lt;1,0,IF(A18&lt;(Støtteark!$H$4-5),0,(IF(H18="Utførelse",(L18+M18),IF(H18="Fagkontroll",(N18),0)))))</f>
        <v>0</v>
      </c>
      <c r="P18" s="49">
        <f>IF(A18&lt;(Støtteark!$H$4-5),0,B18)</f>
        <v>0</v>
      </c>
    </row>
    <row r="19" spans="1:16" s="49" customFormat="1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8"/>
      <c r="L19" s="49">
        <f t="shared" si="1"/>
        <v>0</v>
      </c>
      <c r="M19" s="49">
        <f t="shared" si="2"/>
        <v>0</v>
      </c>
      <c r="N19" s="49">
        <f t="shared" si="3"/>
        <v>0</v>
      </c>
      <c r="O19" s="49">
        <f>IF(E19&lt;1,0,IF(A19&lt;(Støtteark!$H$4-5),0,(IF(H19="Utførelse",(L19+M19),IF(H19="Fagkontroll",(N19),0)))))</f>
        <v>0</v>
      </c>
      <c r="P19" s="49">
        <f>IF(A19&lt;(Støtteark!$H$4-5),0,B19)</f>
        <v>0</v>
      </c>
    </row>
    <row r="20" spans="1:16" s="49" customFormat="1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8"/>
      <c r="L20" s="49">
        <f t="shared" si="1"/>
        <v>0</v>
      </c>
      <c r="M20" s="49">
        <f t="shared" si="2"/>
        <v>0</v>
      </c>
      <c r="N20" s="49">
        <f t="shared" si="3"/>
        <v>0</v>
      </c>
      <c r="O20" s="49">
        <f>IF(E20&lt;1,0,IF(A20&lt;(Støtteark!$H$4-5),0,(IF(H20="Utførelse",(L20+M20),IF(H20="Fagkontroll",(N20),0)))))</f>
        <v>0</v>
      </c>
      <c r="P20" s="49">
        <f>IF(A20&lt;(Støtteark!$H$4-5),0,B20)</f>
        <v>0</v>
      </c>
    </row>
    <row r="21" spans="1:16" s="49" customFormat="1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8"/>
      <c r="L21" s="49">
        <f t="shared" si="1"/>
        <v>0</v>
      </c>
      <c r="M21" s="49">
        <f t="shared" si="2"/>
        <v>0</v>
      </c>
      <c r="N21" s="49">
        <f t="shared" si="3"/>
        <v>0</v>
      </c>
      <c r="O21" s="49">
        <f>IF(E21&lt;1,0,IF(A21&lt;(Støtteark!$H$4-5),0,(IF(H21="Utførelse",(L21+M21),IF(H21="Fagkontroll",(N21),0)))))</f>
        <v>0</v>
      </c>
      <c r="P21" s="49">
        <f>IF(A21&lt;(Støtteark!$H$4-5),0,B21)</f>
        <v>0</v>
      </c>
    </row>
    <row r="22" spans="1:16" s="49" customFormat="1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8"/>
      <c r="L22" s="49">
        <f t="shared" si="1"/>
        <v>0</v>
      </c>
      <c r="M22" s="49">
        <f t="shared" si="2"/>
        <v>0</v>
      </c>
      <c r="N22" s="49">
        <f t="shared" si="3"/>
        <v>0</v>
      </c>
      <c r="O22" s="49">
        <f>IF(E22&lt;1,0,IF(A22&lt;(Støtteark!$H$4-5),0,(IF(H22="Utførelse",(L22+M22),IF(H22="Fagkontroll",(N22),0)))))</f>
        <v>0</v>
      </c>
      <c r="P22" s="49">
        <f>IF(A22&lt;(Støtteark!$H$4-5),0,B22)</f>
        <v>0</v>
      </c>
    </row>
    <row r="23" spans="1:16" s="49" customFormat="1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8"/>
      <c r="L23" s="49">
        <f t="shared" si="1"/>
        <v>0</v>
      </c>
      <c r="M23" s="49">
        <f t="shared" si="2"/>
        <v>0</v>
      </c>
      <c r="N23" s="49">
        <f t="shared" si="3"/>
        <v>0</v>
      </c>
      <c r="O23" s="49">
        <f>IF(E23&lt;1,0,IF(A23&lt;(Støtteark!$H$4-5),0,(IF(H23="Utførelse",(L23+M23),IF(H23="Fagkontroll",(N23),0)))))</f>
        <v>0</v>
      </c>
      <c r="P23" s="49">
        <f>IF(A23&lt;(Støtteark!$H$4-5),0,B23)</f>
        <v>0</v>
      </c>
    </row>
    <row r="24" spans="1:16" s="49" customFormat="1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8"/>
      <c r="L24" s="49">
        <f t="shared" si="1"/>
        <v>0</v>
      </c>
      <c r="M24" s="49">
        <f t="shared" si="2"/>
        <v>0</v>
      </c>
      <c r="N24" s="49">
        <f t="shared" si="3"/>
        <v>0</v>
      </c>
      <c r="O24" s="49">
        <f>IF(E24&lt;1,0,IF(A24&lt;(Støtteark!$H$4-5),0,(IF(H24="Utførelse",(L24+M24),IF(H24="Fagkontroll",(N24),0)))))</f>
        <v>0</v>
      </c>
      <c r="P24" s="49">
        <f>IF(A24&lt;(Støtteark!$H$4-5),0,B24)</f>
        <v>0</v>
      </c>
    </row>
    <row r="25" spans="1:16" s="49" customFormat="1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8"/>
      <c r="L25" s="49">
        <f t="shared" si="1"/>
        <v>0</v>
      </c>
      <c r="M25" s="49">
        <f t="shared" si="2"/>
        <v>0</v>
      </c>
      <c r="N25" s="49">
        <f t="shared" si="3"/>
        <v>0</v>
      </c>
      <c r="O25" s="49">
        <f>IF(E25&lt;1,0,IF(A25&lt;(Støtteark!$H$4-5),0,(IF(H25="Utførelse",(L25+M25),IF(H25="Fagkontroll",(N25),0)))))</f>
        <v>0</v>
      </c>
      <c r="P25" s="49">
        <f>IF(A25&lt;(Støtteark!$H$4-5),0,B25)</f>
        <v>0</v>
      </c>
    </row>
    <row r="26" spans="1:16" s="49" customFormat="1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8"/>
      <c r="L26" s="49">
        <f t="shared" si="1"/>
        <v>0</v>
      </c>
      <c r="M26" s="49">
        <f t="shared" si="2"/>
        <v>0</v>
      </c>
      <c r="N26" s="49">
        <f t="shared" si="3"/>
        <v>0</v>
      </c>
      <c r="O26" s="49">
        <f>IF(E26&lt;1,0,IF(A26&lt;(Støtteark!$H$4-5),0,(IF(H26="Utførelse",(L26+M26),IF(H26="Fagkontroll",(N26),0)))))</f>
        <v>0</v>
      </c>
      <c r="P26" s="49">
        <f>IF(A26&lt;(Støtteark!$H$4-5),0,B26)</f>
        <v>0</v>
      </c>
    </row>
    <row r="27" spans="1:16" s="49" customFormat="1" x14ac:dyDescent="0.2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8"/>
      <c r="L27" s="49">
        <f t="shared" si="1"/>
        <v>0</v>
      </c>
      <c r="M27" s="49">
        <f t="shared" si="2"/>
        <v>0</v>
      </c>
      <c r="N27" s="49">
        <f t="shared" si="3"/>
        <v>0</v>
      </c>
      <c r="O27" s="49">
        <f>IF(E27&lt;1,0,IF(A27&lt;(Støtteark!$H$4-5),0,(IF(H27="Utførelse",(L27+M27),IF(H27="Fagkontroll",(N27),0)))))</f>
        <v>0</v>
      </c>
      <c r="P27" s="49">
        <f>IF(A27&lt;(Støtteark!$H$4-5),0,B27)</f>
        <v>0</v>
      </c>
    </row>
    <row r="28" spans="1:16" s="49" customFormat="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8"/>
      <c r="L28" s="49">
        <f t="shared" si="1"/>
        <v>0</v>
      </c>
      <c r="M28" s="49">
        <f t="shared" si="2"/>
        <v>0</v>
      </c>
      <c r="N28" s="49">
        <f t="shared" si="3"/>
        <v>0</v>
      </c>
      <c r="O28" s="49">
        <f>IF(E28&lt;1,0,IF(A28&lt;(Støtteark!$H$4-5),0,(IF(H28="Utførelse",(L28+M28),IF(H28="Fagkontroll",(N28),0)))))</f>
        <v>0</v>
      </c>
      <c r="P28" s="49">
        <f>IF(A28&lt;(Støtteark!$H$4-5),0,B28)</f>
        <v>0</v>
      </c>
    </row>
    <row r="29" spans="1:16" s="49" customFormat="1" x14ac:dyDescent="0.2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8"/>
      <c r="L29" s="49">
        <f t="shared" si="1"/>
        <v>0</v>
      </c>
      <c r="M29" s="49">
        <f t="shared" si="2"/>
        <v>0</v>
      </c>
      <c r="N29" s="49">
        <f t="shared" si="3"/>
        <v>0</v>
      </c>
      <c r="O29" s="49">
        <f>IF(E29&lt;1,0,IF(A29&lt;(Støtteark!$H$4-5),0,(IF(H29="Utførelse",(L29+M29),IF(H29="Fagkontroll",(N29),0)))))</f>
        <v>0</v>
      </c>
      <c r="P29" s="49">
        <f>IF(A29&lt;(Støtteark!$H$4-5),0,B29)</f>
        <v>0</v>
      </c>
    </row>
    <row r="30" spans="1:16" s="49" customFormat="1" x14ac:dyDescent="0.25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8"/>
      <c r="L30" s="49">
        <f t="shared" si="1"/>
        <v>0</v>
      </c>
      <c r="M30" s="49">
        <f t="shared" si="2"/>
        <v>0</v>
      </c>
      <c r="N30" s="49">
        <f t="shared" si="3"/>
        <v>0</v>
      </c>
      <c r="O30" s="49">
        <f>IF(E30&lt;1,0,IF(A30&lt;(Støtteark!$H$4-5),0,(IF(H30="Utførelse",(L30+M30),IF(H30="Fagkontroll",(N30),0)))))</f>
        <v>0</v>
      </c>
      <c r="P30" s="49">
        <f>IF(A30&lt;(Støtteark!$H$4-5),0,B30)</f>
        <v>0</v>
      </c>
    </row>
    <row r="31" spans="1:16" s="49" customFormat="1" x14ac:dyDescent="0.2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8"/>
      <c r="L31" s="49">
        <f t="shared" si="1"/>
        <v>0</v>
      </c>
      <c r="M31" s="49">
        <f t="shared" si="2"/>
        <v>0</v>
      </c>
      <c r="N31" s="49">
        <f t="shared" si="3"/>
        <v>0</v>
      </c>
      <c r="O31" s="49">
        <f>IF(E31&lt;1,0,IF(A31&lt;(Støtteark!$H$4-5),0,(IF(H31="Utførelse",(L31+M31),IF(H31="Fagkontroll",(N31),0)))))</f>
        <v>0</v>
      </c>
      <c r="P31" s="49">
        <f>IF(A31&lt;(Støtteark!$H$4-5),0,B31)</f>
        <v>0</v>
      </c>
    </row>
    <row r="32" spans="1:16" s="49" customFormat="1" x14ac:dyDescent="0.25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8"/>
      <c r="L32" s="49">
        <f t="shared" si="1"/>
        <v>0</v>
      </c>
      <c r="M32" s="49">
        <f t="shared" si="2"/>
        <v>0</v>
      </c>
      <c r="N32" s="49">
        <f t="shared" si="3"/>
        <v>0</v>
      </c>
      <c r="O32" s="49">
        <f>IF(E32&lt;1,0,IF(A32&lt;(Støtteark!$H$4-5),0,(IF(H32="Utførelse",(L32+M32),IF(H32="Fagkontroll",(N32),0)))))</f>
        <v>0</v>
      </c>
      <c r="P32" s="49">
        <f>IF(A32&lt;(Støtteark!$H$4-5),0,B32)</f>
        <v>0</v>
      </c>
    </row>
    <row r="33" spans="1:16" s="49" customFormat="1" x14ac:dyDescent="0.2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8"/>
      <c r="L33" s="49">
        <f t="shared" si="1"/>
        <v>0</v>
      </c>
      <c r="M33" s="49">
        <f t="shared" si="2"/>
        <v>0</v>
      </c>
      <c r="N33" s="49">
        <f t="shared" si="3"/>
        <v>0</v>
      </c>
      <c r="O33" s="49">
        <f>IF(E33&lt;1,0,IF(A33&lt;(Støtteark!$H$4-5),0,(IF(H33="Utførelse",(L33+M33),IF(H33="Fagkontroll",(N33),0)))))</f>
        <v>0</v>
      </c>
      <c r="P33" s="49">
        <f>IF(A33&lt;(Støtteark!$H$4-5),0,B33)</f>
        <v>0</v>
      </c>
    </row>
    <row r="34" spans="1:16" s="49" customFormat="1" x14ac:dyDescent="0.2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8"/>
      <c r="L34" s="49">
        <f t="shared" si="1"/>
        <v>0</v>
      </c>
      <c r="M34" s="49">
        <f t="shared" si="2"/>
        <v>0</v>
      </c>
      <c r="N34" s="49">
        <f t="shared" si="3"/>
        <v>0</v>
      </c>
      <c r="O34" s="49">
        <f>IF(E34&lt;1,0,IF(A34&lt;(Støtteark!$H$4-5),0,(IF(H34="Utførelse",(L34+M34),IF(H34="Fagkontroll",(N34),0)))))</f>
        <v>0</v>
      </c>
      <c r="P34" s="49">
        <f>IF(A34&lt;(Støtteark!$H$4-5),0,B34)</f>
        <v>0</v>
      </c>
    </row>
    <row r="35" spans="1:16" s="49" customFormat="1" x14ac:dyDescent="0.2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8"/>
      <c r="L35" s="49">
        <f t="shared" si="1"/>
        <v>0</v>
      </c>
      <c r="M35" s="49">
        <f t="shared" si="2"/>
        <v>0</v>
      </c>
      <c r="N35" s="49">
        <f t="shared" si="3"/>
        <v>0</v>
      </c>
      <c r="O35" s="49">
        <f>IF(E35&lt;1,0,IF(A35&lt;(Støtteark!$H$4-5),0,(IF(H35="Utførelse",(L35+M35),IF(H35="Fagkontroll",(N35),0)))))</f>
        <v>0</v>
      </c>
      <c r="P35" s="49">
        <f>IF(A35&lt;(Støtteark!$H$4-5),0,B35)</f>
        <v>0</v>
      </c>
    </row>
    <row r="36" spans="1:16" s="49" customFormat="1" x14ac:dyDescent="0.2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8"/>
      <c r="L36" s="49">
        <f t="shared" si="1"/>
        <v>0</v>
      </c>
      <c r="M36" s="49">
        <f t="shared" si="2"/>
        <v>0</v>
      </c>
      <c r="N36" s="49">
        <f t="shared" si="3"/>
        <v>0</v>
      </c>
      <c r="O36" s="49">
        <f>IF(E36&lt;1,0,IF(A36&lt;(Støtteark!$H$4-5),0,(IF(H36="Utførelse",(L36+M36),IF(H36="Fagkontroll",(N36),0)))))</f>
        <v>0</v>
      </c>
      <c r="P36" s="49">
        <f>IF(A36&lt;(Støtteark!$H$4-5),0,B36)</f>
        <v>0</v>
      </c>
    </row>
    <row r="37" spans="1:16" s="49" customFormat="1" x14ac:dyDescent="0.2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8"/>
      <c r="L37" s="49">
        <f t="shared" si="1"/>
        <v>0</v>
      </c>
      <c r="M37" s="49">
        <f t="shared" si="2"/>
        <v>0</v>
      </c>
      <c r="N37" s="49">
        <f t="shared" si="3"/>
        <v>0</v>
      </c>
      <c r="O37" s="49">
        <f>IF(E37&lt;1,0,IF(A37&lt;(Støtteark!$H$4-5),0,(IF(H37="Utførelse",(L37+M37),IF(H37="Fagkontroll",(N37),0)))))</f>
        <v>0</v>
      </c>
      <c r="P37" s="49">
        <f>IF(A37&lt;(Støtteark!$H$4-5),0,B37)</f>
        <v>0</v>
      </c>
    </row>
    <row r="38" spans="1:16" s="49" customFormat="1" x14ac:dyDescent="0.2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8"/>
      <c r="L38" s="49">
        <f t="shared" si="1"/>
        <v>0</v>
      </c>
      <c r="M38" s="49">
        <f t="shared" si="2"/>
        <v>0</v>
      </c>
      <c r="N38" s="49">
        <f t="shared" si="3"/>
        <v>0</v>
      </c>
      <c r="O38" s="49">
        <f>IF(E38&lt;1,0,IF(A38&lt;(Støtteark!$H$4-5),0,(IF(H38="Utførelse",(L38+M38),IF(H38="Fagkontroll",(N38),0)))))</f>
        <v>0</v>
      </c>
      <c r="P38" s="49">
        <f>IF(A38&lt;(Støtteark!$H$4-5),0,B38)</f>
        <v>0</v>
      </c>
    </row>
    <row r="39" spans="1:16" s="49" customFormat="1" x14ac:dyDescent="0.2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8"/>
      <c r="L39" s="49">
        <f t="shared" si="1"/>
        <v>0</v>
      </c>
      <c r="M39" s="49">
        <f t="shared" si="2"/>
        <v>0</v>
      </c>
      <c r="N39" s="49">
        <f t="shared" si="3"/>
        <v>0</v>
      </c>
      <c r="O39" s="49">
        <f>IF(E39&lt;1,0,IF(A39&lt;(Støtteark!$H$4-5),0,(IF(H39="Utførelse",(L39+M39),IF(H39="Fagkontroll",(N39),0)))))</f>
        <v>0</v>
      </c>
      <c r="P39" s="49">
        <f>IF(A39&lt;(Støtteark!$H$4-5),0,B39)</f>
        <v>0</v>
      </c>
    </row>
    <row r="40" spans="1:16" s="49" customFormat="1" x14ac:dyDescent="0.2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>
        <f t="shared" si="1"/>
        <v>0</v>
      </c>
      <c r="M40" s="49">
        <f t="shared" si="2"/>
        <v>0</v>
      </c>
      <c r="N40" s="49">
        <f t="shared" si="3"/>
        <v>0</v>
      </c>
      <c r="O40" s="49">
        <f>IF(E40&lt;1,0,IF(A40&lt;(Støtteark!$H$4-5),0,(IF(H40="Utførelse",(L40+M40),IF(H40="Fagkontroll",(N40),0)))))</f>
        <v>0</v>
      </c>
      <c r="P40" s="49">
        <f>IF(A40&lt;(Støtteark!$H$4-5),0,B40)</f>
        <v>0</v>
      </c>
    </row>
    <row r="41" spans="1:16" s="49" customFormat="1" x14ac:dyDescent="0.2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8"/>
      <c r="L41" s="49">
        <f t="shared" si="1"/>
        <v>0</v>
      </c>
      <c r="M41" s="49">
        <f t="shared" si="2"/>
        <v>0</v>
      </c>
      <c r="N41" s="49">
        <f t="shared" si="3"/>
        <v>0</v>
      </c>
      <c r="O41" s="49">
        <f>IF(E41&lt;1,0,IF(A41&lt;(Støtteark!$H$4-5),0,(IF(H41="Utførelse",(L41+M41),IF(H41="Fagkontroll",(N41),0)))))</f>
        <v>0</v>
      </c>
      <c r="P41" s="49">
        <f>IF(A41&lt;(Støtteark!$H$4-5),0,B41)</f>
        <v>0</v>
      </c>
    </row>
    <row r="42" spans="1:16" s="49" customFormat="1" x14ac:dyDescent="0.2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8"/>
      <c r="L42" s="49">
        <f t="shared" si="1"/>
        <v>0</v>
      </c>
      <c r="M42" s="49">
        <f t="shared" si="2"/>
        <v>0</v>
      </c>
      <c r="N42" s="49">
        <f t="shared" si="3"/>
        <v>0</v>
      </c>
      <c r="O42" s="49">
        <f>IF(E42&lt;1,0,IF(A42&lt;(Støtteark!$H$4-5),0,(IF(H42="Utførelse",(L42+M42),IF(H42="Fagkontroll",(N42),0)))))</f>
        <v>0</v>
      </c>
      <c r="P42" s="49">
        <f>IF(A42&lt;(Støtteark!$H$4-5),0,B42)</f>
        <v>0</v>
      </c>
    </row>
    <row r="43" spans="1:16" s="49" customFormat="1" x14ac:dyDescent="0.2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8"/>
      <c r="L43" s="49">
        <f t="shared" si="1"/>
        <v>0</v>
      </c>
      <c r="M43" s="49">
        <f t="shared" si="2"/>
        <v>0</v>
      </c>
      <c r="N43" s="49">
        <f t="shared" si="3"/>
        <v>0</v>
      </c>
      <c r="O43" s="49">
        <f>IF(E43&lt;1,0,IF(A43&lt;(Støtteark!$H$4-5),0,(IF(H43="Utførelse",(L43+M43),IF(H43="Fagkontroll",(N43),0)))))</f>
        <v>0</v>
      </c>
      <c r="P43" s="49">
        <f>IF(A43&lt;(Støtteark!$H$4-5),0,B43)</f>
        <v>0</v>
      </c>
    </row>
    <row r="44" spans="1:16" s="49" customFormat="1" x14ac:dyDescent="0.2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8"/>
      <c r="L44" s="49">
        <f t="shared" si="1"/>
        <v>0</v>
      </c>
      <c r="M44" s="49">
        <f t="shared" si="2"/>
        <v>0</v>
      </c>
      <c r="N44" s="49">
        <f t="shared" si="3"/>
        <v>0</v>
      </c>
      <c r="O44" s="49">
        <f>IF(E44&lt;1,0,IF(A44&lt;(Støtteark!$H$4-5),0,(IF(H44="Utførelse",(L44+M44),IF(H44="Fagkontroll",(N44),0)))))</f>
        <v>0</v>
      </c>
      <c r="P44" s="49">
        <f>IF(A44&lt;(Støtteark!$H$4-5),0,B44)</f>
        <v>0</v>
      </c>
    </row>
    <row r="45" spans="1:16" s="49" customFormat="1" x14ac:dyDescent="0.2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8"/>
      <c r="L45" s="49">
        <f t="shared" si="1"/>
        <v>0</v>
      </c>
      <c r="M45" s="49">
        <f t="shared" si="2"/>
        <v>0</v>
      </c>
      <c r="N45" s="49">
        <f t="shared" si="3"/>
        <v>0</v>
      </c>
      <c r="O45" s="49">
        <f>IF(E45&lt;1,0,IF(A45&lt;(Støtteark!$H$4-5),0,(IF(H45="Utførelse",(L45+M45),IF(H45="Fagkontroll",(N45),0)))))</f>
        <v>0</v>
      </c>
      <c r="P45" s="49">
        <f>IF(A45&lt;(Støtteark!$H$4-5),0,B45)</f>
        <v>0</v>
      </c>
    </row>
    <row r="46" spans="1:16" s="49" customFormat="1" x14ac:dyDescent="0.2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8"/>
      <c r="L46" s="49">
        <f t="shared" si="1"/>
        <v>0</v>
      </c>
      <c r="M46" s="49">
        <f t="shared" si="2"/>
        <v>0</v>
      </c>
      <c r="N46" s="49">
        <f t="shared" si="3"/>
        <v>0</v>
      </c>
      <c r="O46" s="49">
        <f>IF(E46&lt;1,0,IF(A46&lt;(Støtteark!$H$4-5),0,(IF(H46="Utførelse",(L46+M46),IF(H46="Fagkontroll",(N46),0)))))</f>
        <v>0</v>
      </c>
      <c r="P46" s="49">
        <f>IF(A46&lt;(Støtteark!$H$4-5),0,B46)</f>
        <v>0</v>
      </c>
    </row>
    <row r="47" spans="1:16" s="49" customFormat="1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8"/>
      <c r="L47" s="49">
        <f t="shared" si="1"/>
        <v>0</v>
      </c>
      <c r="M47" s="49">
        <f t="shared" si="2"/>
        <v>0</v>
      </c>
      <c r="N47" s="49">
        <f t="shared" si="3"/>
        <v>0</v>
      </c>
      <c r="O47" s="49">
        <f>IF(E47&lt;1,0,IF(A47&lt;(Støtteark!$H$4-5),0,(IF(H47="Utførelse",(L47+M47),IF(H47="Fagkontroll",(N47),0)))))</f>
        <v>0</v>
      </c>
      <c r="P47" s="49">
        <f>IF(A47&lt;(Støtteark!$H$4-5),0,B47)</f>
        <v>0</v>
      </c>
    </row>
    <row r="48" spans="1:16" s="49" customFormat="1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8"/>
      <c r="L48" s="49">
        <f t="shared" si="1"/>
        <v>0</v>
      </c>
      <c r="M48" s="49">
        <f t="shared" si="2"/>
        <v>0</v>
      </c>
      <c r="N48" s="49">
        <f t="shared" si="3"/>
        <v>0</v>
      </c>
      <c r="O48" s="49">
        <f>IF(E48&lt;1,0,IF(A48&lt;(Støtteark!$H$4-5),0,(IF(H48="Utførelse",(L48+M48),IF(H48="Fagkontroll",(N48),0)))))</f>
        <v>0</v>
      </c>
      <c r="P48" s="49">
        <f>IF(A48&lt;(Støtteark!$H$4-5),0,B48)</f>
        <v>0</v>
      </c>
    </row>
    <row r="49" spans="1:16" s="49" customFormat="1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8"/>
      <c r="L49" s="49">
        <f t="shared" si="1"/>
        <v>0</v>
      </c>
      <c r="M49" s="49">
        <f t="shared" si="2"/>
        <v>0</v>
      </c>
      <c r="N49" s="49">
        <f t="shared" si="3"/>
        <v>0</v>
      </c>
      <c r="O49" s="49">
        <f>IF(E49&lt;1,0,IF(A49&lt;(Støtteark!$H$4-5),0,(IF(H49="Utførelse",(L49+M49),IF(H49="Fagkontroll",(N49),0)))))</f>
        <v>0</v>
      </c>
      <c r="P49" s="49">
        <f>IF(A49&lt;(Støtteark!$H$4-5),0,B49)</f>
        <v>0</v>
      </c>
    </row>
    <row r="50" spans="1:16" s="49" customFormat="1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8"/>
      <c r="L50" s="49">
        <f t="shared" si="1"/>
        <v>0</v>
      </c>
      <c r="M50" s="49">
        <f t="shared" si="2"/>
        <v>0</v>
      </c>
      <c r="N50" s="49">
        <f t="shared" si="3"/>
        <v>0</v>
      </c>
      <c r="O50" s="49">
        <f>IF(E50&lt;1,0,IF(A50&lt;(Støtteark!$H$4-5),0,(IF(H50="Utførelse",(L50+M50),IF(H50="Fagkontroll",(N50),0)))))</f>
        <v>0</v>
      </c>
      <c r="P50" s="49">
        <f>IF(A50&lt;(Støtteark!$H$4-5),0,B50)</f>
        <v>0</v>
      </c>
    </row>
    <row r="51" spans="1:16" s="49" customFormat="1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8"/>
      <c r="L51" s="49">
        <f t="shared" si="1"/>
        <v>0</v>
      </c>
      <c r="M51" s="49">
        <f t="shared" si="2"/>
        <v>0</v>
      </c>
      <c r="N51" s="49">
        <f t="shared" si="3"/>
        <v>0</v>
      </c>
      <c r="O51" s="49">
        <f>IF(E51&lt;1,0,IF(A51&lt;(Støtteark!$H$4-5),0,(IF(H51="Utførelse",(L51+M51),IF(H51="Fagkontroll",(N51),0)))))</f>
        <v>0</v>
      </c>
      <c r="P51" s="49">
        <f>IF(A51&lt;(Støtteark!$H$4-5),0,B51)</f>
        <v>0</v>
      </c>
    </row>
    <row r="52" spans="1:16" s="49" customFormat="1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8"/>
      <c r="L52" s="49">
        <f t="shared" si="1"/>
        <v>0</v>
      </c>
      <c r="M52" s="49">
        <f t="shared" si="2"/>
        <v>0</v>
      </c>
      <c r="N52" s="49">
        <f t="shared" si="3"/>
        <v>0</v>
      </c>
      <c r="O52" s="49">
        <f>IF(E52&lt;1,0,IF(A52&lt;(Støtteark!$H$4-5),0,(IF(H52="Utførelse",(L52+M52),IF(H52="Fagkontroll",(N52),0)))))</f>
        <v>0</v>
      </c>
      <c r="P52" s="49">
        <f>IF(A52&lt;(Støtteark!$H$4-5),0,B52)</f>
        <v>0</v>
      </c>
    </row>
    <row r="53" spans="1:16" s="49" customFormat="1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8"/>
      <c r="L53" s="49">
        <f t="shared" si="1"/>
        <v>0</v>
      </c>
      <c r="M53" s="49">
        <f t="shared" si="2"/>
        <v>0</v>
      </c>
      <c r="N53" s="49">
        <f t="shared" si="3"/>
        <v>0</v>
      </c>
      <c r="O53" s="49">
        <f>IF(E53&lt;1,0,IF(A53&lt;(Støtteark!$H$4-5),0,(IF(H53="Utførelse",(L53+M53),IF(H53="Fagkontroll",(N53),0)))))</f>
        <v>0</v>
      </c>
      <c r="P53" s="49">
        <f>IF(A53&lt;(Støtteark!$H$4-5),0,B53)</f>
        <v>0</v>
      </c>
    </row>
    <row r="54" spans="1:16" s="49" customFormat="1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8"/>
      <c r="L54" s="49">
        <f t="shared" si="1"/>
        <v>0</v>
      </c>
      <c r="M54" s="49">
        <f t="shared" si="2"/>
        <v>0</v>
      </c>
      <c r="N54" s="49">
        <f t="shared" si="3"/>
        <v>0</v>
      </c>
      <c r="O54" s="49">
        <f>IF(E54&lt;1,0,IF(A54&lt;(Støtteark!$H$4-5),0,(IF(H54="Utførelse",(L54+M54),IF(H54="Fagkontroll",(N54),0)))))</f>
        <v>0</v>
      </c>
      <c r="P54" s="49">
        <f>IF(A54&lt;(Støtteark!$H$4-5),0,B54)</f>
        <v>0</v>
      </c>
    </row>
    <row r="55" spans="1:16" s="49" customFormat="1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8"/>
      <c r="L55" s="49">
        <f t="shared" si="1"/>
        <v>0</v>
      </c>
      <c r="M55" s="49">
        <f t="shared" si="2"/>
        <v>0</v>
      </c>
      <c r="N55" s="49">
        <f t="shared" si="3"/>
        <v>0</v>
      </c>
      <c r="O55" s="49">
        <f>IF(E55&lt;1,0,IF(A55&lt;(Støtteark!$H$4-5),0,(IF(H55="Utførelse",(L55+M55),IF(H55="Fagkontroll",(N55),0)))))</f>
        <v>0</v>
      </c>
      <c r="P55" s="49">
        <f>IF(A55&lt;(Støtteark!$H$4-5),0,B55)</f>
        <v>0</v>
      </c>
    </row>
    <row r="56" spans="1:16" s="49" customFormat="1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8"/>
      <c r="L56" s="49">
        <f t="shared" si="1"/>
        <v>0</v>
      </c>
      <c r="M56" s="49">
        <f t="shared" si="2"/>
        <v>0</v>
      </c>
      <c r="N56" s="49">
        <f t="shared" si="3"/>
        <v>0</v>
      </c>
      <c r="O56" s="49">
        <f>IF(E56&lt;1,0,IF(A56&lt;(Støtteark!$H$4-5),0,(IF(H56="Utførelse",(L56+M56),IF(H56="Fagkontroll",(N56),0)))))</f>
        <v>0</v>
      </c>
      <c r="P56" s="49">
        <f>IF(A56&lt;(Støtteark!$H$4-5),0,B56)</f>
        <v>0</v>
      </c>
    </row>
    <row r="57" spans="1:16" s="49" customFormat="1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8"/>
      <c r="L57" s="49">
        <f t="shared" si="1"/>
        <v>0</v>
      </c>
      <c r="M57" s="49">
        <f t="shared" si="2"/>
        <v>0</v>
      </c>
      <c r="N57" s="49">
        <f t="shared" si="3"/>
        <v>0</v>
      </c>
      <c r="O57" s="49">
        <f>IF(E57&lt;1,0,IF(A57&lt;(Støtteark!$H$4-5),0,(IF(H57="Utførelse",(L57+M57),IF(H57="Fagkontroll",(N57),0)))))</f>
        <v>0</v>
      </c>
      <c r="P57" s="49">
        <f>IF(A57&lt;(Støtteark!$H$4-5),0,B57)</f>
        <v>0</v>
      </c>
    </row>
    <row r="58" spans="1:16" s="49" customFormat="1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8"/>
      <c r="L58" s="49">
        <f t="shared" si="1"/>
        <v>0</v>
      </c>
      <c r="M58" s="49">
        <f t="shared" si="2"/>
        <v>0</v>
      </c>
      <c r="N58" s="49">
        <f t="shared" si="3"/>
        <v>0</v>
      </c>
      <c r="O58" s="49">
        <f>IF(E58&lt;1,0,IF(A58&lt;(Støtteark!$H$4-5),0,(IF(H58="Utførelse",(L58+M58),IF(H58="Fagkontroll",(N58),0)))))</f>
        <v>0</v>
      </c>
      <c r="P58" s="49">
        <f>IF(A58&lt;(Støtteark!$H$4-5),0,B58)</f>
        <v>0</v>
      </c>
    </row>
    <row r="59" spans="1:16" s="49" customFormat="1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8"/>
      <c r="L59" s="49">
        <f t="shared" si="1"/>
        <v>0</v>
      </c>
      <c r="M59" s="49">
        <f t="shared" si="2"/>
        <v>0</v>
      </c>
      <c r="N59" s="49">
        <f t="shared" si="3"/>
        <v>0</v>
      </c>
      <c r="O59" s="49">
        <f>IF(E59&lt;1,0,IF(A59&lt;(Støtteark!$H$4-5),0,(IF(H59="Utførelse",(L59+M59),IF(H59="Fagkontroll",(N59),0)))))</f>
        <v>0</v>
      </c>
      <c r="P59" s="49">
        <f>IF(A59&lt;(Støtteark!$H$4-5),0,B59)</f>
        <v>0</v>
      </c>
    </row>
    <row r="60" spans="1:16" s="49" customFormat="1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8"/>
      <c r="L60" s="49">
        <f t="shared" si="1"/>
        <v>0</v>
      </c>
      <c r="M60" s="49">
        <f t="shared" si="2"/>
        <v>0</v>
      </c>
      <c r="N60" s="49">
        <f t="shared" si="3"/>
        <v>0</v>
      </c>
      <c r="O60" s="49">
        <f>IF(E60&lt;1,0,IF(A60&lt;(Støtteark!$H$4-5),0,(IF(H60="Utførelse",(L60+M60),IF(H60="Fagkontroll",(N60),0)))))</f>
        <v>0</v>
      </c>
      <c r="P60" s="49">
        <f>IF(A60&lt;(Støtteark!$H$4-5),0,B60)</f>
        <v>0</v>
      </c>
    </row>
    <row r="61" spans="1:16" s="49" customFormat="1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8"/>
      <c r="L61" s="49">
        <f t="shared" si="1"/>
        <v>0</v>
      </c>
      <c r="M61" s="49">
        <f t="shared" si="2"/>
        <v>0</v>
      </c>
      <c r="N61" s="49">
        <f t="shared" si="3"/>
        <v>0</v>
      </c>
      <c r="O61" s="49">
        <f>IF(E61&lt;1,0,IF(A61&lt;(Støtteark!$H$4-5),0,(IF(H61="Utførelse",(L61+M61),IF(H61="Fagkontroll",(N61),0)))))</f>
        <v>0</v>
      </c>
      <c r="P61" s="49">
        <f>IF(A61&lt;(Støtteark!$H$4-5),0,B61)</f>
        <v>0</v>
      </c>
    </row>
    <row r="62" spans="1:16" s="49" customFormat="1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8"/>
      <c r="L62" s="49">
        <f t="shared" si="1"/>
        <v>0</v>
      </c>
      <c r="M62" s="49">
        <f t="shared" si="2"/>
        <v>0</v>
      </c>
      <c r="N62" s="49">
        <f t="shared" si="3"/>
        <v>0</v>
      </c>
      <c r="O62" s="49">
        <f>IF(E62&lt;1,0,IF(A62&lt;(Støtteark!$H$4-5),0,(IF(H62="Utførelse",(L62+M62),IF(H62="Fagkontroll",(N62),0)))))</f>
        <v>0</v>
      </c>
      <c r="P62" s="49">
        <f>IF(A62&lt;(Støtteark!$H$4-5),0,B62)</f>
        <v>0</v>
      </c>
    </row>
    <row r="63" spans="1:16" s="49" customFormat="1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8"/>
      <c r="L63" s="49">
        <f t="shared" si="1"/>
        <v>0</v>
      </c>
      <c r="M63" s="49">
        <f t="shared" si="2"/>
        <v>0</v>
      </c>
      <c r="N63" s="49">
        <f t="shared" si="3"/>
        <v>0</v>
      </c>
      <c r="O63" s="49">
        <f>IF(E63&lt;1,0,IF(A63&lt;(Støtteark!$H$4-5),0,(IF(H63="Utførelse",(L63+M63),IF(H63="Fagkontroll",(N63),0)))))</f>
        <v>0</v>
      </c>
      <c r="P63" s="49">
        <f>IF(A63&lt;(Støtteark!$H$4-5),0,B63)</f>
        <v>0</v>
      </c>
    </row>
    <row r="64" spans="1:16" s="49" customFormat="1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8"/>
      <c r="L64" s="49">
        <f t="shared" si="1"/>
        <v>0</v>
      </c>
      <c r="M64" s="49">
        <f t="shared" si="2"/>
        <v>0</v>
      </c>
      <c r="N64" s="49">
        <f t="shared" si="3"/>
        <v>0</v>
      </c>
      <c r="O64" s="49">
        <f>IF(E64&lt;1,0,IF(A64&lt;(Støtteark!$H$4-5),0,(IF(H64="Utførelse",(L64+M64),IF(H64="Fagkontroll",(N64),0)))))</f>
        <v>0</v>
      </c>
      <c r="P64" s="49">
        <f>IF(A64&lt;(Støtteark!$H$4-5),0,B64)</f>
        <v>0</v>
      </c>
    </row>
    <row r="65" spans="1:16" s="49" customFormat="1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8"/>
      <c r="L65" s="49">
        <f t="shared" si="1"/>
        <v>0</v>
      </c>
      <c r="M65" s="49">
        <f t="shared" si="2"/>
        <v>0</v>
      </c>
      <c r="N65" s="49">
        <f t="shared" si="3"/>
        <v>0</v>
      </c>
      <c r="O65" s="49">
        <f>IF(E65&lt;1,0,IF(A65&lt;(Støtteark!$H$4-5),0,(IF(H65="Utførelse",(L65+M65),IF(H65="Fagkontroll",(N65),0)))))</f>
        <v>0</v>
      </c>
      <c r="P65" s="49">
        <f>IF(A65&lt;(Støtteark!$H$4-5),0,B65)</f>
        <v>0</v>
      </c>
    </row>
    <row r="66" spans="1:16" s="49" customFormat="1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8"/>
      <c r="L66" s="49">
        <f t="shared" si="1"/>
        <v>0</v>
      </c>
      <c r="M66" s="49">
        <f t="shared" si="2"/>
        <v>0</v>
      </c>
      <c r="N66" s="49">
        <f t="shared" si="3"/>
        <v>0</v>
      </c>
      <c r="O66" s="49">
        <f>IF(E66&lt;1,0,IF(A66&lt;(Støtteark!$H$4-5),0,(IF(H66="Utførelse",(L66+M66),IF(H66="Fagkontroll",(N66),0)))))</f>
        <v>0</v>
      </c>
      <c r="P66" s="49">
        <f>IF(A66&lt;(Støtteark!$H$4-5),0,B66)</f>
        <v>0</v>
      </c>
    </row>
    <row r="67" spans="1:16" s="49" customFormat="1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8"/>
      <c r="L67" s="49">
        <f t="shared" si="1"/>
        <v>0</v>
      </c>
      <c r="M67" s="49">
        <f t="shared" si="2"/>
        <v>0</v>
      </c>
      <c r="N67" s="49">
        <f t="shared" si="3"/>
        <v>0</v>
      </c>
      <c r="O67" s="49">
        <f>IF(E67&lt;1,0,IF(A67&lt;(Støtteark!$H$4-5),0,(IF(H67="Utførelse",(L67+M67),IF(H67="Fagkontroll",(N67),0)))))</f>
        <v>0</v>
      </c>
      <c r="P67" s="49">
        <f>IF(A67&lt;(Støtteark!$H$4-5),0,B67)</f>
        <v>0</v>
      </c>
    </row>
    <row r="68" spans="1:16" s="49" customFormat="1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8"/>
      <c r="L68" s="49">
        <f t="shared" si="1"/>
        <v>0</v>
      </c>
      <c r="M68" s="49">
        <f t="shared" si="2"/>
        <v>0</v>
      </c>
      <c r="N68" s="49">
        <f t="shared" si="3"/>
        <v>0</v>
      </c>
      <c r="O68" s="49">
        <f>IF(E68&lt;1,0,IF(A68&lt;(Støtteark!$H$4-5),0,(IF(H68="Utførelse",(L68+M68),IF(H68="Fagkontroll",(N68),0)))))</f>
        <v>0</v>
      </c>
      <c r="P68" s="49">
        <f>IF(A68&lt;(Støtteark!$H$4-5),0,B68)</f>
        <v>0</v>
      </c>
    </row>
    <row r="69" spans="1:16" s="49" customFormat="1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8"/>
      <c r="L69" s="49">
        <f t="shared" si="1"/>
        <v>0</v>
      </c>
      <c r="M69" s="49">
        <f t="shared" si="2"/>
        <v>0</v>
      </c>
      <c r="N69" s="49">
        <f t="shared" si="3"/>
        <v>0</v>
      </c>
      <c r="O69" s="49">
        <f>IF(E69&lt;1,0,IF(A69&lt;(Støtteark!$H$4-5),0,(IF(H69="Utførelse",(L69+M69),IF(H69="Fagkontroll",(N69),0)))))</f>
        <v>0</v>
      </c>
      <c r="P69" s="49">
        <f>IF(A69&lt;(Støtteark!$H$4-5),0,B69)</f>
        <v>0</v>
      </c>
    </row>
    <row r="70" spans="1:16" s="49" customFormat="1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8"/>
      <c r="L70" s="49">
        <f t="shared" si="1"/>
        <v>0</v>
      </c>
      <c r="M70" s="49">
        <f t="shared" si="2"/>
        <v>0</v>
      </c>
      <c r="N70" s="49">
        <f t="shared" si="3"/>
        <v>0</v>
      </c>
      <c r="O70" s="49">
        <f>IF(E70&lt;1,0,IF(A70&lt;(Støtteark!$H$4-5),0,(IF(H70="Utførelse",(L70+M70),IF(H70="Fagkontroll",(N70),0)))))</f>
        <v>0</v>
      </c>
      <c r="P70" s="49">
        <f>IF(A70&lt;(Støtteark!$H$4-5),0,B70)</f>
        <v>0</v>
      </c>
    </row>
    <row r="71" spans="1:16" s="49" customFormat="1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8"/>
      <c r="L71" s="49">
        <f t="shared" si="1"/>
        <v>0</v>
      </c>
      <c r="M71" s="49">
        <f t="shared" si="2"/>
        <v>0</v>
      </c>
      <c r="N71" s="49">
        <f t="shared" si="3"/>
        <v>0</v>
      </c>
      <c r="O71" s="49">
        <f>IF(E71&lt;1,0,IF(A71&lt;(Støtteark!$H$4-5),0,(IF(H71="Utførelse",(L71+M71),IF(H71="Fagkontroll",(N71),0)))))</f>
        <v>0</v>
      </c>
      <c r="P71" s="49">
        <f>IF(A71&lt;(Støtteark!$H$4-5),0,B71)</f>
        <v>0</v>
      </c>
    </row>
    <row r="72" spans="1:16" s="49" customFormat="1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8"/>
      <c r="L72" s="49">
        <f t="shared" si="1"/>
        <v>0</v>
      </c>
      <c r="M72" s="49">
        <f t="shared" si="2"/>
        <v>0</v>
      </c>
      <c r="N72" s="49">
        <f t="shared" si="3"/>
        <v>0</v>
      </c>
      <c r="O72" s="49">
        <f>IF(E72&lt;1,0,IF(A72&lt;(Støtteark!$H$4-5),0,(IF(H72="Utførelse",(L72+M72),IF(H72="Fagkontroll",(N72),0)))))</f>
        <v>0</v>
      </c>
      <c r="P72" s="49">
        <f>IF(A72&lt;(Støtteark!$H$4-5),0,B72)</f>
        <v>0</v>
      </c>
    </row>
    <row r="73" spans="1:16" s="49" customFormat="1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8"/>
      <c r="L73" s="49">
        <f t="shared" si="1"/>
        <v>0</v>
      </c>
      <c r="M73" s="49">
        <f t="shared" si="2"/>
        <v>0</v>
      </c>
      <c r="N73" s="49">
        <f t="shared" si="3"/>
        <v>0</v>
      </c>
      <c r="O73" s="49">
        <f>IF(E73&lt;1,0,IF(A73&lt;(Støtteark!$H$4-5),0,(IF(H73="Utførelse",(L73+M73),IF(H73="Fagkontroll",(N73),0)))))</f>
        <v>0</v>
      </c>
      <c r="P73" s="49">
        <f>IF(A73&lt;(Støtteark!$H$4-5),0,B73)</f>
        <v>0</v>
      </c>
    </row>
    <row r="74" spans="1:16" s="49" customFormat="1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8"/>
      <c r="L74" s="49">
        <f t="shared" si="1"/>
        <v>0</v>
      </c>
      <c r="M74" s="49">
        <f t="shared" si="2"/>
        <v>0</v>
      </c>
      <c r="N74" s="49">
        <f t="shared" si="3"/>
        <v>0</v>
      </c>
      <c r="O74" s="49">
        <f>IF(E74&lt;1,0,IF(A74&lt;(Støtteark!$H$4-5),0,(IF(H74="Utførelse",(L74+M74),IF(H74="Fagkontroll",(N74),0)))))</f>
        <v>0</v>
      </c>
      <c r="P74" s="49">
        <f>IF(A74&lt;(Støtteark!$H$4-5),0,B74)</f>
        <v>0</v>
      </c>
    </row>
    <row r="75" spans="1:16" s="49" customFormat="1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8"/>
      <c r="L75" s="49">
        <f t="shared" si="1"/>
        <v>0</v>
      </c>
      <c r="M75" s="49">
        <f t="shared" si="2"/>
        <v>0</v>
      </c>
      <c r="N75" s="49">
        <f t="shared" si="3"/>
        <v>0</v>
      </c>
      <c r="O75" s="49">
        <f>IF(E75&lt;1,0,IF(A75&lt;(Støtteark!$H$4-5),0,(IF(H75="Utførelse",(L75+M75),IF(H75="Fagkontroll",(N75),0)))))</f>
        <v>0</v>
      </c>
      <c r="P75" s="49">
        <f>IF(A75&lt;(Støtteark!$H$4-5),0,B75)</f>
        <v>0</v>
      </c>
    </row>
    <row r="76" spans="1:16" s="49" customFormat="1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8"/>
      <c r="L76" s="49">
        <f t="shared" si="1"/>
        <v>0</v>
      </c>
      <c r="M76" s="49">
        <f t="shared" si="2"/>
        <v>0</v>
      </c>
      <c r="N76" s="49">
        <f t="shared" si="3"/>
        <v>0</v>
      </c>
      <c r="O76" s="49">
        <f>IF(E76&lt;1,0,IF(A76&lt;(Støtteark!$H$4-5),0,(IF(H76="Utførelse",(L76+M76),IF(H76="Fagkontroll",(N76),0)))))</f>
        <v>0</v>
      </c>
      <c r="P76" s="49">
        <f>IF(A76&lt;(Støtteark!$H$4-5),0,B76)</f>
        <v>0</v>
      </c>
    </row>
    <row r="77" spans="1:16" s="49" customFormat="1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8"/>
      <c r="L77" s="49">
        <f t="shared" si="1"/>
        <v>0</v>
      </c>
      <c r="M77" s="49">
        <f t="shared" si="2"/>
        <v>0</v>
      </c>
      <c r="N77" s="49">
        <f t="shared" si="3"/>
        <v>0</v>
      </c>
      <c r="O77" s="49">
        <f>IF(E77&lt;1,0,IF(A77&lt;(Støtteark!$H$4-5),0,(IF(H77="Utførelse",(L77+M77),IF(H77="Fagkontroll",(N77),0)))))</f>
        <v>0</v>
      </c>
      <c r="P77" s="49">
        <f>IF(A77&lt;(Støtteark!$H$4-5),0,B77)</f>
        <v>0</v>
      </c>
    </row>
    <row r="78" spans="1:16" s="49" customFormat="1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8"/>
      <c r="L78" s="49">
        <f t="shared" ref="L78:L141" si="4">IF(E78&lt;1,0,IF(H78="Utførelse",IF(G78="Tekniske planer",B78,0),0))</f>
        <v>0</v>
      </c>
      <c r="M78" s="49">
        <f t="shared" ref="M78:M141" si="5">IF(E78&lt;1,0,IF(H78="Utførelse",IF(G78="Revurdering",B78,0),0))</f>
        <v>0</v>
      </c>
      <c r="N78" s="49">
        <f t="shared" ref="N78:N141" si="6">IF(L78+M78&gt;0,0,B78)</f>
        <v>0</v>
      </c>
      <c r="O78" s="49">
        <f>IF(E78&lt;1,0,IF(A78&lt;(Støtteark!$H$4-5),0,(IF(H78="Utførelse",(L78+M78),IF(H78="Fagkontroll",(N78),0)))))</f>
        <v>0</v>
      </c>
      <c r="P78" s="49">
        <f>IF(A78&lt;(Støtteark!$H$4-5),0,B78)</f>
        <v>0</v>
      </c>
    </row>
    <row r="79" spans="1:16" s="49" customFormat="1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8"/>
      <c r="L79" s="49">
        <f t="shared" si="4"/>
        <v>0</v>
      </c>
      <c r="M79" s="49">
        <f t="shared" si="5"/>
        <v>0</v>
      </c>
      <c r="N79" s="49">
        <f t="shared" si="6"/>
        <v>0</v>
      </c>
      <c r="O79" s="49">
        <f>IF(E79&lt;1,0,IF(A79&lt;(Støtteark!$H$4-5),0,(IF(H79="Utførelse",(L79+M79),IF(H79="Fagkontroll",(N79),0)))))</f>
        <v>0</v>
      </c>
      <c r="P79" s="49">
        <f>IF(A79&lt;(Støtteark!$H$4-5),0,B79)</f>
        <v>0</v>
      </c>
    </row>
    <row r="80" spans="1:16" s="49" customFormat="1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8"/>
      <c r="L80" s="49">
        <f t="shared" si="4"/>
        <v>0</v>
      </c>
      <c r="M80" s="49">
        <f t="shared" si="5"/>
        <v>0</v>
      </c>
      <c r="N80" s="49">
        <f t="shared" si="6"/>
        <v>0</v>
      </c>
      <c r="O80" s="49">
        <f>IF(E80&lt;1,0,IF(A80&lt;(Støtteark!$H$4-5),0,(IF(H80="Utførelse",(L80+M80),IF(H80="Fagkontroll",(N80),0)))))</f>
        <v>0</v>
      </c>
      <c r="P80" s="49">
        <f>IF(A80&lt;(Støtteark!$H$4-5),0,B80)</f>
        <v>0</v>
      </c>
    </row>
    <row r="81" spans="1:16" s="49" customFormat="1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8"/>
      <c r="L81" s="49">
        <f t="shared" si="4"/>
        <v>0</v>
      </c>
      <c r="M81" s="49">
        <f t="shared" si="5"/>
        <v>0</v>
      </c>
      <c r="N81" s="49">
        <f t="shared" si="6"/>
        <v>0</v>
      </c>
      <c r="O81" s="49">
        <f>IF(E81&lt;1,0,IF(A81&lt;(Støtteark!$H$4-5),0,(IF(H81="Utførelse",(L81+M81),IF(H81="Fagkontroll",(N81),0)))))</f>
        <v>0</v>
      </c>
      <c r="P81" s="49">
        <f>IF(A81&lt;(Støtteark!$H$4-5),0,B81)</f>
        <v>0</v>
      </c>
    </row>
    <row r="82" spans="1:16" s="49" customFormat="1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8"/>
      <c r="L82" s="49">
        <f t="shared" si="4"/>
        <v>0</v>
      </c>
      <c r="M82" s="49">
        <f t="shared" si="5"/>
        <v>0</v>
      </c>
      <c r="N82" s="49">
        <f t="shared" si="6"/>
        <v>0</v>
      </c>
      <c r="O82" s="49">
        <f>IF(E82&lt;1,0,IF(A82&lt;(Støtteark!$H$4-5),0,(IF(H82="Utførelse",(L82+M82),IF(H82="Fagkontroll",(N82),0)))))</f>
        <v>0</v>
      </c>
      <c r="P82" s="49">
        <f>IF(A82&lt;(Støtteark!$H$4-5),0,B82)</f>
        <v>0</v>
      </c>
    </row>
    <row r="83" spans="1:16" s="49" customFormat="1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8"/>
      <c r="L83" s="49">
        <f t="shared" si="4"/>
        <v>0</v>
      </c>
      <c r="M83" s="49">
        <f t="shared" si="5"/>
        <v>0</v>
      </c>
      <c r="N83" s="49">
        <f t="shared" si="6"/>
        <v>0</v>
      </c>
      <c r="O83" s="49">
        <f>IF(E83&lt;1,0,IF(A83&lt;(Støtteark!$H$4-5),0,(IF(H83="Utførelse",(L83+M83),IF(H83="Fagkontroll",(N83),0)))))</f>
        <v>0</v>
      </c>
      <c r="P83" s="49">
        <f>IF(A83&lt;(Støtteark!$H$4-5),0,B83)</f>
        <v>0</v>
      </c>
    </row>
    <row r="84" spans="1:16" s="49" customFormat="1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8"/>
      <c r="L84" s="49">
        <f t="shared" si="4"/>
        <v>0</v>
      </c>
      <c r="M84" s="49">
        <f t="shared" si="5"/>
        <v>0</v>
      </c>
      <c r="N84" s="49">
        <f t="shared" si="6"/>
        <v>0</v>
      </c>
      <c r="O84" s="49">
        <f>IF(E84&lt;1,0,IF(A84&lt;(Støtteark!$H$4-5),0,(IF(H84="Utførelse",(L84+M84),IF(H84="Fagkontroll",(N84),0)))))</f>
        <v>0</v>
      </c>
      <c r="P84" s="49">
        <f>IF(A84&lt;(Støtteark!$H$4-5),0,B84)</f>
        <v>0</v>
      </c>
    </row>
    <row r="85" spans="1:16" s="49" customFormat="1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8"/>
      <c r="L85" s="49">
        <f t="shared" si="4"/>
        <v>0</v>
      </c>
      <c r="M85" s="49">
        <f t="shared" si="5"/>
        <v>0</v>
      </c>
      <c r="N85" s="49">
        <f t="shared" si="6"/>
        <v>0</v>
      </c>
      <c r="O85" s="49">
        <f>IF(E85&lt;1,0,IF(A85&lt;(Støtteark!$H$4-5),0,(IF(H85="Utførelse",(L85+M85),IF(H85="Fagkontroll",(N85),0)))))</f>
        <v>0</v>
      </c>
      <c r="P85" s="49">
        <f>IF(A85&lt;(Støtteark!$H$4-5),0,B85)</f>
        <v>0</v>
      </c>
    </row>
    <row r="86" spans="1:16" s="49" customFormat="1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8"/>
      <c r="L86" s="49">
        <f t="shared" si="4"/>
        <v>0</v>
      </c>
      <c r="M86" s="49">
        <f t="shared" si="5"/>
        <v>0</v>
      </c>
      <c r="N86" s="49">
        <f t="shared" si="6"/>
        <v>0</v>
      </c>
      <c r="O86" s="49">
        <f>IF(E86&lt;1,0,IF(A86&lt;(Støtteark!$H$4-5),0,(IF(H86="Utførelse",(L86+M86),IF(H86="Fagkontroll",(N86),0)))))</f>
        <v>0</v>
      </c>
      <c r="P86" s="49">
        <f>IF(A86&lt;(Støtteark!$H$4-5),0,B86)</f>
        <v>0</v>
      </c>
    </row>
    <row r="87" spans="1:16" s="49" customFormat="1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8"/>
      <c r="L87" s="49">
        <f t="shared" si="4"/>
        <v>0</v>
      </c>
      <c r="M87" s="49">
        <f t="shared" si="5"/>
        <v>0</v>
      </c>
      <c r="N87" s="49">
        <f t="shared" si="6"/>
        <v>0</v>
      </c>
      <c r="O87" s="49">
        <f>IF(E87&lt;1,0,IF(A87&lt;(Støtteark!$H$4-5),0,(IF(H87="Utførelse",(L87+M87),IF(H87="Fagkontroll",(N87),0)))))</f>
        <v>0</v>
      </c>
      <c r="P87" s="49">
        <f>IF(A87&lt;(Støtteark!$H$4-5),0,B87)</f>
        <v>0</v>
      </c>
    </row>
    <row r="88" spans="1:16" s="49" customFormat="1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>
        <f t="shared" si="4"/>
        <v>0</v>
      </c>
      <c r="M88" s="49">
        <f t="shared" si="5"/>
        <v>0</v>
      </c>
      <c r="N88" s="49">
        <f t="shared" si="6"/>
        <v>0</v>
      </c>
      <c r="O88" s="49">
        <f>IF(E88&lt;1,0,IF(A88&lt;(Støtteark!$H$4-5),0,(IF(H88="Utførelse",(L88+M88),IF(H88="Fagkontroll",(N88),0)))))</f>
        <v>0</v>
      </c>
      <c r="P88" s="49">
        <f>IF(A88&lt;(Støtteark!$H$4-5),0,B88)</f>
        <v>0</v>
      </c>
    </row>
    <row r="89" spans="1:16" s="49" customFormat="1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8"/>
      <c r="L89" s="49">
        <f t="shared" si="4"/>
        <v>0</v>
      </c>
      <c r="M89" s="49">
        <f t="shared" si="5"/>
        <v>0</v>
      </c>
      <c r="N89" s="49">
        <f t="shared" si="6"/>
        <v>0</v>
      </c>
      <c r="O89" s="49">
        <f>IF(E89&lt;1,0,IF(A89&lt;(Støtteark!$H$4-5),0,(IF(H89="Utførelse",(L89+M89),IF(H89="Fagkontroll",(N89),0)))))</f>
        <v>0</v>
      </c>
      <c r="P89" s="49">
        <f>IF(A89&lt;(Støtteark!$H$4-5),0,B89)</f>
        <v>0</v>
      </c>
    </row>
    <row r="90" spans="1:16" s="49" customFormat="1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8"/>
      <c r="L90" s="49">
        <f t="shared" si="4"/>
        <v>0</v>
      </c>
      <c r="M90" s="49">
        <f t="shared" si="5"/>
        <v>0</v>
      </c>
      <c r="N90" s="49">
        <f t="shared" si="6"/>
        <v>0</v>
      </c>
      <c r="O90" s="49">
        <f>IF(E90&lt;1,0,IF(A90&lt;(Støtteark!$H$4-5),0,(IF(H90="Utførelse",(L90+M90),IF(H90="Fagkontroll",(N90),0)))))</f>
        <v>0</v>
      </c>
      <c r="P90" s="49">
        <f>IF(A90&lt;(Støtteark!$H$4-5),0,B90)</f>
        <v>0</v>
      </c>
    </row>
    <row r="91" spans="1:16" s="49" customFormat="1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8"/>
      <c r="L91" s="49">
        <f t="shared" si="4"/>
        <v>0</v>
      </c>
      <c r="M91" s="49">
        <f t="shared" si="5"/>
        <v>0</v>
      </c>
      <c r="N91" s="49">
        <f t="shared" si="6"/>
        <v>0</v>
      </c>
      <c r="O91" s="49">
        <f>IF(E91&lt;1,0,IF(A91&lt;(Støtteark!$H$4-5),0,(IF(H91="Utførelse",(L91+M91),IF(H91="Fagkontroll",(N91),0)))))</f>
        <v>0</v>
      </c>
      <c r="P91" s="49">
        <f>IF(A91&lt;(Støtteark!$H$4-5),0,B91)</f>
        <v>0</v>
      </c>
    </row>
    <row r="92" spans="1:16" s="49" customFormat="1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8"/>
      <c r="L92" s="49">
        <f t="shared" si="4"/>
        <v>0</v>
      </c>
      <c r="M92" s="49">
        <f t="shared" si="5"/>
        <v>0</v>
      </c>
      <c r="N92" s="49">
        <f t="shared" si="6"/>
        <v>0</v>
      </c>
      <c r="O92" s="49">
        <f>IF(E92&lt;1,0,IF(A92&lt;(Støtteark!$H$4-5),0,(IF(H92="Utførelse",(L92+M92),IF(H92="Fagkontroll",(N92),0)))))</f>
        <v>0</v>
      </c>
      <c r="P92" s="49">
        <f>IF(A92&lt;(Støtteark!$H$4-5),0,B92)</f>
        <v>0</v>
      </c>
    </row>
    <row r="93" spans="1:16" s="49" customFormat="1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8"/>
      <c r="L93" s="49">
        <f t="shared" si="4"/>
        <v>0</v>
      </c>
      <c r="M93" s="49">
        <f t="shared" si="5"/>
        <v>0</v>
      </c>
      <c r="N93" s="49">
        <f t="shared" si="6"/>
        <v>0</v>
      </c>
      <c r="O93" s="49">
        <f>IF(E93&lt;1,0,IF(A93&lt;(Støtteark!$H$4-5),0,(IF(H93="Utførelse",(L93+M93),IF(H93="Fagkontroll",(N93),0)))))</f>
        <v>0</v>
      </c>
      <c r="P93" s="49">
        <f>IF(A93&lt;(Støtteark!$H$4-5),0,B93)</f>
        <v>0</v>
      </c>
    </row>
    <row r="94" spans="1:16" s="49" customFormat="1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8"/>
      <c r="L94" s="49">
        <f t="shared" si="4"/>
        <v>0</v>
      </c>
      <c r="M94" s="49">
        <f t="shared" si="5"/>
        <v>0</v>
      </c>
      <c r="N94" s="49">
        <f t="shared" si="6"/>
        <v>0</v>
      </c>
      <c r="O94" s="49">
        <f>IF(E94&lt;1,0,IF(A94&lt;(Støtteark!$H$4-5),0,(IF(H94="Utførelse",(L94+M94),IF(H94="Fagkontroll",(N94),0)))))</f>
        <v>0</v>
      </c>
      <c r="P94" s="49">
        <f>IF(A94&lt;(Støtteark!$H$4-5),0,B94)</f>
        <v>0</v>
      </c>
    </row>
    <row r="95" spans="1:16" s="49" customFormat="1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8"/>
      <c r="L95" s="49">
        <f t="shared" si="4"/>
        <v>0</v>
      </c>
      <c r="M95" s="49">
        <f t="shared" si="5"/>
        <v>0</v>
      </c>
      <c r="N95" s="49">
        <f t="shared" si="6"/>
        <v>0</v>
      </c>
      <c r="O95" s="49">
        <f>IF(E95&lt;1,0,IF(A95&lt;(Støtteark!$H$4-5),0,(IF(H95="Utførelse",(L95+M95),IF(H95="Fagkontroll",(N95),0)))))</f>
        <v>0</v>
      </c>
      <c r="P95" s="49">
        <f>IF(A95&lt;(Støtteark!$H$4-5),0,B95)</f>
        <v>0</v>
      </c>
    </row>
    <row r="96" spans="1:16" s="49" customFormat="1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8"/>
      <c r="L96" s="49">
        <f t="shared" si="4"/>
        <v>0</v>
      </c>
      <c r="M96" s="49">
        <f t="shared" si="5"/>
        <v>0</v>
      </c>
      <c r="N96" s="49">
        <f t="shared" si="6"/>
        <v>0</v>
      </c>
      <c r="O96" s="49">
        <f>IF(E96&lt;1,0,IF(A96&lt;(Støtteark!$H$4-5),0,(IF(H96="Utførelse",(L96+M96),IF(H96="Fagkontroll",(N96),0)))))</f>
        <v>0</v>
      </c>
      <c r="P96" s="49">
        <f>IF(A96&lt;(Støtteark!$H$4-5),0,B96)</f>
        <v>0</v>
      </c>
    </row>
    <row r="97" spans="1:16" s="49" customFormat="1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8"/>
      <c r="L97" s="49">
        <f t="shared" si="4"/>
        <v>0</v>
      </c>
      <c r="M97" s="49">
        <f t="shared" si="5"/>
        <v>0</v>
      </c>
      <c r="N97" s="49">
        <f t="shared" si="6"/>
        <v>0</v>
      </c>
      <c r="O97" s="49">
        <f>IF(E97&lt;1,0,IF(A97&lt;(Støtteark!$H$4-5),0,(IF(H97="Utførelse",(L97+M97),IF(H97="Fagkontroll",(N97),0)))))</f>
        <v>0</v>
      </c>
      <c r="P97" s="49">
        <f>IF(A97&lt;(Støtteark!$H$4-5),0,B97)</f>
        <v>0</v>
      </c>
    </row>
    <row r="98" spans="1:16" s="49" customFormat="1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8"/>
      <c r="L98" s="49">
        <f t="shared" si="4"/>
        <v>0</v>
      </c>
      <c r="M98" s="49">
        <f t="shared" si="5"/>
        <v>0</v>
      </c>
      <c r="N98" s="49">
        <f t="shared" si="6"/>
        <v>0</v>
      </c>
      <c r="O98" s="49">
        <f>IF(E98&lt;1,0,IF(A98&lt;(Støtteark!$H$4-5),0,(IF(H98="Utførelse",(L98+M98),IF(H98="Fagkontroll",(N98),0)))))</f>
        <v>0</v>
      </c>
      <c r="P98" s="49">
        <f>IF(A98&lt;(Støtteark!$H$4-5),0,B98)</f>
        <v>0</v>
      </c>
    </row>
    <row r="99" spans="1:16" s="49" customFormat="1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8"/>
      <c r="L99" s="49">
        <f t="shared" si="4"/>
        <v>0</v>
      </c>
      <c r="M99" s="49">
        <f t="shared" si="5"/>
        <v>0</v>
      </c>
      <c r="N99" s="49">
        <f t="shared" si="6"/>
        <v>0</v>
      </c>
      <c r="O99" s="49">
        <f>IF(E99&lt;1,0,IF(A99&lt;(Støtteark!$H$4-5),0,(IF(H99="Utførelse",(L99+M99),IF(H99="Fagkontroll",(N99),0)))))</f>
        <v>0</v>
      </c>
      <c r="P99" s="49">
        <f>IF(A99&lt;(Støtteark!$H$4-5),0,B99)</f>
        <v>0</v>
      </c>
    </row>
    <row r="100" spans="1:16" s="49" customFormat="1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8"/>
      <c r="L100" s="49">
        <f t="shared" si="4"/>
        <v>0</v>
      </c>
      <c r="M100" s="49">
        <f t="shared" si="5"/>
        <v>0</v>
      </c>
      <c r="N100" s="49">
        <f t="shared" si="6"/>
        <v>0</v>
      </c>
      <c r="O100" s="49">
        <f>IF(E100&lt;1,0,IF(A100&lt;(Støtteark!$H$4-5),0,(IF(H100="Utførelse",(L100+M100),IF(H100="Fagkontroll",(N100),0)))))</f>
        <v>0</v>
      </c>
      <c r="P100" s="49">
        <f>IF(A100&lt;(Støtteark!$H$4-5),0,B100)</f>
        <v>0</v>
      </c>
    </row>
    <row r="101" spans="1:16" s="49" customFormat="1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8"/>
      <c r="L101" s="49">
        <f t="shared" si="4"/>
        <v>0</v>
      </c>
      <c r="M101" s="49">
        <f t="shared" si="5"/>
        <v>0</v>
      </c>
      <c r="N101" s="49">
        <f t="shared" si="6"/>
        <v>0</v>
      </c>
      <c r="O101" s="49">
        <f>IF(E101&lt;1,0,IF(A101&lt;(Støtteark!$H$4-5),0,(IF(H101="Utførelse",(L101+M101),IF(H101="Fagkontroll",(N101),0)))))</f>
        <v>0</v>
      </c>
      <c r="P101" s="49">
        <f>IF(A101&lt;(Støtteark!$H$4-5),0,B101)</f>
        <v>0</v>
      </c>
    </row>
    <row r="102" spans="1:16" s="49" customFormat="1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8"/>
      <c r="L102" s="49">
        <f t="shared" si="4"/>
        <v>0</v>
      </c>
      <c r="M102" s="49">
        <f t="shared" si="5"/>
        <v>0</v>
      </c>
      <c r="N102" s="49">
        <f t="shared" si="6"/>
        <v>0</v>
      </c>
      <c r="O102" s="49">
        <f>IF(E102&lt;1,0,IF(A102&lt;(Støtteark!$H$4-5),0,(IF(H102="Utførelse",(L102+M102),IF(H102="Fagkontroll",(N102),0)))))</f>
        <v>0</v>
      </c>
      <c r="P102" s="49">
        <f>IF(A102&lt;(Støtteark!$H$4-5),0,B102)</f>
        <v>0</v>
      </c>
    </row>
    <row r="103" spans="1:16" s="49" customFormat="1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8"/>
      <c r="L103" s="49">
        <f t="shared" si="4"/>
        <v>0</v>
      </c>
      <c r="M103" s="49">
        <f t="shared" si="5"/>
        <v>0</v>
      </c>
      <c r="N103" s="49">
        <f t="shared" si="6"/>
        <v>0</v>
      </c>
      <c r="O103" s="49">
        <f>IF(E103&lt;1,0,IF(A103&lt;(Støtteark!$H$4-5),0,(IF(H103="Utførelse",(L103+M103),IF(H103="Fagkontroll",(N103),0)))))</f>
        <v>0</v>
      </c>
      <c r="P103" s="49">
        <f>IF(A103&lt;(Støtteark!$H$4-5),0,B103)</f>
        <v>0</v>
      </c>
    </row>
    <row r="104" spans="1:16" s="49" customFormat="1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8"/>
      <c r="L104" s="49">
        <f t="shared" si="4"/>
        <v>0</v>
      </c>
      <c r="M104" s="49">
        <f t="shared" si="5"/>
        <v>0</v>
      </c>
      <c r="N104" s="49">
        <f t="shared" si="6"/>
        <v>0</v>
      </c>
      <c r="O104" s="49">
        <f>IF(E104&lt;1,0,IF(A104&lt;(Støtteark!$H$4-5),0,(IF(H104="Utførelse",(L104+M104),IF(H104="Fagkontroll",(N104),0)))))</f>
        <v>0</v>
      </c>
      <c r="P104" s="49">
        <f>IF(A104&lt;(Støtteark!$H$4-5),0,B104)</f>
        <v>0</v>
      </c>
    </row>
    <row r="105" spans="1:16" s="49" customFormat="1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8"/>
      <c r="L105" s="49">
        <f t="shared" si="4"/>
        <v>0</v>
      </c>
      <c r="M105" s="49">
        <f t="shared" si="5"/>
        <v>0</v>
      </c>
      <c r="N105" s="49">
        <f t="shared" si="6"/>
        <v>0</v>
      </c>
      <c r="O105" s="49">
        <f>IF(E105&lt;1,0,IF(A105&lt;(Støtteark!$H$4-5),0,(IF(H105="Utførelse",(L105+M105),IF(H105="Fagkontroll",(N105),0)))))</f>
        <v>0</v>
      </c>
      <c r="P105" s="49">
        <f>IF(A105&lt;(Støtteark!$H$4-5),0,B105)</f>
        <v>0</v>
      </c>
    </row>
    <row r="106" spans="1:16" s="49" customFormat="1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8"/>
      <c r="L106" s="49">
        <f t="shared" si="4"/>
        <v>0</v>
      </c>
      <c r="M106" s="49">
        <f t="shared" si="5"/>
        <v>0</v>
      </c>
      <c r="N106" s="49">
        <f t="shared" si="6"/>
        <v>0</v>
      </c>
      <c r="O106" s="49">
        <f>IF(E106&lt;1,0,IF(A106&lt;(Støtteark!$H$4-5),0,(IF(H106="Utførelse",(L106+M106),IF(H106="Fagkontroll",(N106),0)))))</f>
        <v>0</v>
      </c>
      <c r="P106" s="49">
        <f>IF(A106&lt;(Støtteark!$H$4-5),0,B106)</f>
        <v>0</v>
      </c>
    </row>
    <row r="107" spans="1:16" s="49" customFormat="1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8"/>
      <c r="L107" s="49">
        <f t="shared" si="4"/>
        <v>0</v>
      </c>
      <c r="M107" s="49">
        <f t="shared" si="5"/>
        <v>0</v>
      </c>
      <c r="N107" s="49">
        <f t="shared" si="6"/>
        <v>0</v>
      </c>
      <c r="O107" s="49">
        <f>IF(E107&lt;1,0,IF(A107&lt;(Støtteark!$H$4-5),0,(IF(H107="Utførelse",(L107+M107),IF(H107="Fagkontroll",(N107),0)))))</f>
        <v>0</v>
      </c>
      <c r="P107" s="49">
        <f>IF(A107&lt;(Støtteark!$H$4-5),0,B107)</f>
        <v>0</v>
      </c>
    </row>
    <row r="108" spans="1:16" s="49" customFormat="1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8"/>
      <c r="L108" s="49">
        <f t="shared" si="4"/>
        <v>0</v>
      </c>
      <c r="M108" s="49">
        <f t="shared" si="5"/>
        <v>0</v>
      </c>
      <c r="N108" s="49">
        <f t="shared" si="6"/>
        <v>0</v>
      </c>
      <c r="O108" s="49">
        <f>IF(E108&lt;1,0,IF(A108&lt;(Støtteark!$H$4-5),0,(IF(H108="Utførelse",(L108+M108),IF(H108="Fagkontroll",(N108),0)))))</f>
        <v>0</v>
      </c>
      <c r="P108" s="49">
        <f>IF(A108&lt;(Støtteark!$H$4-5),0,B108)</f>
        <v>0</v>
      </c>
    </row>
    <row r="109" spans="1:16" s="49" customFormat="1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8"/>
      <c r="L109" s="49">
        <f t="shared" si="4"/>
        <v>0</v>
      </c>
      <c r="M109" s="49">
        <f t="shared" si="5"/>
        <v>0</v>
      </c>
      <c r="N109" s="49">
        <f t="shared" si="6"/>
        <v>0</v>
      </c>
      <c r="O109" s="49">
        <f>IF(E109&lt;1,0,IF(A109&lt;(Støtteark!$H$4-5),0,(IF(H109="Utførelse",(L109+M109),IF(H109="Fagkontroll",(N109),0)))))</f>
        <v>0</v>
      </c>
      <c r="P109" s="49">
        <f>IF(A109&lt;(Støtteark!$H$4-5),0,B109)</f>
        <v>0</v>
      </c>
    </row>
    <row r="110" spans="1:16" s="49" customFormat="1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8"/>
      <c r="L110" s="49">
        <f t="shared" si="4"/>
        <v>0</v>
      </c>
      <c r="M110" s="49">
        <f t="shared" si="5"/>
        <v>0</v>
      </c>
      <c r="N110" s="49">
        <f t="shared" si="6"/>
        <v>0</v>
      </c>
      <c r="O110" s="49">
        <f>IF(E110&lt;1,0,IF(A110&lt;(Støtteark!$H$4-5),0,(IF(H110="Utførelse",(L110+M110),IF(H110="Fagkontroll",(N110),0)))))</f>
        <v>0</v>
      </c>
      <c r="P110" s="49">
        <f>IF(A110&lt;(Støtteark!$H$4-5),0,B110)</f>
        <v>0</v>
      </c>
    </row>
    <row r="111" spans="1:16" s="49" customFormat="1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8"/>
      <c r="L111" s="49">
        <f t="shared" si="4"/>
        <v>0</v>
      </c>
      <c r="M111" s="49">
        <f t="shared" si="5"/>
        <v>0</v>
      </c>
      <c r="N111" s="49">
        <f t="shared" si="6"/>
        <v>0</v>
      </c>
      <c r="O111" s="49">
        <f>IF(E111&lt;1,0,IF(A111&lt;(Støtteark!$H$4-5),0,(IF(H111="Utførelse",(L111+M111),IF(H111="Fagkontroll",(N111),0)))))</f>
        <v>0</v>
      </c>
      <c r="P111" s="49">
        <f>IF(A111&lt;(Støtteark!$H$4-5),0,B111)</f>
        <v>0</v>
      </c>
    </row>
    <row r="112" spans="1:16" s="49" customFormat="1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8"/>
      <c r="L112" s="49">
        <f t="shared" si="4"/>
        <v>0</v>
      </c>
      <c r="M112" s="49">
        <f t="shared" si="5"/>
        <v>0</v>
      </c>
      <c r="N112" s="49">
        <f t="shared" si="6"/>
        <v>0</v>
      </c>
      <c r="O112" s="49">
        <f>IF(E112&lt;1,0,IF(A112&lt;(Støtteark!$H$4-5),0,(IF(H112="Utførelse",(L112+M112),IF(H112="Fagkontroll",(N112),0)))))</f>
        <v>0</v>
      </c>
      <c r="P112" s="49">
        <f>IF(A112&lt;(Støtteark!$H$4-5),0,B112)</f>
        <v>0</v>
      </c>
    </row>
    <row r="113" spans="1:16" s="49" customFormat="1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8"/>
      <c r="L113" s="49">
        <f t="shared" si="4"/>
        <v>0</v>
      </c>
      <c r="M113" s="49">
        <f t="shared" si="5"/>
        <v>0</v>
      </c>
      <c r="N113" s="49">
        <f t="shared" si="6"/>
        <v>0</v>
      </c>
      <c r="O113" s="49">
        <f>IF(E113&lt;1,0,IF(A113&lt;(Støtteark!$H$4-5),0,(IF(H113="Utførelse",(L113+M113),IF(H113="Fagkontroll",(N113),0)))))</f>
        <v>0</v>
      </c>
      <c r="P113" s="49">
        <f>IF(A113&lt;(Støtteark!$H$4-5),0,B113)</f>
        <v>0</v>
      </c>
    </row>
    <row r="114" spans="1:16" s="49" customFormat="1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8"/>
      <c r="L114" s="49">
        <f t="shared" si="4"/>
        <v>0</v>
      </c>
      <c r="M114" s="49">
        <f t="shared" si="5"/>
        <v>0</v>
      </c>
      <c r="N114" s="49">
        <f t="shared" si="6"/>
        <v>0</v>
      </c>
      <c r="O114" s="49">
        <f>IF(E114&lt;1,0,IF(A114&lt;(Støtteark!$H$4-5),0,(IF(H114="Utførelse",(L114+M114),IF(H114="Fagkontroll",(N114),0)))))</f>
        <v>0</v>
      </c>
      <c r="P114" s="49">
        <f>IF(A114&lt;(Støtteark!$H$4-5),0,B114)</f>
        <v>0</v>
      </c>
    </row>
    <row r="115" spans="1:16" s="49" customFormat="1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8"/>
      <c r="L115" s="49">
        <f t="shared" si="4"/>
        <v>0</v>
      </c>
      <c r="M115" s="49">
        <f t="shared" si="5"/>
        <v>0</v>
      </c>
      <c r="N115" s="49">
        <f t="shared" si="6"/>
        <v>0</v>
      </c>
      <c r="O115" s="49">
        <f>IF(E115&lt;1,0,IF(A115&lt;(Støtteark!$H$4-5),0,(IF(H115="Utførelse",(L115+M115),IF(H115="Fagkontroll",(N115),0)))))</f>
        <v>0</v>
      </c>
      <c r="P115" s="49">
        <f>IF(A115&lt;(Støtteark!$H$4-5),0,B115)</f>
        <v>0</v>
      </c>
    </row>
    <row r="116" spans="1:16" s="49" customFormat="1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8"/>
      <c r="L116" s="49">
        <f t="shared" si="4"/>
        <v>0</v>
      </c>
      <c r="M116" s="49">
        <f t="shared" si="5"/>
        <v>0</v>
      </c>
      <c r="N116" s="49">
        <f t="shared" si="6"/>
        <v>0</v>
      </c>
      <c r="O116" s="49">
        <f>IF(E116&lt;1,0,IF(A116&lt;(Støtteark!$H$4-5),0,(IF(H116="Utførelse",(L116+M116),IF(H116="Fagkontroll",(N116),0)))))</f>
        <v>0</v>
      </c>
      <c r="P116" s="49">
        <f>IF(A116&lt;(Støtteark!$H$4-5),0,B116)</f>
        <v>0</v>
      </c>
    </row>
    <row r="117" spans="1:16" s="49" customFormat="1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8"/>
      <c r="L117" s="49">
        <f t="shared" si="4"/>
        <v>0</v>
      </c>
      <c r="M117" s="49">
        <f t="shared" si="5"/>
        <v>0</v>
      </c>
      <c r="N117" s="49">
        <f t="shared" si="6"/>
        <v>0</v>
      </c>
      <c r="O117" s="49">
        <f>IF(E117&lt;1,0,IF(A117&lt;(Støtteark!$H$4-5),0,(IF(H117="Utførelse",(L117+M117),IF(H117="Fagkontroll",(N117),0)))))</f>
        <v>0</v>
      </c>
      <c r="P117" s="49">
        <f>IF(A117&lt;(Støtteark!$H$4-5),0,B117)</f>
        <v>0</v>
      </c>
    </row>
    <row r="118" spans="1:16" s="49" customFormat="1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8"/>
      <c r="L118" s="49">
        <f t="shared" si="4"/>
        <v>0</v>
      </c>
      <c r="M118" s="49">
        <f t="shared" si="5"/>
        <v>0</v>
      </c>
      <c r="N118" s="49">
        <f t="shared" si="6"/>
        <v>0</v>
      </c>
      <c r="O118" s="49">
        <f>IF(E118&lt;1,0,IF(A118&lt;(Støtteark!$H$4-5),0,(IF(H118="Utførelse",(L118+M118),IF(H118="Fagkontroll",(N118),0)))))</f>
        <v>0</v>
      </c>
      <c r="P118" s="49">
        <f>IF(A118&lt;(Støtteark!$H$4-5),0,B118)</f>
        <v>0</v>
      </c>
    </row>
    <row r="119" spans="1:16" s="49" customFormat="1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8"/>
      <c r="L119" s="49">
        <f t="shared" si="4"/>
        <v>0</v>
      </c>
      <c r="M119" s="49">
        <f t="shared" si="5"/>
        <v>0</v>
      </c>
      <c r="N119" s="49">
        <f t="shared" si="6"/>
        <v>0</v>
      </c>
      <c r="O119" s="49">
        <f>IF(E119&lt;1,0,IF(A119&lt;(Støtteark!$H$4-5),0,(IF(H119="Utførelse",(L119+M119),IF(H119="Fagkontroll",(N119),0)))))</f>
        <v>0</v>
      </c>
      <c r="P119" s="49">
        <f>IF(A119&lt;(Støtteark!$H$4-5),0,B119)</f>
        <v>0</v>
      </c>
    </row>
    <row r="120" spans="1:16" s="49" customFormat="1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8"/>
      <c r="L120" s="49">
        <f t="shared" si="4"/>
        <v>0</v>
      </c>
      <c r="M120" s="49">
        <f t="shared" si="5"/>
        <v>0</v>
      </c>
      <c r="N120" s="49">
        <f t="shared" si="6"/>
        <v>0</v>
      </c>
      <c r="O120" s="49">
        <f>IF(E120&lt;1,0,IF(A120&lt;(Støtteark!$H$4-5),0,(IF(H120="Utførelse",(L120+M120),IF(H120="Fagkontroll",(N120),0)))))</f>
        <v>0</v>
      </c>
      <c r="P120" s="49">
        <f>IF(A120&lt;(Støtteark!$H$4-5),0,B120)</f>
        <v>0</v>
      </c>
    </row>
    <row r="121" spans="1:16" s="49" customFormat="1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8"/>
      <c r="L121" s="49">
        <f t="shared" si="4"/>
        <v>0</v>
      </c>
      <c r="M121" s="49">
        <f t="shared" si="5"/>
        <v>0</v>
      </c>
      <c r="N121" s="49">
        <f t="shared" si="6"/>
        <v>0</v>
      </c>
      <c r="O121" s="49">
        <f>IF(E121&lt;1,0,IF(A121&lt;(Støtteark!$H$4-5),0,(IF(H121="Utførelse",(L121+M121),IF(H121="Fagkontroll",(N121),0)))))</f>
        <v>0</v>
      </c>
      <c r="P121" s="49">
        <f>IF(A121&lt;(Støtteark!$H$4-5),0,B121)</f>
        <v>0</v>
      </c>
    </row>
    <row r="122" spans="1:16" s="49" customFormat="1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8"/>
      <c r="L122" s="49">
        <f t="shared" si="4"/>
        <v>0</v>
      </c>
      <c r="M122" s="49">
        <f t="shared" si="5"/>
        <v>0</v>
      </c>
      <c r="N122" s="49">
        <f t="shared" si="6"/>
        <v>0</v>
      </c>
      <c r="O122" s="49">
        <f>IF(E122&lt;1,0,IF(A122&lt;(Støtteark!$H$4-5),0,(IF(H122="Utførelse",(L122+M122),IF(H122="Fagkontroll",(N122),0)))))</f>
        <v>0</v>
      </c>
      <c r="P122" s="49">
        <f>IF(A122&lt;(Støtteark!$H$4-5),0,B122)</f>
        <v>0</v>
      </c>
    </row>
    <row r="123" spans="1:16" s="49" customFormat="1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8"/>
      <c r="L123" s="49">
        <f t="shared" si="4"/>
        <v>0</v>
      </c>
      <c r="M123" s="49">
        <f t="shared" si="5"/>
        <v>0</v>
      </c>
      <c r="N123" s="49">
        <f t="shared" si="6"/>
        <v>0</v>
      </c>
      <c r="O123" s="49">
        <f>IF(E123&lt;1,0,IF(A123&lt;(Støtteark!$H$4-5),0,(IF(H123="Utførelse",(L123+M123),IF(H123="Fagkontroll",(N123),0)))))</f>
        <v>0</v>
      </c>
      <c r="P123" s="49">
        <f>IF(A123&lt;(Støtteark!$H$4-5),0,B123)</f>
        <v>0</v>
      </c>
    </row>
    <row r="124" spans="1:16" s="49" customFormat="1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8"/>
      <c r="L124" s="49">
        <f t="shared" si="4"/>
        <v>0</v>
      </c>
      <c r="M124" s="49">
        <f t="shared" si="5"/>
        <v>0</v>
      </c>
      <c r="N124" s="49">
        <f t="shared" si="6"/>
        <v>0</v>
      </c>
      <c r="O124" s="49">
        <f>IF(E124&lt;1,0,IF(A124&lt;(Støtteark!$H$4-5),0,(IF(H124="Utførelse",(L124+M124),IF(H124="Fagkontroll",(N124),0)))))</f>
        <v>0</v>
      </c>
      <c r="P124" s="49">
        <f>IF(A124&lt;(Støtteark!$H$4-5),0,B124)</f>
        <v>0</v>
      </c>
    </row>
    <row r="125" spans="1:16" s="49" customFormat="1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8"/>
      <c r="L125" s="49">
        <f t="shared" si="4"/>
        <v>0</v>
      </c>
      <c r="M125" s="49">
        <f t="shared" si="5"/>
        <v>0</v>
      </c>
      <c r="N125" s="49">
        <f t="shared" si="6"/>
        <v>0</v>
      </c>
      <c r="O125" s="49">
        <f>IF(E125&lt;1,0,IF(A125&lt;(Støtteark!$H$4-5),0,(IF(H125="Utførelse",(L125+M125),IF(H125="Fagkontroll",(N125),0)))))</f>
        <v>0</v>
      </c>
      <c r="P125" s="49">
        <f>IF(A125&lt;(Støtteark!$H$4-5),0,B125)</f>
        <v>0</v>
      </c>
    </row>
    <row r="126" spans="1:16" s="49" customFormat="1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8"/>
      <c r="L126" s="49">
        <f t="shared" si="4"/>
        <v>0</v>
      </c>
      <c r="M126" s="49">
        <f t="shared" si="5"/>
        <v>0</v>
      </c>
      <c r="N126" s="49">
        <f t="shared" si="6"/>
        <v>0</v>
      </c>
      <c r="O126" s="49">
        <f>IF(E126&lt;1,0,IF(A126&lt;(Støtteark!$H$4-5),0,(IF(H126="Utførelse",(L126+M126),IF(H126="Fagkontroll",(N126),0)))))</f>
        <v>0</v>
      </c>
      <c r="P126" s="49">
        <f>IF(A126&lt;(Støtteark!$H$4-5),0,B126)</f>
        <v>0</v>
      </c>
    </row>
    <row r="127" spans="1:16" s="49" customFormat="1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8"/>
      <c r="L127" s="49">
        <f t="shared" si="4"/>
        <v>0</v>
      </c>
      <c r="M127" s="49">
        <f t="shared" si="5"/>
        <v>0</v>
      </c>
      <c r="N127" s="49">
        <f t="shared" si="6"/>
        <v>0</v>
      </c>
      <c r="O127" s="49">
        <f>IF(E127&lt;1,0,IF(A127&lt;(Støtteark!$H$4-5),0,(IF(H127="Utførelse",(L127+M127),IF(H127="Fagkontroll",(N127),0)))))</f>
        <v>0</v>
      </c>
      <c r="P127" s="49">
        <f>IF(A127&lt;(Støtteark!$H$4-5),0,B127)</f>
        <v>0</v>
      </c>
    </row>
    <row r="128" spans="1:16" s="49" customFormat="1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8"/>
      <c r="L128" s="49">
        <f t="shared" si="4"/>
        <v>0</v>
      </c>
      <c r="M128" s="49">
        <f t="shared" si="5"/>
        <v>0</v>
      </c>
      <c r="N128" s="49">
        <f t="shared" si="6"/>
        <v>0</v>
      </c>
      <c r="O128" s="49">
        <f>IF(E128&lt;1,0,IF(A128&lt;(Støtteark!$H$4-5),0,(IF(H128="Utførelse",(L128+M128),IF(H128="Fagkontroll",(N128),0)))))</f>
        <v>0</v>
      </c>
      <c r="P128" s="49">
        <f>IF(A128&lt;(Støtteark!$H$4-5),0,B128)</f>
        <v>0</v>
      </c>
    </row>
    <row r="129" spans="1:16" s="49" customFormat="1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8"/>
      <c r="L129" s="49">
        <f t="shared" si="4"/>
        <v>0</v>
      </c>
      <c r="M129" s="49">
        <f t="shared" si="5"/>
        <v>0</v>
      </c>
      <c r="N129" s="49">
        <f t="shared" si="6"/>
        <v>0</v>
      </c>
      <c r="O129" s="49">
        <f>IF(E129&lt;1,0,IF(A129&lt;(Støtteark!$H$4-5),0,(IF(H129="Utførelse",(L129+M129),IF(H129="Fagkontroll",(N129),0)))))</f>
        <v>0</v>
      </c>
      <c r="P129" s="49">
        <f>IF(A129&lt;(Støtteark!$H$4-5),0,B129)</f>
        <v>0</v>
      </c>
    </row>
    <row r="130" spans="1:16" s="49" customFormat="1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8"/>
      <c r="L130" s="49">
        <f t="shared" si="4"/>
        <v>0</v>
      </c>
      <c r="M130" s="49">
        <f t="shared" si="5"/>
        <v>0</v>
      </c>
      <c r="N130" s="49">
        <f t="shared" si="6"/>
        <v>0</v>
      </c>
      <c r="O130" s="49">
        <f>IF(E130&lt;1,0,IF(A130&lt;(Støtteark!$H$4-5),0,(IF(H130="Utførelse",(L130+M130),IF(H130="Fagkontroll",(N130),0)))))</f>
        <v>0</v>
      </c>
      <c r="P130" s="49">
        <f>IF(A130&lt;(Støtteark!$H$4-5),0,B130)</f>
        <v>0</v>
      </c>
    </row>
    <row r="131" spans="1:16" s="49" customFormat="1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8"/>
      <c r="L131" s="49">
        <f t="shared" si="4"/>
        <v>0</v>
      </c>
      <c r="M131" s="49">
        <f t="shared" si="5"/>
        <v>0</v>
      </c>
      <c r="N131" s="49">
        <f t="shared" si="6"/>
        <v>0</v>
      </c>
      <c r="O131" s="49">
        <f>IF(E131&lt;1,0,IF(A131&lt;(Støtteark!$H$4-5),0,(IF(H131="Utførelse",(L131+M131),IF(H131="Fagkontroll",(N131),0)))))</f>
        <v>0</v>
      </c>
      <c r="P131" s="49">
        <f>IF(A131&lt;(Støtteark!$H$4-5),0,B131)</f>
        <v>0</v>
      </c>
    </row>
    <row r="132" spans="1:16" s="49" customFormat="1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8"/>
      <c r="L132" s="49">
        <f t="shared" si="4"/>
        <v>0</v>
      </c>
      <c r="M132" s="49">
        <f t="shared" si="5"/>
        <v>0</v>
      </c>
      <c r="N132" s="49">
        <f t="shared" si="6"/>
        <v>0</v>
      </c>
      <c r="O132" s="49">
        <f>IF(E132&lt;1,0,IF(A132&lt;(Støtteark!$H$4-5),0,(IF(H132="Utførelse",(L132+M132),IF(H132="Fagkontroll",(N132),0)))))</f>
        <v>0</v>
      </c>
      <c r="P132" s="49">
        <f>IF(A132&lt;(Støtteark!$H$4-5),0,B132)</f>
        <v>0</v>
      </c>
    </row>
    <row r="133" spans="1:16" s="49" customFormat="1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8"/>
      <c r="L133" s="49">
        <f t="shared" si="4"/>
        <v>0</v>
      </c>
      <c r="M133" s="49">
        <f t="shared" si="5"/>
        <v>0</v>
      </c>
      <c r="N133" s="49">
        <f t="shared" si="6"/>
        <v>0</v>
      </c>
      <c r="O133" s="49">
        <f>IF(E133&lt;1,0,IF(A133&lt;(Støtteark!$H$4-5),0,(IF(H133="Utførelse",(L133+M133),IF(H133="Fagkontroll",(N133),0)))))</f>
        <v>0</v>
      </c>
      <c r="P133" s="49">
        <f>IF(A133&lt;(Støtteark!$H$4-5),0,B133)</f>
        <v>0</v>
      </c>
    </row>
    <row r="134" spans="1:16" s="49" customFormat="1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8"/>
      <c r="L134" s="49">
        <f t="shared" si="4"/>
        <v>0</v>
      </c>
      <c r="M134" s="49">
        <f t="shared" si="5"/>
        <v>0</v>
      </c>
      <c r="N134" s="49">
        <f t="shared" si="6"/>
        <v>0</v>
      </c>
      <c r="O134" s="49">
        <f>IF(E134&lt;1,0,IF(A134&lt;(Støtteark!$H$4-5),0,(IF(H134="Utførelse",(L134+M134),IF(H134="Fagkontroll",(N134),0)))))</f>
        <v>0</v>
      </c>
      <c r="P134" s="49">
        <f>IF(A134&lt;(Støtteark!$H$4-5),0,B134)</f>
        <v>0</v>
      </c>
    </row>
    <row r="135" spans="1:16" s="49" customFormat="1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8"/>
      <c r="L135" s="49">
        <f t="shared" si="4"/>
        <v>0</v>
      </c>
      <c r="M135" s="49">
        <f t="shared" si="5"/>
        <v>0</v>
      </c>
      <c r="N135" s="49">
        <f t="shared" si="6"/>
        <v>0</v>
      </c>
      <c r="O135" s="49">
        <f>IF(E135&lt;1,0,IF(A135&lt;(Støtteark!$H$4-5),0,(IF(H135="Utførelse",(L135+M135),IF(H135="Fagkontroll",(N135),0)))))</f>
        <v>0</v>
      </c>
      <c r="P135" s="49">
        <f>IF(A135&lt;(Støtteark!$H$4-5),0,B135)</f>
        <v>0</v>
      </c>
    </row>
    <row r="136" spans="1:16" s="49" customFormat="1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>
        <f t="shared" si="4"/>
        <v>0</v>
      </c>
      <c r="M136" s="49">
        <f t="shared" si="5"/>
        <v>0</v>
      </c>
      <c r="N136" s="49">
        <f t="shared" si="6"/>
        <v>0</v>
      </c>
      <c r="O136" s="49">
        <f>IF(E136&lt;1,0,IF(A136&lt;(Støtteark!$H$4-5),0,(IF(H136="Utførelse",(L136+M136),IF(H136="Fagkontroll",(N136),0)))))</f>
        <v>0</v>
      </c>
      <c r="P136" s="49">
        <f>IF(A136&lt;(Støtteark!$H$4-5),0,B136)</f>
        <v>0</v>
      </c>
    </row>
    <row r="137" spans="1:16" s="49" customFormat="1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8"/>
      <c r="L137" s="49">
        <f t="shared" si="4"/>
        <v>0</v>
      </c>
      <c r="M137" s="49">
        <f t="shared" si="5"/>
        <v>0</v>
      </c>
      <c r="N137" s="49">
        <f t="shared" si="6"/>
        <v>0</v>
      </c>
      <c r="O137" s="49">
        <f>IF(E137&lt;1,0,IF(A137&lt;(Støtteark!$H$4-5),0,(IF(H137="Utførelse",(L137+M137),IF(H137="Fagkontroll",(N137),0)))))</f>
        <v>0</v>
      </c>
      <c r="P137" s="49">
        <f>IF(A137&lt;(Støtteark!$H$4-5),0,B137)</f>
        <v>0</v>
      </c>
    </row>
    <row r="138" spans="1:16" s="49" customFormat="1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8"/>
      <c r="L138" s="49">
        <f t="shared" si="4"/>
        <v>0</v>
      </c>
      <c r="M138" s="49">
        <f t="shared" si="5"/>
        <v>0</v>
      </c>
      <c r="N138" s="49">
        <f t="shared" si="6"/>
        <v>0</v>
      </c>
      <c r="O138" s="49">
        <f>IF(E138&lt;1,0,IF(A138&lt;(Støtteark!$H$4-5),0,(IF(H138="Utførelse",(L138+M138),IF(H138="Fagkontroll",(N138),0)))))</f>
        <v>0</v>
      </c>
      <c r="P138" s="49">
        <f>IF(A138&lt;(Støtteark!$H$4-5),0,B138)</f>
        <v>0</v>
      </c>
    </row>
    <row r="139" spans="1:16" s="49" customFormat="1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8"/>
      <c r="L139" s="49">
        <f t="shared" si="4"/>
        <v>0</v>
      </c>
      <c r="M139" s="49">
        <f t="shared" si="5"/>
        <v>0</v>
      </c>
      <c r="N139" s="49">
        <f t="shared" si="6"/>
        <v>0</v>
      </c>
      <c r="O139" s="49">
        <f>IF(E139&lt;1,0,IF(A139&lt;(Støtteark!$H$4-5),0,(IF(H139="Utførelse",(L139+M139),IF(H139="Fagkontroll",(N139),0)))))</f>
        <v>0</v>
      </c>
      <c r="P139" s="49">
        <f>IF(A139&lt;(Støtteark!$H$4-5),0,B139)</f>
        <v>0</v>
      </c>
    </row>
    <row r="140" spans="1:16" s="49" customFormat="1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8"/>
      <c r="L140" s="49">
        <f t="shared" si="4"/>
        <v>0</v>
      </c>
      <c r="M140" s="49">
        <f t="shared" si="5"/>
        <v>0</v>
      </c>
      <c r="N140" s="49">
        <f t="shared" si="6"/>
        <v>0</v>
      </c>
      <c r="O140" s="49">
        <f>IF(E140&lt;1,0,IF(A140&lt;(Støtteark!$H$4-5),0,(IF(H140="Utførelse",(L140+M140),IF(H140="Fagkontroll",(N140),0)))))</f>
        <v>0</v>
      </c>
      <c r="P140" s="49">
        <f>IF(A140&lt;(Støtteark!$H$4-5),0,B140)</f>
        <v>0</v>
      </c>
    </row>
    <row r="141" spans="1:16" s="49" customFormat="1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8"/>
      <c r="L141" s="49">
        <f t="shared" si="4"/>
        <v>0</v>
      </c>
      <c r="M141" s="49">
        <f t="shared" si="5"/>
        <v>0</v>
      </c>
      <c r="N141" s="49">
        <f t="shared" si="6"/>
        <v>0</v>
      </c>
      <c r="O141" s="49">
        <f>IF(E141&lt;1,0,IF(A141&lt;(Støtteark!$H$4-5),0,(IF(H141="Utførelse",(L141+M141),IF(H141="Fagkontroll",(N141),0)))))</f>
        <v>0</v>
      </c>
      <c r="P141" s="49">
        <f>IF(A141&lt;(Støtteark!$H$4-5),0,B141)</f>
        <v>0</v>
      </c>
    </row>
    <row r="142" spans="1:16" s="49" customFormat="1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8"/>
      <c r="L142" s="49">
        <f t="shared" ref="L142:L205" si="7">IF(E142&lt;1,0,IF(H142="Utførelse",IF(G142="Tekniske planer",B142,0),0))</f>
        <v>0</v>
      </c>
      <c r="M142" s="49">
        <f t="shared" ref="M142:M205" si="8">IF(E142&lt;1,0,IF(H142="Utførelse",IF(G142="Revurdering",B142,0),0))</f>
        <v>0</v>
      </c>
      <c r="N142" s="49">
        <f t="shared" ref="N142:N205" si="9">IF(L142+M142&gt;0,0,B142)</f>
        <v>0</v>
      </c>
      <c r="O142" s="49">
        <f>IF(E142&lt;1,0,IF(A142&lt;(Støtteark!$H$4-5),0,(IF(H142="Utførelse",(L142+M142),IF(H142="Fagkontroll",(N142),0)))))</f>
        <v>0</v>
      </c>
      <c r="P142" s="49">
        <f>IF(A142&lt;(Støtteark!$H$4-5),0,B142)</f>
        <v>0</v>
      </c>
    </row>
    <row r="143" spans="1:16" s="49" customFormat="1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8"/>
      <c r="L143" s="49">
        <f t="shared" si="7"/>
        <v>0</v>
      </c>
      <c r="M143" s="49">
        <f t="shared" si="8"/>
        <v>0</v>
      </c>
      <c r="N143" s="49">
        <f t="shared" si="9"/>
        <v>0</v>
      </c>
      <c r="O143" s="49">
        <f>IF(E143&lt;1,0,IF(A143&lt;(Støtteark!$H$4-5),0,(IF(H143="Utførelse",(L143+M143),IF(H143="Fagkontroll",(N143),0)))))</f>
        <v>0</v>
      </c>
      <c r="P143" s="49">
        <f>IF(A143&lt;(Støtteark!$H$4-5),0,B143)</f>
        <v>0</v>
      </c>
    </row>
    <row r="144" spans="1:16" s="49" customFormat="1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8"/>
      <c r="L144" s="49">
        <f t="shared" si="7"/>
        <v>0</v>
      </c>
      <c r="M144" s="49">
        <f t="shared" si="8"/>
        <v>0</v>
      </c>
      <c r="N144" s="49">
        <f t="shared" si="9"/>
        <v>0</v>
      </c>
      <c r="O144" s="49">
        <f>IF(E144&lt;1,0,IF(A144&lt;(Støtteark!$H$4-5),0,(IF(H144="Utførelse",(L144+M144),IF(H144="Fagkontroll",(N144),0)))))</f>
        <v>0</v>
      </c>
      <c r="P144" s="49">
        <f>IF(A144&lt;(Støtteark!$H$4-5),0,B144)</f>
        <v>0</v>
      </c>
    </row>
    <row r="145" spans="1:16" s="49" customFormat="1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8"/>
      <c r="L145" s="49">
        <f t="shared" si="7"/>
        <v>0</v>
      </c>
      <c r="M145" s="49">
        <f t="shared" si="8"/>
        <v>0</v>
      </c>
      <c r="N145" s="49">
        <f t="shared" si="9"/>
        <v>0</v>
      </c>
      <c r="O145" s="49">
        <f>IF(E145&lt;1,0,IF(A145&lt;(Støtteark!$H$4-5),0,(IF(H145="Utførelse",(L145+M145),IF(H145="Fagkontroll",(N145),0)))))</f>
        <v>0</v>
      </c>
      <c r="P145" s="49">
        <f>IF(A145&lt;(Støtteark!$H$4-5),0,B145)</f>
        <v>0</v>
      </c>
    </row>
    <row r="146" spans="1:16" s="49" customFormat="1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8"/>
      <c r="L146" s="49">
        <f t="shared" si="7"/>
        <v>0</v>
      </c>
      <c r="M146" s="49">
        <f t="shared" si="8"/>
        <v>0</v>
      </c>
      <c r="N146" s="49">
        <f t="shared" si="9"/>
        <v>0</v>
      </c>
      <c r="O146" s="49">
        <f>IF(E146&lt;1,0,IF(A146&lt;(Støtteark!$H$4-5),0,(IF(H146="Utførelse",(L146+M146),IF(H146="Fagkontroll",(N146),0)))))</f>
        <v>0</v>
      </c>
      <c r="P146" s="49">
        <f>IF(A146&lt;(Støtteark!$H$4-5),0,B146)</f>
        <v>0</v>
      </c>
    </row>
    <row r="147" spans="1:16" s="49" customFormat="1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8"/>
      <c r="L147" s="49">
        <f t="shared" si="7"/>
        <v>0</v>
      </c>
      <c r="M147" s="49">
        <f t="shared" si="8"/>
        <v>0</v>
      </c>
      <c r="N147" s="49">
        <f t="shared" si="9"/>
        <v>0</v>
      </c>
      <c r="O147" s="49">
        <f>IF(E147&lt;1,0,IF(A147&lt;(Støtteark!$H$4-5),0,(IF(H147="Utførelse",(L147+M147),IF(H147="Fagkontroll",(N147),0)))))</f>
        <v>0</v>
      </c>
      <c r="P147" s="49">
        <f>IF(A147&lt;(Støtteark!$H$4-5),0,B147)</f>
        <v>0</v>
      </c>
    </row>
    <row r="148" spans="1:16" s="49" customFormat="1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8"/>
      <c r="L148" s="49">
        <f t="shared" si="7"/>
        <v>0</v>
      </c>
      <c r="M148" s="49">
        <f t="shared" si="8"/>
        <v>0</v>
      </c>
      <c r="N148" s="49">
        <f t="shared" si="9"/>
        <v>0</v>
      </c>
      <c r="O148" s="49">
        <f>IF(E148&lt;1,0,IF(A148&lt;(Støtteark!$H$4-5),0,(IF(H148="Utførelse",(L148+M148),IF(H148="Fagkontroll",(N148),0)))))</f>
        <v>0</v>
      </c>
      <c r="P148" s="49">
        <f>IF(A148&lt;(Støtteark!$H$4-5),0,B148)</f>
        <v>0</v>
      </c>
    </row>
    <row r="149" spans="1:16" s="49" customFormat="1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8"/>
      <c r="L149" s="49">
        <f t="shared" si="7"/>
        <v>0</v>
      </c>
      <c r="M149" s="49">
        <f t="shared" si="8"/>
        <v>0</v>
      </c>
      <c r="N149" s="49">
        <f t="shared" si="9"/>
        <v>0</v>
      </c>
      <c r="O149" s="49">
        <f>IF(E149&lt;1,0,IF(A149&lt;(Støtteark!$H$4-5),0,(IF(H149="Utførelse",(L149+M149),IF(H149="Fagkontroll",(N149),0)))))</f>
        <v>0</v>
      </c>
      <c r="P149" s="49">
        <f>IF(A149&lt;(Støtteark!$H$4-5),0,B149)</f>
        <v>0</v>
      </c>
    </row>
    <row r="150" spans="1:16" s="49" customFormat="1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8"/>
      <c r="L150" s="49">
        <f t="shared" si="7"/>
        <v>0</v>
      </c>
      <c r="M150" s="49">
        <f t="shared" si="8"/>
        <v>0</v>
      </c>
      <c r="N150" s="49">
        <f t="shared" si="9"/>
        <v>0</v>
      </c>
      <c r="O150" s="49">
        <f>IF(E150&lt;1,0,IF(A150&lt;(Støtteark!$H$4-5),0,(IF(H150="Utførelse",(L150+M150),IF(H150="Fagkontroll",(N150),0)))))</f>
        <v>0</v>
      </c>
      <c r="P150" s="49">
        <f>IF(A150&lt;(Støtteark!$H$4-5),0,B150)</f>
        <v>0</v>
      </c>
    </row>
    <row r="151" spans="1:16" s="49" customFormat="1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8"/>
      <c r="L151" s="49">
        <f t="shared" si="7"/>
        <v>0</v>
      </c>
      <c r="M151" s="49">
        <f t="shared" si="8"/>
        <v>0</v>
      </c>
      <c r="N151" s="49">
        <f t="shared" si="9"/>
        <v>0</v>
      </c>
      <c r="O151" s="49">
        <f>IF(E151&lt;1,0,IF(A151&lt;(Støtteark!$H$4-5),0,(IF(H151="Utførelse",(L151+M151),IF(H151="Fagkontroll",(N151),0)))))</f>
        <v>0</v>
      </c>
      <c r="P151" s="49">
        <f>IF(A151&lt;(Støtteark!$H$4-5),0,B151)</f>
        <v>0</v>
      </c>
    </row>
    <row r="152" spans="1:16" s="49" customFormat="1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8"/>
      <c r="L152" s="49">
        <f t="shared" si="7"/>
        <v>0</v>
      </c>
      <c r="M152" s="49">
        <f t="shared" si="8"/>
        <v>0</v>
      </c>
      <c r="N152" s="49">
        <f t="shared" si="9"/>
        <v>0</v>
      </c>
      <c r="O152" s="49">
        <f>IF(E152&lt;1,0,IF(A152&lt;(Støtteark!$H$4-5),0,(IF(H152="Utførelse",(L152+M152),IF(H152="Fagkontroll",(N152),0)))))</f>
        <v>0</v>
      </c>
      <c r="P152" s="49">
        <f>IF(A152&lt;(Støtteark!$H$4-5),0,B152)</f>
        <v>0</v>
      </c>
    </row>
    <row r="153" spans="1:16" s="49" customFormat="1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8"/>
      <c r="L153" s="49">
        <f t="shared" si="7"/>
        <v>0</v>
      </c>
      <c r="M153" s="49">
        <f t="shared" si="8"/>
        <v>0</v>
      </c>
      <c r="N153" s="49">
        <f t="shared" si="9"/>
        <v>0</v>
      </c>
      <c r="O153" s="49">
        <f>IF(E153&lt;1,0,IF(A153&lt;(Støtteark!$H$4-5),0,(IF(H153="Utførelse",(L153+M153),IF(H153="Fagkontroll",(N153),0)))))</f>
        <v>0</v>
      </c>
      <c r="P153" s="49">
        <f>IF(A153&lt;(Støtteark!$H$4-5),0,B153)</f>
        <v>0</v>
      </c>
    </row>
    <row r="154" spans="1:16" s="49" customFormat="1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8"/>
      <c r="L154" s="49">
        <f t="shared" si="7"/>
        <v>0</v>
      </c>
      <c r="M154" s="49">
        <f t="shared" si="8"/>
        <v>0</v>
      </c>
      <c r="N154" s="49">
        <f t="shared" si="9"/>
        <v>0</v>
      </c>
      <c r="O154" s="49">
        <f>IF(E154&lt;1,0,IF(A154&lt;(Støtteark!$H$4-5),0,(IF(H154="Utførelse",(L154+M154),IF(H154="Fagkontroll",(N154),0)))))</f>
        <v>0</v>
      </c>
      <c r="P154" s="49">
        <f>IF(A154&lt;(Støtteark!$H$4-5),0,B154)</f>
        <v>0</v>
      </c>
    </row>
    <row r="155" spans="1:16" s="49" customFormat="1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8"/>
      <c r="L155" s="49">
        <f t="shared" si="7"/>
        <v>0</v>
      </c>
      <c r="M155" s="49">
        <f t="shared" si="8"/>
        <v>0</v>
      </c>
      <c r="N155" s="49">
        <f t="shared" si="9"/>
        <v>0</v>
      </c>
      <c r="O155" s="49">
        <f>IF(E155&lt;1,0,IF(A155&lt;(Støtteark!$H$4-5),0,(IF(H155="Utførelse",(L155+M155),IF(H155="Fagkontroll",(N155),0)))))</f>
        <v>0</v>
      </c>
      <c r="P155" s="49">
        <f>IF(A155&lt;(Støtteark!$H$4-5),0,B155)</f>
        <v>0</v>
      </c>
    </row>
    <row r="156" spans="1:16" s="49" customFormat="1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8"/>
      <c r="L156" s="49">
        <f t="shared" si="7"/>
        <v>0</v>
      </c>
      <c r="M156" s="49">
        <f t="shared" si="8"/>
        <v>0</v>
      </c>
      <c r="N156" s="49">
        <f t="shared" si="9"/>
        <v>0</v>
      </c>
      <c r="O156" s="49">
        <f>IF(E156&lt;1,0,IF(A156&lt;(Støtteark!$H$4-5),0,(IF(H156="Utførelse",(L156+M156),IF(H156="Fagkontroll",(N156),0)))))</f>
        <v>0</v>
      </c>
      <c r="P156" s="49">
        <f>IF(A156&lt;(Støtteark!$H$4-5),0,B156)</f>
        <v>0</v>
      </c>
    </row>
    <row r="157" spans="1:16" s="49" customFormat="1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8"/>
      <c r="L157" s="49">
        <f t="shared" si="7"/>
        <v>0</v>
      </c>
      <c r="M157" s="49">
        <f t="shared" si="8"/>
        <v>0</v>
      </c>
      <c r="N157" s="49">
        <f t="shared" si="9"/>
        <v>0</v>
      </c>
      <c r="O157" s="49">
        <f>IF(E157&lt;1,0,IF(A157&lt;(Støtteark!$H$4-5),0,(IF(H157="Utførelse",(L157+M157),IF(H157="Fagkontroll",(N157),0)))))</f>
        <v>0</v>
      </c>
      <c r="P157" s="49">
        <f>IF(A157&lt;(Støtteark!$H$4-5),0,B157)</f>
        <v>0</v>
      </c>
    </row>
    <row r="158" spans="1:16" s="49" customFormat="1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8"/>
      <c r="L158" s="49">
        <f t="shared" si="7"/>
        <v>0</v>
      </c>
      <c r="M158" s="49">
        <f t="shared" si="8"/>
        <v>0</v>
      </c>
      <c r="N158" s="49">
        <f t="shared" si="9"/>
        <v>0</v>
      </c>
      <c r="O158" s="49">
        <f>IF(E158&lt;1,0,IF(A158&lt;(Støtteark!$H$4-5),0,(IF(H158="Utførelse",(L158+M158),IF(H158="Fagkontroll",(N158),0)))))</f>
        <v>0</v>
      </c>
      <c r="P158" s="49">
        <f>IF(A158&lt;(Støtteark!$H$4-5),0,B158)</f>
        <v>0</v>
      </c>
    </row>
    <row r="159" spans="1:16" s="49" customFormat="1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8"/>
      <c r="L159" s="49">
        <f t="shared" si="7"/>
        <v>0</v>
      </c>
      <c r="M159" s="49">
        <f t="shared" si="8"/>
        <v>0</v>
      </c>
      <c r="N159" s="49">
        <f t="shared" si="9"/>
        <v>0</v>
      </c>
      <c r="O159" s="49">
        <f>IF(E159&lt;1,0,IF(A159&lt;(Støtteark!$H$4-5),0,(IF(H159="Utførelse",(L159+M159),IF(H159="Fagkontroll",(N159),0)))))</f>
        <v>0</v>
      </c>
      <c r="P159" s="49">
        <f>IF(A159&lt;(Støtteark!$H$4-5),0,B159)</f>
        <v>0</v>
      </c>
    </row>
    <row r="160" spans="1:16" s="49" customFormat="1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8"/>
      <c r="L160" s="49">
        <f t="shared" si="7"/>
        <v>0</v>
      </c>
      <c r="M160" s="49">
        <f t="shared" si="8"/>
        <v>0</v>
      </c>
      <c r="N160" s="49">
        <f t="shared" si="9"/>
        <v>0</v>
      </c>
      <c r="O160" s="49">
        <f>IF(E160&lt;1,0,IF(A160&lt;(Støtteark!$H$4-5),0,(IF(H160="Utførelse",(L160+M160),IF(H160="Fagkontroll",(N160),0)))))</f>
        <v>0</v>
      </c>
      <c r="P160" s="49">
        <f>IF(A160&lt;(Støtteark!$H$4-5),0,B160)</f>
        <v>0</v>
      </c>
    </row>
    <row r="161" spans="1:16" s="49" customFormat="1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8"/>
      <c r="L161" s="49">
        <f t="shared" si="7"/>
        <v>0</v>
      </c>
      <c r="M161" s="49">
        <f t="shared" si="8"/>
        <v>0</v>
      </c>
      <c r="N161" s="49">
        <f t="shared" si="9"/>
        <v>0</v>
      </c>
      <c r="O161" s="49">
        <f>IF(E161&lt;1,0,IF(A161&lt;(Støtteark!$H$4-5),0,(IF(H161="Utførelse",(L161+M161),IF(H161="Fagkontroll",(N161),0)))))</f>
        <v>0</v>
      </c>
      <c r="P161" s="49">
        <f>IF(A161&lt;(Støtteark!$H$4-5),0,B161)</f>
        <v>0</v>
      </c>
    </row>
    <row r="162" spans="1:16" s="49" customFormat="1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8"/>
      <c r="L162" s="49">
        <f t="shared" si="7"/>
        <v>0</v>
      </c>
      <c r="M162" s="49">
        <f t="shared" si="8"/>
        <v>0</v>
      </c>
      <c r="N162" s="49">
        <f t="shared" si="9"/>
        <v>0</v>
      </c>
      <c r="O162" s="49">
        <f>IF(E162&lt;1,0,IF(A162&lt;(Støtteark!$H$4-5),0,(IF(H162="Utførelse",(L162+M162),IF(H162="Fagkontroll",(N162),0)))))</f>
        <v>0</v>
      </c>
      <c r="P162" s="49">
        <f>IF(A162&lt;(Støtteark!$H$4-5),0,B162)</f>
        <v>0</v>
      </c>
    </row>
    <row r="163" spans="1:16" s="49" customFormat="1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8"/>
      <c r="L163" s="49">
        <f t="shared" si="7"/>
        <v>0</v>
      </c>
      <c r="M163" s="49">
        <f t="shared" si="8"/>
        <v>0</v>
      </c>
      <c r="N163" s="49">
        <f t="shared" si="9"/>
        <v>0</v>
      </c>
      <c r="O163" s="49">
        <f>IF(E163&lt;1,0,IF(A163&lt;(Støtteark!$H$4-5),0,(IF(H163="Utførelse",(L163+M163),IF(H163="Fagkontroll",(N163),0)))))</f>
        <v>0</v>
      </c>
      <c r="P163" s="49">
        <f>IF(A163&lt;(Støtteark!$H$4-5),0,B163)</f>
        <v>0</v>
      </c>
    </row>
    <row r="164" spans="1:16" s="49" customFormat="1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8"/>
      <c r="L164" s="49">
        <f t="shared" si="7"/>
        <v>0</v>
      </c>
      <c r="M164" s="49">
        <f t="shared" si="8"/>
        <v>0</v>
      </c>
      <c r="N164" s="49">
        <f t="shared" si="9"/>
        <v>0</v>
      </c>
      <c r="O164" s="49">
        <f>IF(E164&lt;1,0,IF(A164&lt;(Støtteark!$H$4-5),0,(IF(H164="Utførelse",(L164+M164),IF(H164="Fagkontroll",(N164),0)))))</f>
        <v>0</v>
      </c>
      <c r="P164" s="49">
        <f>IF(A164&lt;(Støtteark!$H$4-5),0,B164)</f>
        <v>0</v>
      </c>
    </row>
    <row r="165" spans="1:16" s="49" customFormat="1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8"/>
      <c r="L165" s="49">
        <f t="shared" si="7"/>
        <v>0</v>
      </c>
      <c r="M165" s="49">
        <f t="shared" si="8"/>
        <v>0</v>
      </c>
      <c r="N165" s="49">
        <f t="shared" si="9"/>
        <v>0</v>
      </c>
      <c r="O165" s="49">
        <f>IF(E165&lt;1,0,IF(A165&lt;(Støtteark!$H$4-5),0,(IF(H165="Utførelse",(L165+M165),IF(H165="Fagkontroll",(N165),0)))))</f>
        <v>0</v>
      </c>
      <c r="P165" s="49">
        <f>IF(A165&lt;(Støtteark!$H$4-5),0,B165)</f>
        <v>0</v>
      </c>
    </row>
    <row r="166" spans="1:16" s="49" customFormat="1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8"/>
      <c r="L166" s="49">
        <f t="shared" si="7"/>
        <v>0</v>
      </c>
      <c r="M166" s="49">
        <f t="shared" si="8"/>
        <v>0</v>
      </c>
      <c r="N166" s="49">
        <f t="shared" si="9"/>
        <v>0</v>
      </c>
      <c r="O166" s="49">
        <f>IF(E166&lt;1,0,IF(A166&lt;(Støtteark!$H$4-5),0,(IF(H166="Utførelse",(L166+M166),IF(H166="Fagkontroll",(N166),0)))))</f>
        <v>0</v>
      </c>
      <c r="P166" s="49">
        <f>IF(A166&lt;(Støtteark!$H$4-5),0,B166)</f>
        <v>0</v>
      </c>
    </row>
    <row r="167" spans="1:16" s="49" customFormat="1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8"/>
      <c r="L167" s="49">
        <f t="shared" si="7"/>
        <v>0</v>
      </c>
      <c r="M167" s="49">
        <f t="shared" si="8"/>
        <v>0</v>
      </c>
      <c r="N167" s="49">
        <f t="shared" si="9"/>
        <v>0</v>
      </c>
      <c r="O167" s="49">
        <f>IF(E167&lt;1,0,IF(A167&lt;(Støtteark!$H$4-5),0,(IF(H167="Utførelse",(L167+M167),IF(H167="Fagkontroll",(N167),0)))))</f>
        <v>0</v>
      </c>
      <c r="P167" s="49">
        <f>IF(A167&lt;(Støtteark!$H$4-5),0,B167)</f>
        <v>0</v>
      </c>
    </row>
    <row r="168" spans="1:16" s="49" customFormat="1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8"/>
      <c r="L168" s="49">
        <f t="shared" si="7"/>
        <v>0</v>
      </c>
      <c r="M168" s="49">
        <f t="shared" si="8"/>
        <v>0</v>
      </c>
      <c r="N168" s="49">
        <f t="shared" si="9"/>
        <v>0</v>
      </c>
      <c r="O168" s="49">
        <f>IF(E168&lt;1,0,IF(A168&lt;(Støtteark!$H$4-5),0,(IF(H168="Utførelse",(L168+M168),IF(H168="Fagkontroll",(N168),0)))))</f>
        <v>0</v>
      </c>
      <c r="P168" s="49">
        <f>IF(A168&lt;(Støtteark!$H$4-5),0,B168)</f>
        <v>0</v>
      </c>
    </row>
    <row r="169" spans="1:16" s="49" customFormat="1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8"/>
      <c r="L169" s="49">
        <f t="shared" si="7"/>
        <v>0</v>
      </c>
      <c r="M169" s="49">
        <f t="shared" si="8"/>
        <v>0</v>
      </c>
      <c r="N169" s="49">
        <f t="shared" si="9"/>
        <v>0</v>
      </c>
      <c r="O169" s="49">
        <f>IF(E169&lt;1,0,IF(A169&lt;(Støtteark!$H$4-5),0,(IF(H169="Utførelse",(L169+M169),IF(H169="Fagkontroll",(N169),0)))))</f>
        <v>0</v>
      </c>
      <c r="P169" s="49">
        <f>IF(A169&lt;(Støtteark!$H$4-5),0,B169)</f>
        <v>0</v>
      </c>
    </row>
    <row r="170" spans="1:16" s="49" customFormat="1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8"/>
      <c r="L170" s="49">
        <f t="shared" si="7"/>
        <v>0</v>
      </c>
      <c r="M170" s="49">
        <f t="shared" si="8"/>
        <v>0</v>
      </c>
      <c r="N170" s="49">
        <f t="shared" si="9"/>
        <v>0</v>
      </c>
      <c r="O170" s="49">
        <f>IF(E170&lt;1,0,IF(A170&lt;(Støtteark!$H$4-5),0,(IF(H170="Utførelse",(L170+M170),IF(H170="Fagkontroll",(N170),0)))))</f>
        <v>0</v>
      </c>
      <c r="P170" s="49">
        <f>IF(A170&lt;(Støtteark!$H$4-5),0,B170)</f>
        <v>0</v>
      </c>
    </row>
    <row r="171" spans="1:16" s="49" customFormat="1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8"/>
      <c r="L171" s="49">
        <f t="shared" si="7"/>
        <v>0</v>
      </c>
      <c r="M171" s="49">
        <f t="shared" si="8"/>
        <v>0</v>
      </c>
      <c r="N171" s="49">
        <f t="shared" si="9"/>
        <v>0</v>
      </c>
      <c r="O171" s="49">
        <f>IF(E171&lt;1,0,IF(A171&lt;(Støtteark!$H$4-5),0,(IF(H171="Utførelse",(L171+M171),IF(H171="Fagkontroll",(N171),0)))))</f>
        <v>0</v>
      </c>
      <c r="P171" s="49">
        <f>IF(A171&lt;(Støtteark!$H$4-5),0,B171)</f>
        <v>0</v>
      </c>
    </row>
    <row r="172" spans="1:16" s="49" customFormat="1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8"/>
      <c r="L172" s="49">
        <f t="shared" si="7"/>
        <v>0</v>
      </c>
      <c r="M172" s="49">
        <f t="shared" si="8"/>
        <v>0</v>
      </c>
      <c r="N172" s="49">
        <f t="shared" si="9"/>
        <v>0</v>
      </c>
      <c r="O172" s="49">
        <f>IF(E172&lt;1,0,IF(A172&lt;(Støtteark!$H$4-5),0,(IF(H172="Utførelse",(L172+M172),IF(H172="Fagkontroll",(N172),0)))))</f>
        <v>0</v>
      </c>
      <c r="P172" s="49">
        <f>IF(A172&lt;(Støtteark!$H$4-5),0,B172)</f>
        <v>0</v>
      </c>
    </row>
    <row r="173" spans="1:16" s="49" customFormat="1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8"/>
      <c r="L173" s="49">
        <f t="shared" si="7"/>
        <v>0</v>
      </c>
      <c r="M173" s="49">
        <f t="shared" si="8"/>
        <v>0</v>
      </c>
      <c r="N173" s="49">
        <f t="shared" si="9"/>
        <v>0</v>
      </c>
      <c r="O173" s="49">
        <f>IF(E173&lt;1,0,IF(A173&lt;(Støtteark!$H$4-5),0,(IF(H173="Utførelse",(L173+M173),IF(H173="Fagkontroll",(N173),0)))))</f>
        <v>0</v>
      </c>
      <c r="P173" s="49">
        <f>IF(A173&lt;(Støtteark!$H$4-5),0,B173)</f>
        <v>0</v>
      </c>
    </row>
    <row r="174" spans="1:16" s="49" customFormat="1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8"/>
      <c r="L174" s="49">
        <f t="shared" si="7"/>
        <v>0</v>
      </c>
      <c r="M174" s="49">
        <f t="shared" si="8"/>
        <v>0</v>
      </c>
      <c r="N174" s="49">
        <f t="shared" si="9"/>
        <v>0</v>
      </c>
      <c r="O174" s="49">
        <f>IF(E174&lt;1,0,IF(A174&lt;(Støtteark!$H$4-5),0,(IF(H174="Utførelse",(L174+M174),IF(H174="Fagkontroll",(N174),0)))))</f>
        <v>0</v>
      </c>
      <c r="P174" s="49">
        <f>IF(A174&lt;(Støtteark!$H$4-5),0,B174)</f>
        <v>0</v>
      </c>
    </row>
    <row r="175" spans="1:16" s="49" customFormat="1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8"/>
      <c r="L175" s="49">
        <f t="shared" si="7"/>
        <v>0</v>
      </c>
      <c r="M175" s="49">
        <f t="shared" si="8"/>
        <v>0</v>
      </c>
      <c r="N175" s="49">
        <f t="shared" si="9"/>
        <v>0</v>
      </c>
      <c r="O175" s="49">
        <f>IF(E175&lt;1,0,IF(A175&lt;(Støtteark!$H$4-5),0,(IF(H175="Utførelse",(L175+M175),IF(H175="Fagkontroll",(N175),0)))))</f>
        <v>0</v>
      </c>
      <c r="P175" s="49">
        <f>IF(A175&lt;(Støtteark!$H$4-5),0,B175)</f>
        <v>0</v>
      </c>
    </row>
    <row r="176" spans="1:16" s="49" customFormat="1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8"/>
      <c r="L176" s="49">
        <f t="shared" si="7"/>
        <v>0</v>
      </c>
      <c r="M176" s="49">
        <f t="shared" si="8"/>
        <v>0</v>
      </c>
      <c r="N176" s="49">
        <f t="shared" si="9"/>
        <v>0</v>
      </c>
      <c r="O176" s="49">
        <f>IF(E176&lt;1,0,IF(A176&lt;(Støtteark!$H$4-5),0,(IF(H176="Utførelse",(L176+M176),IF(H176="Fagkontroll",(N176),0)))))</f>
        <v>0</v>
      </c>
      <c r="P176" s="49">
        <f>IF(A176&lt;(Støtteark!$H$4-5),0,B176)</f>
        <v>0</v>
      </c>
    </row>
    <row r="177" spans="1:16" s="49" customFormat="1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8"/>
      <c r="L177" s="49">
        <f t="shared" si="7"/>
        <v>0</v>
      </c>
      <c r="M177" s="49">
        <f t="shared" si="8"/>
        <v>0</v>
      </c>
      <c r="N177" s="49">
        <f t="shared" si="9"/>
        <v>0</v>
      </c>
      <c r="O177" s="49">
        <f>IF(E177&lt;1,0,IF(A177&lt;(Støtteark!$H$4-5),0,(IF(H177="Utførelse",(L177+M177),IF(H177="Fagkontroll",(N177),0)))))</f>
        <v>0</v>
      </c>
      <c r="P177" s="49">
        <f>IF(A177&lt;(Støtteark!$H$4-5),0,B177)</f>
        <v>0</v>
      </c>
    </row>
    <row r="178" spans="1:16" s="49" customFormat="1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8"/>
      <c r="L178" s="49">
        <f t="shared" si="7"/>
        <v>0</v>
      </c>
      <c r="M178" s="49">
        <f t="shared" si="8"/>
        <v>0</v>
      </c>
      <c r="N178" s="49">
        <f t="shared" si="9"/>
        <v>0</v>
      </c>
      <c r="O178" s="49">
        <f>IF(E178&lt;1,0,IF(A178&lt;(Støtteark!$H$4-5),0,(IF(H178="Utførelse",(L178+M178),IF(H178="Fagkontroll",(N178),0)))))</f>
        <v>0</v>
      </c>
      <c r="P178" s="49">
        <f>IF(A178&lt;(Støtteark!$H$4-5),0,B178)</f>
        <v>0</v>
      </c>
    </row>
    <row r="179" spans="1:16" s="49" customFormat="1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8"/>
      <c r="L179" s="49">
        <f t="shared" si="7"/>
        <v>0</v>
      </c>
      <c r="M179" s="49">
        <f t="shared" si="8"/>
        <v>0</v>
      </c>
      <c r="N179" s="49">
        <f t="shared" si="9"/>
        <v>0</v>
      </c>
      <c r="O179" s="49">
        <f>IF(E179&lt;1,0,IF(A179&lt;(Støtteark!$H$4-5),0,(IF(H179="Utførelse",(L179+M179),IF(H179="Fagkontroll",(N179),0)))))</f>
        <v>0</v>
      </c>
      <c r="P179" s="49">
        <f>IF(A179&lt;(Støtteark!$H$4-5),0,B179)</f>
        <v>0</v>
      </c>
    </row>
    <row r="180" spans="1:16" s="49" customFormat="1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8"/>
      <c r="L180" s="49">
        <f t="shared" si="7"/>
        <v>0</v>
      </c>
      <c r="M180" s="49">
        <f t="shared" si="8"/>
        <v>0</v>
      </c>
      <c r="N180" s="49">
        <f t="shared" si="9"/>
        <v>0</v>
      </c>
      <c r="O180" s="49">
        <f>IF(E180&lt;1,0,IF(A180&lt;(Støtteark!$H$4-5),0,(IF(H180="Utførelse",(L180+M180),IF(H180="Fagkontroll",(N180),0)))))</f>
        <v>0</v>
      </c>
      <c r="P180" s="49">
        <f>IF(A180&lt;(Støtteark!$H$4-5),0,B180)</f>
        <v>0</v>
      </c>
    </row>
    <row r="181" spans="1:16" s="49" customFormat="1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8"/>
      <c r="L181" s="49">
        <f t="shared" si="7"/>
        <v>0</v>
      </c>
      <c r="M181" s="49">
        <f t="shared" si="8"/>
        <v>0</v>
      </c>
      <c r="N181" s="49">
        <f t="shared" si="9"/>
        <v>0</v>
      </c>
      <c r="O181" s="49">
        <f>IF(E181&lt;1,0,IF(A181&lt;(Støtteark!$H$4-5),0,(IF(H181="Utførelse",(L181+M181),IF(H181="Fagkontroll",(N181),0)))))</f>
        <v>0</v>
      </c>
      <c r="P181" s="49">
        <f>IF(A181&lt;(Støtteark!$H$4-5),0,B181)</f>
        <v>0</v>
      </c>
    </row>
    <row r="182" spans="1:16" s="49" customFormat="1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8"/>
      <c r="L182" s="49">
        <f t="shared" si="7"/>
        <v>0</v>
      </c>
      <c r="M182" s="49">
        <f t="shared" si="8"/>
        <v>0</v>
      </c>
      <c r="N182" s="49">
        <f t="shared" si="9"/>
        <v>0</v>
      </c>
      <c r="O182" s="49">
        <f>IF(E182&lt;1,0,IF(A182&lt;(Støtteark!$H$4-5),0,(IF(H182="Utførelse",(L182+M182),IF(H182="Fagkontroll",(N182),0)))))</f>
        <v>0</v>
      </c>
      <c r="P182" s="49">
        <f>IF(A182&lt;(Støtteark!$H$4-5),0,B182)</f>
        <v>0</v>
      </c>
    </row>
    <row r="183" spans="1:16" s="49" customFormat="1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8"/>
      <c r="L183" s="49">
        <f t="shared" si="7"/>
        <v>0</v>
      </c>
      <c r="M183" s="49">
        <f t="shared" si="8"/>
        <v>0</v>
      </c>
      <c r="N183" s="49">
        <f t="shared" si="9"/>
        <v>0</v>
      </c>
      <c r="O183" s="49">
        <f>IF(E183&lt;1,0,IF(A183&lt;(Støtteark!$H$4-5),0,(IF(H183="Utførelse",(L183+M183),IF(H183="Fagkontroll",(N183),0)))))</f>
        <v>0</v>
      </c>
      <c r="P183" s="49">
        <f>IF(A183&lt;(Støtteark!$H$4-5),0,B183)</f>
        <v>0</v>
      </c>
    </row>
    <row r="184" spans="1:16" s="49" customFormat="1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>
        <f t="shared" si="7"/>
        <v>0</v>
      </c>
      <c r="M184" s="49">
        <f t="shared" si="8"/>
        <v>0</v>
      </c>
      <c r="N184" s="49">
        <f t="shared" si="9"/>
        <v>0</v>
      </c>
      <c r="O184" s="49">
        <f>IF(E184&lt;1,0,IF(A184&lt;(Støtteark!$H$4-5),0,(IF(H184="Utførelse",(L184+M184),IF(H184="Fagkontroll",(N184),0)))))</f>
        <v>0</v>
      </c>
      <c r="P184" s="49">
        <f>IF(A184&lt;(Støtteark!$H$4-5),0,B184)</f>
        <v>0</v>
      </c>
    </row>
    <row r="185" spans="1:16" s="49" customFormat="1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8"/>
      <c r="L185" s="49">
        <f t="shared" si="7"/>
        <v>0</v>
      </c>
      <c r="M185" s="49">
        <f t="shared" si="8"/>
        <v>0</v>
      </c>
      <c r="N185" s="49">
        <f t="shared" si="9"/>
        <v>0</v>
      </c>
      <c r="O185" s="49">
        <f>IF(E185&lt;1,0,IF(A185&lt;(Støtteark!$H$4-5),0,(IF(H185="Utførelse",(L185+M185),IF(H185="Fagkontroll",(N185),0)))))</f>
        <v>0</v>
      </c>
      <c r="P185" s="49">
        <f>IF(A185&lt;(Støtteark!$H$4-5),0,B185)</f>
        <v>0</v>
      </c>
    </row>
    <row r="186" spans="1:16" s="49" customFormat="1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8"/>
      <c r="L186" s="49">
        <f t="shared" si="7"/>
        <v>0</v>
      </c>
      <c r="M186" s="49">
        <f t="shared" si="8"/>
        <v>0</v>
      </c>
      <c r="N186" s="49">
        <f t="shared" si="9"/>
        <v>0</v>
      </c>
      <c r="O186" s="49">
        <f>IF(E186&lt;1,0,IF(A186&lt;(Støtteark!$H$4-5),0,(IF(H186="Utførelse",(L186+M186),IF(H186="Fagkontroll",(N186),0)))))</f>
        <v>0</v>
      </c>
      <c r="P186" s="49">
        <f>IF(A186&lt;(Støtteark!$H$4-5),0,B186)</f>
        <v>0</v>
      </c>
    </row>
    <row r="187" spans="1:16" s="49" customFormat="1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8"/>
      <c r="L187" s="49">
        <f t="shared" si="7"/>
        <v>0</v>
      </c>
      <c r="M187" s="49">
        <f t="shared" si="8"/>
        <v>0</v>
      </c>
      <c r="N187" s="49">
        <f t="shared" si="9"/>
        <v>0</v>
      </c>
      <c r="O187" s="49">
        <f>IF(E187&lt;1,0,IF(A187&lt;(Støtteark!$H$4-5),0,(IF(H187="Utførelse",(L187+M187),IF(H187="Fagkontroll",(N187),0)))))</f>
        <v>0</v>
      </c>
      <c r="P187" s="49">
        <f>IF(A187&lt;(Støtteark!$H$4-5),0,B187)</f>
        <v>0</v>
      </c>
    </row>
    <row r="188" spans="1:16" s="49" customFormat="1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8"/>
      <c r="L188" s="49">
        <f t="shared" si="7"/>
        <v>0</v>
      </c>
      <c r="M188" s="49">
        <f t="shared" si="8"/>
        <v>0</v>
      </c>
      <c r="N188" s="49">
        <f t="shared" si="9"/>
        <v>0</v>
      </c>
      <c r="O188" s="49">
        <f>IF(E188&lt;1,0,IF(A188&lt;(Støtteark!$H$4-5),0,(IF(H188="Utførelse",(L188+M188),IF(H188="Fagkontroll",(N188),0)))))</f>
        <v>0</v>
      </c>
      <c r="P188" s="49">
        <f>IF(A188&lt;(Støtteark!$H$4-5),0,B188)</f>
        <v>0</v>
      </c>
    </row>
    <row r="189" spans="1:16" s="49" customFormat="1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8"/>
      <c r="L189" s="49">
        <f t="shared" si="7"/>
        <v>0</v>
      </c>
      <c r="M189" s="49">
        <f t="shared" si="8"/>
        <v>0</v>
      </c>
      <c r="N189" s="49">
        <f t="shared" si="9"/>
        <v>0</v>
      </c>
      <c r="O189" s="49">
        <f>IF(E189&lt;1,0,IF(A189&lt;(Støtteark!$H$4-5),0,(IF(H189="Utførelse",(L189+M189),IF(H189="Fagkontroll",(N189),0)))))</f>
        <v>0</v>
      </c>
      <c r="P189" s="49">
        <f>IF(A189&lt;(Støtteark!$H$4-5),0,B189)</f>
        <v>0</v>
      </c>
    </row>
    <row r="190" spans="1:16" s="49" customFormat="1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8"/>
      <c r="L190" s="49">
        <f t="shared" si="7"/>
        <v>0</v>
      </c>
      <c r="M190" s="49">
        <f t="shared" si="8"/>
        <v>0</v>
      </c>
      <c r="N190" s="49">
        <f t="shared" si="9"/>
        <v>0</v>
      </c>
      <c r="O190" s="49">
        <f>IF(E190&lt;1,0,IF(A190&lt;(Støtteark!$H$4-5),0,(IF(H190="Utførelse",(L190+M190),IF(H190="Fagkontroll",(N190),0)))))</f>
        <v>0</v>
      </c>
      <c r="P190" s="49">
        <f>IF(A190&lt;(Støtteark!$H$4-5),0,B190)</f>
        <v>0</v>
      </c>
    </row>
    <row r="191" spans="1:16" s="49" customFormat="1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8"/>
      <c r="L191" s="49">
        <f t="shared" si="7"/>
        <v>0</v>
      </c>
      <c r="M191" s="49">
        <f t="shared" si="8"/>
        <v>0</v>
      </c>
      <c r="N191" s="49">
        <f t="shared" si="9"/>
        <v>0</v>
      </c>
      <c r="O191" s="49">
        <f>IF(E191&lt;1,0,IF(A191&lt;(Støtteark!$H$4-5),0,(IF(H191="Utførelse",(L191+M191),IF(H191="Fagkontroll",(N191),0)))))</f>
        <v>0</v>
      </c>
      <c r="P191" s="49">
        <f>IF(A191&lt;(Støtteark!$H$4-5),0,B191)</f>
        <v>0</v>
      </c>
    </row>
    <row r="192" spans="1:16" s="49" customFormat="1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8"/>
      <c r="L192" s="49">
        <f t="shared" si="7"/>
        <v>0</v>
      </c>
      <c r="M192" s="49">
        <f t="shared" si="8"/>
        <v>0</v>
      </c>
      <c r="N192" s="49">
        <f t="shared" si="9"/>
        <v>0</v>
      </c>
      <c r="O192" s="49">
        <f>IF(E192&lt;1,0,IF(A192&lt;(Støtteark!$H$4-5),0,(IF(H192="Utførelse",(L192+M192),IF(H192="Fagkontroll",(N192),0)))))</f>
        <v>0</v>
      </c>
      <c r="P192" s="49">
        <f>IF(A192&lt;(Støtteark!$H$4-5),0,B192)</f>
        <v>0</v>
      </c>
    </row>
    <row r="193" spans="1:16" s="49" customFormat="1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8"/>
      <c r="L193" s="49">
        <f t="shared" si="7"/>
        <v>0</v>
      </c>
      <c r="M193" s="49">
        <f t="shared" si="8"/>
        <v>0</v>
      </c>
      <c r="N193" s="49">
        <f t="shared" si="9"/>
        <v>0</v>
      </c>
      <c r="O193" s="49">
        <f>IF(E193&lt;1,0,IF(A193&lt;(Støtteark!$H$4-5),0,(IF(H193="Utførelse",(L193+M193),IF(H193="Fagkontroll",(N193),0)))))</f>
        <v>0</v>
      </c>
      <c r="P193" s="49">
        <f>IF(A193&lt;(Støtteark!$H$4-5),0,B193)</f>
        <v>0</v>
      </c>
    </row>
    <row r="194" spans="1:16" s="49" customFormat="1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8"/>
      <c r="L194" s="49">
        <f t="shared" si="7"/>
        <v>0</v>
      </c>
      <c r="M194" s="49">
        <f t="shared" si="8"/>
        <v>0</v>
      </c>
      <c r="N194" s="49">
        <f t="shared" si="9"/>
        <v>0</v>
      </c>
      <c r="O194" s="49">
        <f>IF(E194&lt;1,0,IF(A194&lt;(Støtteark!$H$4-5),0,(IF(H194="Utførelse",(L194+M194),IF(H194="Fagkontroll",(N194),0)))))</f>
        <v>0</v>
      </c>
      <c r="P194" s="49">
        <f>IF(A194&lt;(Støtteark!$H$4-5),0,B194)</f>
        <v>0</v>
      </c>
    </row>
    <row r="195" spans="1:16" s="49" customFormat="1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8"/>
      <c r="L195" s="49">
        <f t="shared" si="7"/>
        <v>0</v>
      </c>
      <c r="M195" s="49">
        <f t="shared" si="8"/>
        <v>0</v>
      </c>
      <c r="N195" s="49">
        <f t="shared" si="9"/>
        <v>0</v>
      </c>
      <c r="O195" s="49">
        <f>IF(E195&lt;1,0,IF(A195&lt;(Støtteark!$H$4-5),0,(IF(H195="Utførelse",(L195+M195),IF(H195="Fagkontroll",(N195),0)))))</f>
        <v>0</v>
      </c>
      <c r="P195" s="49">
        <f>IF(A195&lt;(Støtteark!$H$4-5),0,B195)</f>
        <v>0</v>
      </c>
    </row>
    <row r="196" spans="1:16" s="49" customFormat="1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8"/>
      <c r="L196" s="49">
        <f t="shared" si="7"/>
        <v>0</v>
      </c>
      <c r="M196" s="49">
        <f t="shared" si="8"/>
        <v>0</v>
      </c>
      <c r="N196" s="49">
        <f t="shared" si="9"/>
        <v>0</v>
      </c>
      <c r="O196" s="49">
        <f>IF(E196&lt;1,0,IF(A196&lt;(Støtteark!$H$4-5),0,(IF(H196="Utførelse",(L196+M196),IF(H196="Fagkontroll",(N196),0)))))</f>
        <v>0</v>
      </c>
      <c r="P196" s="49">
        <f>IF(A196&lt;(Støtteark!$H$4-5),0,B196)</f>
        <v>0</v>
      </c>
    </row>
    <row r="197" spans="1:16" s="49" customFormat="1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8"/>
      <c r="L197" s="49">
        <f t="shared" si="7"/>
        <v>0</v>
      </c>
      <c r="M197" s="49">
        <f t="shared" si="8"/>
        <v>0</v>
      </c>
      <c r="N197" s="49">
        <f t="shared" si="9"/>
        <v>0</v>
      </c>
      <c r="O197" s="49">
        <f>IF(E197&lt;1,0,IF(A197&lt;(Støtteark!$H$4-5),0,(IF(H197="Utførelse",(L197+M197),IF(H197="Fagkontroll",(N197),0)))))</f>
        <v>0</v>
      </c>
      <c r="P197" s="49">
        <f>IF(A197&lt;(Støtteark!$H$4-5),0,B197)</f>
        <v>0</v>
      </c>
    </row>
    <row r="198" spans="1:16" s="49" customFormat="1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8"/>
      <c r="L198" s="49">
        <f t="shared" si="7"/>
        <v>0</v>
      </c>
      <c r="M198" s="49">
        <f t="shared" si="8"/>
        <v>0</v>
      </c>
      <c r="N198" s="49">
        <f t="shared" si="9"/>
        <v>0</v>
      </c>
      <c r="O198" s="49">
        <f>IF(E198&lt;1,0,IF(A198&lt;(Støtteark!$H$4-5),0,(IF(H198="Utførelse",(L198+M198),IF(H198="Fagkontroll",(N198),0)))))</f>
        <v>0</v>
      </c>
      <c r="P198" s="49">
        <f>IF(A198&lt;(Støtteark!$H$4-5),0,B198)</f>
        <v>0</v>
      </c>
    </row>
    <row r="199" spans="1:16" s="49" customFormat="1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8"/>
      <c r="L199" s="49">
        <f t="shared" si="7"/>
        <v>0</v>
      </c>
      <c r="M199" s="49">
        <f t="shared" si="8"/>
        <v>0</v>
      </c>
      <c r="N199" s="49">
        <f t="shared" si="9"/>
        <v>0</v>
      </c>
      <c r="O199" s="49">
        <f>IF(E199&lt;1,0,IF(A199&lt;(Støtteark!$H$4-5),0,(IF(H199="Utførelse",(L199+M199),IF(H199="Fagkontroll",(N199),0)))))</f>
        <v>0</v>
      </c>
      <c r="P199" s="49">
        <f>IF(A199&lt;(Støtteark!$H$4-5),0,B199)</f>
        <v>0</v>
      </c>
    </row>
    <row r="200" spans="1:16" s="49" customFormat="1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8"/>
      <c r="L200" s="49">
        <f t="shared" si="7"/>
        <v>0</v>
      </c>
      <c r="M200" s="49">
        <f t="shared" si="8"/>
        <v>0</v>
      </c>
      <c r="N200" s="49">
        <f t="shared" si="9"/>
        <v>0</v>
      </c>
      <c r="O200" s="49">
        <f>IF(E200&lt;1,0,IF(A200&lt;(Støtteark!$H$4-5),0,(IF(H200="Utførelse",(L200+M200),IF(H200="Fagkontroll",(N200),0)))))</f>
        <v>0</v>
      </c>
      <c r="P200" s="49">
        <f>IF(A200&lt;(Støtteark!$H$4-5),0,B200)</f>
        <v>0</v>
      </c>
    </row>
    <row r="201" spans="1:16" s="49" customFormat="1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8"/>
      <c r="L201" s="49">
        <f t="shared" si="7"/>
        <v>0</v>
      </c>
      <c r="M201" s="49">
        <f t="shared" si="8"/>
        <v>0</v>
      </c>
      <c r="N201" s="49">
        <f t="shared" si="9"/>
        <v>0</v>
      </c>
      <c r="O201" s="49">
        <f>IF(E201&lt;1,0,IF(A201&lt;(Støtteark!$H$4-5),0,(IF(H201="Utførelse",(L201+M201),IF(H201="Fagkontroll",(N201),0)))))</f>
        <v>0</v>
      </c>
      <c r="P201" s="49">
        <f>IF(A201&lt;(Støtteark!$H$4-5),0,B201)</f>
        <v>0</v>
      </c>
    </row>
    <row r="202" spans="1:16" s="49" customFormat="1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8"/>
      <c r="L202" s="49">
        <f t="shared" si="7"/>
        <v>0</v>
      </c>
      <c r="M202" s="49">
        <f t="shared" si="8"/>
        <v>0</v>
      </c>
      <c r="N202" s="49">
        <f t="shared" si="9"/>
        <v>0</v>
      </c>
      <c r="O202" s="49">
        <f>IF(E202&lt;1,0,IF(A202&lt;(Støtteark!$H$4-5),0,(IF(H202="Utførelse",(L202+M202),IF(H202="Fagkontroll",(N202),0)))))</f>
        <v>0</v>
      </c>
      <c r="P202" s="49">
        <f>IF(A202&lt;(Støtteark!$H$4-5),0,B202)</f>
        <v>0</v>
      </c>
    </row>
    <row r="203" spans="1:16" s="49" customFormat="1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8"/>
      <c r="L203" s="49">
        <f t="shared" si="7"/>
        <v>0</v>
      </c>
      <c r="M203" s="49">
        <f t="shared" si="8"/>
        <v>0</v>
      </c>
      <c r="N203" s="49">
        <f t="shared" si="9"/>
        <v>0</v>
      </c>
      <c r="O203" s="49">
        <f>IF(E203&lt;1,0,IF(A203&lt;(Støtteark!$H$4-5),0,(IF(H203="Utførelse",(L203+M203),IF(H203="Fagkontroll",(N203),0)))))</f>
        <v>0</v>
      </c>
      <c r="P203" s="49">
        <f>IF(A203&lt;(Støtteark!$H$4-5),0,B203)</f>
        <v>0</v>
      </c>
    </row>
    <row r="204" spans="1:16" s="49" customFormat="1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8"/>
      <c r="L204" s="49">
        <f t="shared" si="7"/>
        <v>0</v>
      </c>
      <c r="M204" s="49">
        <f t="shared" si="8"/>
        <v>0</v>
      </c>
      <c r="N204" s="49">
        <f t="shared" si="9"/>
        <v>0</v>
      </c>
      <c r="O204" s="49">
        <f>IF(E204&lt;1,0,IF(A204&lt;(Støtteark!$H$4-5),0,(IF(H204="Utførelse",(L204+M204),IF(H204="Fagkontroll",(N204),0)))))</f>
        <v>0</v>
      </c>
      <c r="P204" s="49">
        <f>IF(A204&lt;(Støtteark!$H$4-5),0,B204)</f>
        <v>0</v>
      </c>
    </row>
    <row r="205" spans="1:16" s="49" customFormat="1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8"/>
      <c r="L205" s="49">
        <f t="shared" si="7"/>
        <v>0</v>
      </c>
      <c r="M205" s="49">
        <f t="shared" si="8"/>
        <v>0</v>
      </c>
      <c r="N205" s="49">
        <f t="shared" si="9"/>
        <v>0</v>
      </c>
      <c r="O205" s="49">
        <f>IF(E205&lt;1,0,IF(A205&lt;(Støtteark!$H$4-5),0,(IF(H205="Utførelse",(L205+M205),IF(H205="Fagkontroll",(N205),0)))))</f>
        <v>0</v>
      </c>
      <c r="P205" s="49">
        <f>IF(A205&lt;(Støtteark!$H$4-5),0,B205)</f>
        <v>0</v>
      </c>
    </row>
    <row r="206" spans="1:16" s="49" customFormat="1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8"/>
      <c r="L206" s="49">
        <f t="shared" ref="L206:L269" si="10">IF(E206&lt;1,0,IF(H206="Utførelse",IF(G206="Tekniske planer",B206,0),0))</f>
        <v>0</v>
      </c>
      <c r="M206" s="49">
        <f t="shared" ref="M206:M269" si="11">IF(E206&lt;1,0,IF(H206="Utførelse",IF(G206="Revurdering",B206,0),0))</f>
        <v>0</v>
      </c>
      <c r="N206" s="49">
        <f t="shared" ref="N206:N269" si="12">IF(L206+M206&gt;0,0,B206)</f>
        <v>0</v>
      </c>
      <c r="O206" s="49">
        <f>IF(E206&lt;1,0,IF(A206&lt;(Støtteark!$H$4-5),0,(IF(H206="Utførelse",(L206+M206),IF(H206="Fagkontroll",(N206),0)))))</f>
        <v>0</v>
      </c>
      <c r="P206" s="49">
        <f>IF(A206&lt;(Støtteark!$H$4-5),0,B206)</f>
        <v>0</v>
      </c>
    </row>
    <row r="207" spans="1:16" s="49" customFormat="1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8"/>
      <c r="L207" s="49">
        <f t="shared" si="10"/>
        <v>0</v>
      </c>
      <c r="M207" s="49">
        <f t="shared" si="11"/>
        <v>0</v>
      </c>
      <c r="N207" s="49">
        <f t="shared" si="12"/>
        <v>0</v>
      </c>
      <c r="O207" s="49">
        <f>IF(E207&lt;1,0,IF(A207&lt;(Støtteark!$H$4-5),0,(IF(H207="Utførelse",(L207+M207),IF(H207="Fagkontroll",(N207),0)))))</f>
        <v>0</v>
      </c>
      <c r="P207" s="49">
        <f>IF(A207&lt;(Støtteark!$H$4-5),0,B207)</f>
        <v>0</v>
      </c>
    </row>
    <row r="208" spans="1:16" s="49" customFormat="1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8"/>
      <c r="L208" s="49">
        <f t="shared" si="10"/>
        <v>0</v>
      </c>
      <c r="M208" s="49">
        <f t="shared" si="11"/>
        <v>0</v>
      </c>
      <c r="N208" s="49">
        <f t="shared" si="12"/>
        <v>0</v>
      </c>
      <c r="O208" s="49">
        <f>IF(E208&lt;1,0,IF(A208&lt;(Støtteark!$H$4-5),0,(IF(H208="Utførelse",(L208+M208),IF(H208="Fagkontroll",(N208),0)))))</f>
        <v>0</v>
      </c>
      <c r="P208" s="49">
        <f>IF(A208&lt;(Støtteark!$H$4-5),0,B208)</f>
        <v>0</v>
      </c>
    </row>
    <row r="209" spans="1:16" s="49" customFormat="1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8"/>
      <c r="L209" s="49">
        <f t="shared" si="10"/>
        <v>0</v>
      </c>
      <c r="M209" s="49">
        <f t="shared" si="11"/>
        <v>0</v>
      </c>
      <c r="N209" s="49">
        <f t="shared" si="12"/>
        <v>0</v>
      </c>
      <c r="O209" s="49">
        <f>IF(E209&lt;1,0,IF(A209&lt;(Støtteark!$H$4-5),0,(IF(H209="Utførelse",(L209+M209),IF(H209="Fagkontroll",(N209),0)))))</f>
        <v>0</v>
      </c>
      <c r="P209" s="49">
        <f>IF(A209&lt;(Støtteark!$H$4-5),0,B209)</f>
        <v>0</v>
      </c>
    </row>
    <row r="210" spans="1:16" s="49" customFormat="1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8"/>
      <c r="L210" s="49">
        <f t="shared" si="10"/>
        <v>0</v>
      </c>
      <c r="M210" s="49">
        <f t="shared" si="11"/>
        <v>0</v>
      </c>
      <c r="N210" s="49">
        <f t="shared" si="12"/>
        <v>0</v>
      </c>
      <c r="O210" s="49">
        <f>IF(E210&lt;1,0,IF(A210&lt;(Støtteark!$H$4-5),0,(IF(H210="Utførelse",(L210+M210),IF(H210="Fagkontroll",(N210),0)))))</f>
        <v>0</v>
      </c>
      <c r="P210" s="49">
        <f>IF(A210&lt;(Støtteark!$H$4-5),0,B210)</f>
        <v>0</v>
      </c>
    </row>
    <row r="211" spans="1:16" s="49" customFormat="1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8"/>
      <c r="L211" s="49">
        <f t="shared" si="10"/>
        <v>0</v>
      </c>
      <c r="M211" s="49">
        <f t="shared" si="11"/>
        <v>0</v>
      </c>
      <c r="N211" s="49">
        <f t="shared" si="12"/>
        <v>0</v>
      </c>
      <c r="O211" s="49">
        <f>IF(E211&lt;1,0,IF(A211&lt;(Støtteark!$H$4-5),0,(IF(H211="Utførelse",(L211+M211),IF(H211="Fagkontroll",(N211),0)))))</f>
        <v>0</v>
      </c>
      <c r="P211" s="49">
        <f>IF(A211&lt;(Støtteark!$H$4-5),0,B211)</f>
        <v>0</v>
      </c>
    </row>
    <row r="212" spans="1:16" s="49" customFormat="1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8"/>
      <c r="L212" s="49">
        <f t="shared" si="10"/>
        <v>0</v>
      </c>
      <c r="M212" s="49">
        <f t="shared" si="11"/>
        <v>0</v>
      </c>
      <c r="N212" s="49">
        <f t="shared" si="12"/>
        <v>0</v>
      </c>
      <c r="O212" s="49">
        <f>IF(E212&lt;1,0,IF(A212&lt;(Støtteark!$H$4-5),0,(IF(H212="Utførelse",(L212+M212),IF(H212="Fagkontroll",(N212),0)))))</f>
        <v>0</v>
      </c>
      <c r="P212" s="49">
        <f>IF(A212&lt;(Støtteark!$H$4-5),0,B212)</f>
        <v>0</v>
      </c>
    </row>
    <row r="213" spans="1:16" s="49" customFormat="1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8"/>
      <c r="L213" s="49">
        <f t="shared" si="10"/>
        <v>0</v>
      </c>
      <c r="M213" s="49">
        <f t="shared" si="11"/>
        <v>0</v>
      </c>
      <c r="N213" s="49">
        <f t="shared" si="12"/>
        <v>0</v>
      </c>
      <c r="O213" s="49">
        <f>IF(E213&lt;1,0,IF(A213&lt;(Støtteark!$H$4-5),0,(IF(H213="Utførelse",(L213+M213),IF(H213="Fagkontroll",(N213),0)))))</f>
        <v>0</v>
      </c>
      <c r="P213" s="49">
        <f>IF(A213&lt;(Støtteark!$H$4-5),0,B213)</f>
        <v>0</v>
      </c>
    </row>
    <row r="214" spans="1:16" s="49" customFormat="1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8"/>
      <c r="L214" s="49">
        <f t="shared" si="10"/>
        <v>0</v>
      </c>
      <c r="M214" s="49">
        <f t="shared" si="11"/>
        <v>0</v>
      </c>
      <c r="N214" s="49">
        <f t="shared" si="12"/>
        <v>0</v>
      </c>
      <c r="O214" s="49">
        <f>IF(E214&lt;1,0,IF(A214&lt;(Støtteark!$H$4-5),0,(IF(H214="Utførelse",(L214+M214),IF(H214="Fagkontroll",(N214),0)))))</f>
        <v>0</v>
      </c>
      <c r="P214" s="49">
        <f>IF(A214&lt;(Støtteark!$H$4-5),0,B214)</f>
        <v>0</v>
      </c>
    </row>
    <row r="215" spans="1:16" s="49" customFormat="1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8"/>
      <c r="L215" s="49">
        <f t="shared" si="10"/>
        <v>0</v>
      </c>
      <c r="M215" s="49">
        <f t="shared" si="11"/>
        <v>0</v>
      </c>
      <c r="N215" s="49">
        <f t="shared" si="12"/>
        <v>0</v>
      </c>
      <c r="O215" s="49">
        <f>IF(E215&lt;1,0,IF(A215&lt;(Støtteark!$H$4-5),0,(IF(H215="Utførelse",(L215+M215),IF(H215="Fagkontroll",(N215),0)))))</f>
        <v>0</v>
      </c>
      <c r="P215" s="49">
        <f>IF(A215&lt;(Støtteark!$H$4-5),0,B215)</f>
        <v>0</v>
      </c>
    </row>
    <row r="216" spans="1:16" s="49" customFormat="1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8"/>
      <c r="L216" s="49">
        <f t="shared" si="10"/>
        <v>0</v>
      </c>
      <c r="M216" s="49">
        <f t="shared" si="11"/>
        <v>0</v>
      </c>
      <c r="N216" s="49">
        <f t="shared" si="12"/>
        <v>0</v>
      </c>
      <c r="O216" s="49">
        <f>IF(E216&lt;1,0,IF(A216&lt;(Støtteark!$H$4-5),0,(IF(H216="Utførelse",(L216+M216),IF(H216="Fagkontroll",(N216),0)))))</f>
        <v>0</v>
      </c>
      <c r="P216" s="49">
        <f>IF(A216&lt;(Støtteark!$H$4-5),0,B216)</f>
        <v>0</v>
      </c>
    </row>
    <row r="217" spans="1:16" s="49" customFormat="1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8"/>
      <c r="L217" s="49">
        <f t="shared" si="10"/>
        <v>0</v>
      </c>
      <c r="M217" s="49">
        <f t="shared" si="11"/>
        <v>0</v>
      </c>
      <c r="N217" s="49">
        <f t="shared" si="12"/>
        <v>0</v>
      </c>
      <c r="O217" s="49">
        <f>IF(E217&lt;1,0,IF(A217&lt;(Støtteark!$H$4-5),0,(IF(H217="Utførelse",(L217+M217),IF(H217="Fagkontroll",(N217),0)))))</f>
        <v>0</v>
      </c>
      <c r="P217" s="49">
        <f>IF(A217&lt;(Støtteark!$H$4-5),0,B217)</f>
        <v>0</v>
      </c>
    </row>
    <row r="218" spans="1:16" s="49" customFormat="1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8"/>
      <c r="L218" s="49">
        <f t="shared" si="10"/>
        <v>0</v>
      </c>
      <c r="M218" s="49">
        <f t="shared" si="11"/>
        <v>0</v>
      </c>
      <c r="N218" s="49">
        <f t="shared" si="12"/>
        <v>0</v>
      </c>
      <c r="O218" s="49">
        <f>IF(E218&lt;1,0,IF(A218&lt;(Støtteark!$H$4-5),0,(IF(H218="Utførelse",(L218+M218),IF(H218="Fagkontroll",(N218),0)))))</f>
        <v>0</v>
      </c>
      <c r="P218" s="49">
        <f>IF(A218&lt;(Støtteark!$H$4-5),0,B218)</f>
        <v>0</v>
      </c>
    </row>
    <row r="219" spans="1:16" s="49" customFormat="1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8"/>
      <c r="L219" s="49">
        <f t="shared" si="10"/>
        <v>0</v>
      </c>
      <c r="M219" s="49">
        <f t="shared" si="11"/>
        <v>0</v>
      </c>
      <c r="N219" s="49">
        <f t="shared" si="12"/>
        <v>0</v>
      </c>
      <c r="O219" s="49">
        <f>IF(E219&lt;1,0,IF(A219&lt;(Støtteark!$H$4-5),0,(IF(H219="Utførelse",(L219+M219),IF(H219="Fagkontroll",(N219),0)))))</f>
        <v>0</v>
      </c>
      <c r="P219" s="49">
        <f>IF(A219&lt;(Støtteark!$H$4-5),0,B219)</f>
        <v>0</v>
      </c>
    </row>
    <row r="220" spans="1:16" s="49" customFormat="1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8"/>
      <c r="L220" s="49">
        <f t="shared" si="10"/>
        <v>0</v>
      </c>
      <c r="M220" s="49">
        <f t="shared" si="11"/>
        <v>0</v>
      </c>
      <c r="N220" s="49">
        <f t="shared" si="12"/>
        <v>0</v>
      </c>
      <c r="O220" s="49">
        <f>IF(E220&lt;1,0,IF(A220&lt;(Støtteark!$H$4-5),0,(IF(H220="Utførelse",(L220+M220),IF(H220="Fagkontroll",(N220),0)))))</f>
        <v>0</v>
      </c>
      <c r="P220" s="49">
        <f>IF(A220&lt;(Støtteark!$H$4-5),0,B220)</f>
        <v>0</v>
      </c>
    </row>
    <row r="221" spans="1:16" s="49" customFormat="1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8"/>
      <c r="L221" s="49">
        <f t="shared" si="10"/>
        <v>0</v>
      </c>
      <c r="M221" s="49">
        <f t="shared" si="11"/>
        <v>0</v>
      </c>
      <c r="N221" s="49">
        <f t="shared" si="12"/>
        <v>0</v>
      </c>
      <c r="O221" s="49">
        <f>IF(E221&lt;1,0,IF(A221&lt;(Støtteark!$H$4-5),0,(IF(H221="Utførelse",(L221+M221),IF(H221="Fagkontroll",(N221),0)))))</f>
        <v>0</v>
      </c>
      <c r="P221" s="49">
        <f>IF(A221&lt;(Støtteark!$H$4-5),0,B221)</f>
        <v>0</v>
      </c>
    </row>
    <row r="222" spans="1:16" s="49" customFormat="1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8"/>
      <c r="L222" s="49">
        <f t="shared" si="10"/>
        <v>0</v>
      </c>
      <c r="M222" s="49">
        <f t="shared" si="11"/>
        <v>0</v>
      </c>
      <c r="N222" s="49">
        <f t="shared" si="12"/>
        <v>0</v>
      </c>
      <c r="O222" s="49">
        <f>IF(E222&lt;1,0,IF(A222&lt;(Støtteark!$H$4-5),0,(IF(H222="Utførelse",(L222+M222),IF(H222="Fagkontroll",(N222),0)))))</f>
        <v>0</v>
      </c>
      <c r="P222" s="49">
        <f>IF(A222&lt;(Støtteark!$H$4-5),0,B222)</f>
        <v>0</v>
      </c>
    </row>
    <row r="223" spans="1:16" s="49" customFormat="1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8"/>
      <c r="L223" s="49">
        <f t="shared" si="10"/>
        <v>0</v>
      </c>
      <c r="M223" s="49">
        <f t="shared" si="11"/>
        <v>0</v>
      </c>
      <c r="N223" s="49">
        <f t="shared" si="12"/>
        <v>0</v>
      </c>
      <c r="O223" s="49">
        <f>IF(E223&lt;1,0,IF(A223&lt;(Støtteark!$H$4-5),0,(IF(H223="Utførelse",(L223+M223),IF(H223="Fagkontroll",(N223),0)))))</f>
        <v>0</v>
      </c>
      <c r="P223" s="49">
        <f>IF(A223&lt;(Støtteark!$H$4-5),0,B223)</f>
        <v>0</v>
      </c>
    </row>
    <row r="224" spans="1:16" s="49" customFormat="1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8"/>
      <c r="L224" s="49">
        <f t="shared" si="10"/>
        <v>0</v>
      </c>
      <c r="M224" s="49">
        <f t="shared" si="11"/>
        <v>0</v>
      </c>
      <c r="N224" s="49">
        <f t="shared" si="12"/>
        <v>0</v>
      </c>
      <c r="O224" s="49">
        <f>IF(E224&lt;1,0,IF(A224&lt;(Støtteark!$H$4-5),0,(IF(H224="Utførelse",(L224+M224),IF(H224="Fagkontroll",(N224),0)))))</f>
        <v>0</v>
      </c>
      <c r="P224" s="49">
        <f>IF(A224&lt;(Støtteark!$H$4-5),0,B224)</f>
        <v>0</v>
      </c>
    </row>
    <row r="225" spans="1:16" s="49" customFormat="1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8"/>
      <c r="L225" s="49">
        <f t="shared" si="10"/>
        <v>0</v>
      </c>
      <c r="M225" s="49">
        <f t="shared" si="11"/>
        <v>0</v>
      </c>
      <c r="N225" s="49">
        <f t="shared" si="12"/>
        <v>0</v>
      </c>
      <c r="O225" s="49">
        <f>IF(E225&lt;1,0,IF(A225&lt;(Støtteark!$H$4-5),0,(IF(H225="Utførelse",(L225+M225),IF(H225="Fagkontroll",(N225),0)))))</f>
        <v>0</v>
      </c>
      <c r="P225" s="49">
        <f>IF(A225&lt;(Støtteark!$H$4-5),0,B225)</f>
        <v>0</v>
      </c>
    </row>
    <row r="226" spans="1:16" s="49" customFormat="1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8"/>
      <c r="L226" s="49">
        <f t="shared" si="10"/>
        <v>0</v>
      </c>
      <c r="M226" s="49">
        <f t="shared" si="11"/>
        <v>0</v>
      </c>
      <c r="N226" s="49">
        <f t="shared" si="12"/>
        <v>0</v>
      </c>
      <c r="O226" s="49">
        <f>IF(E226&lt;1,0,IF(A226&lt;(Støtteark!$H$4-5),0,(IF(H226="Utførelse",(L226+M226),IF(H226="Fagkontroll",(N226),0)))))</f>
        <v>0</v>
      </c>
      <c r="P226" s="49">
        <f>IF(A226&lt;(Støtteark!$H$4-5),0,B226)</f>
        <v>0</v>
      </c>
    </row>
    <row r="227" spans="1:16" s="49" customFormat="1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8"/>
      <c r="L227" s="49">
        <f t="shared" si="10"/>
        <v>0</v>
      </c>
      <c r="M227" s="49">
        <f t="shared" si="11"/>
        <v>0</v>
      </c>
      <c r="N227" s="49">
        <f t="shared" si="12"/>
        <v>0</v>
      </c>
      <c r="O227" s="49">
        <f>IF(E227&lt;1,0,IF(A227&lt;(Støtteark!$H$4-5),0,(IF(H227="Utførelse",(L227+M227),IF(H227="Fagkontroll",(N227),0)))))</f>
        <v>0</v>
      </c>
      <c r="P227" s="49">
        <f>IF(A227&lt;(Støtteark!$H$4-5),0,B227)</f>
        <v>0</v>
      </c>
    </row>
    <row r="228" spans="1:16" s="49" customFormat="1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8"/>
      <c r="L228" s="49">
        <f t="shared" si="10"/>
        <v>0</v>
      </c>
      <c r="M228" s="49">
        <f t="shared" si="11"/>
        <v>0</v>
      </c>
      <c r="N228" s="49">
        <f t="shared" si="12"/>
        <v>0</v>
      </c>
      <c r="O228" s="49">
        <f>IF(E228&lt;1,0,IF(A228&lt;(Støtteark!$H$4-5),0,(IF(H228="Utførelse",(L228+M228),IF(H228="Fagkontroll",(N228),0)))))</f>
        <v>0</v>
      </c>
      <c r="P228" s="49">
        <f>IF(A228&lt;(Støtteark!$H$4-5),0,B228)</f>
        <v>0</v>
      </c>
    </row>
    <row r="229" spans="1:16" s="49" customFormat="1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8"/>
      <c r="L229" s="49">
        <f t="shared" si="10"/>
        <v>0</v>
      </c>
      <c r="M229" s="49">
        <f t="shared" si="11"/>
        <v>0</v>
      </c>
      <c r="N229" s="49">
        <f t="shared" si="12"/>
        <v>0</v>
      </c>
      <c r="O229" s="49">
        <f>IF(E229&lt;1,0,IF(A229&lt;(Støtteark!$H$4-5),0,(IF(H229="Utførelse",(L229+M229),IF(H229="Fagkontroll",(N229),0)))))</f>
        <v>0</v>
      </c>
      <c r="P229" s="49">
        <f>IF(A229&lt;(Støtteark!$H$4-5),0,B229)</f>
        <v>0</v>
      </c>
    </row>
    <row r="230" spans="1:16" s="49" customFormat="1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8"/>
      <c r="L230" s="49">
        <f t="shared" si="10"/>
        <v>0</v>
      </c>
      <c r="M230" s="49">
        <f t="shared" si="11"/>
        <v>0</v>
      </c>
      <c r="N230" s="49">
        <f t="shared" si="12"/>
        <v>0</v>
      </c>
      <c r="O230" s="49">
        <f>IF(E230&lt;1,0,IF(A230&lt;(Støtteark!$H$4-5),0,(IF(H230="Utførelse",(L230+M230),IF(H230="Fagkontroll",(N230),0)))))</f>
        <v>0</v>
      </c>
      <c r="P230" s="49">
        <f>IF(A230&lt;(Støtteark!$H$4-5),0,B230)</f>
        <v>0</v>
      </c>
    </row>
    <row r="231" spans="1:16" s="49" customFormat="1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8"/>
      <c r="L231" s="49">
        <f t="shared" si="10"/>
        <v>0</v>
      </c>
      <c r="M231" s="49">
        <f t="shared" si="11"/>
        <v>0</v>
      </c>
      <c r="N231" s="49">
        <f t="shared" si="12"/>
        <v>0</v>
      </c>
      <c r="O231" s="49">
        <f>IF(E231&lt;1,0,IF(A231&lt;(Støtteark!$H$4-5),0,(IF(H231="Utførelse",(L231+M231),IF(H231="Fagkontroll",(N231),0)))))</f>
        <v>0</v>
      </c>
      <c r="P231" s="49">
        <f>IF(A231&lt;(Støtteark!$H$4-5),0,B231)</f>
        <v>0</v>
      </c>
    </row>
    <row r="232" spans="1:16" s="49" customFormat="1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>
        <f t="shared" si="10"/>
        <v>0</v>
      </c>
      <c r="M232" s="49">
        <f t="shared" si="11"/>
        <v>0</v>
      </c>
      <c r="N232" s="49">
        <f t="shared" si="12"/>
        <v>0</v>
      </c>
      <c r="O232" s="49">
        <f>IF(E232&lt;1,0,IF(A232&lt;(Støtteark!$H$4-5),0,(IF(H232="Utførelse",(L232+M232),IF(H232="Fagkontroll",(N232),0)))))</f>
        <v>0</v>
      </c>
      <c r="P232" s="49">
        <f>IF(A232&lt;(Støtteark!$H$4-5),0,B232)</f>
        <v>0</v>
      </c>
    </row>
    <row r="233" spans="1:16" s="49" customFormat="1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8"/>
      <c r="L233" s="49">
        <f t="shared" si="10"/>
        <v>0</v>
      </c>
      <c r="M233" s="49">
        <f t="shared" si="11"/>
        <v>0</v>
      </c>
      <c r="N233" s="49">
        <f t="shared" si="12"/>
        <v>0</v>
      </c>
      <c r="O233" s="49">
        <f>IF(E233&lt;1,0,IF(A233&lt;(Støtteark!$H$4-5),0,(IF(H233="Utførelse",(L233+M233),IF(H233="Fagkontroll",(N233),0)))))</f>
        <v>0</v>
      </c>
      <c r="P233" s="49">
        <f>IF(A233&lt;(Støtteark!$H$4-5),0,B233)</f>
        <v>0</v>
      </c>
    </row>
    <row r="234" spans="1:16" s="49" customFormat="1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8"/>
      <c r="L234" s="49">
        <f t="shared" si="10"/>
        <v>0</v>
      </c>
      <c r="M234" s="49">
        <f t="shared" si="11"/>
        <v>0</v>
      </c>
      <c r="N234" s="49">
        <f t="shared" si="12"/>
        <v>0</v>
      </c>
      <c r="O234" s="49">
        <f>IF(E234&lt;1,0,IF(A234&lt;(Støtteark!$H$4-5),0,(IF(H234="Utførelse",(L234+M234),IF(H234="Fagkontroll",(N234),0)))))</f>
        <v>0</v>
      </c>
      <c r="P234" s="49">
        <f>IF(A234&lt;(Støtteark!$H$4-5),0,B234)</f>
        <v>0</v>
      </c>
    </row>
    <row r="235" spans="1:16" s="49" customFormat="1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8"/>
      <c r="L235" s="49">
        <f t="shared" si="10"/>
        <v>0</v>
      </c>
      <c r="M235" s="49">
        <f t="shared" si="11"/>
        <v>0</v>
      </c>
      <c r="N235" s="49">
        <f t="shared" si="12"/>
        <v>0</v>
      </c>
      <c r="O235" s="49">
        <f>IF(E235&lt;1,0,IF(A235&lt;(Støtteark!$H$4-5),0,(IF(H235="Utførelse",(L235+M235),IF(H235="Fagkontroll",(N235),0)))))</f>
        <v>0</v>
      </c>
      <c r="P235" s="49">
        <f>IF(A235&lt;(Støtteark!$H$4-5),0,B235)</f>
        <v>0</v>
      </c>
    </row>
    <row r="236" spans="1:16" s="49" customFormat="1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8"/>
      <c r="L236" s="49">
        <f t="shared" si="10"/>
        <v>0</v>
      </c>
      <c r="M236" s="49">
        <f t="shared" si="11"/>
        <v>0</v>
      </c>
      <c r="N236" s="49">
        <f t="shared" si="12"/>
        <v>0</v>
      </c>
      <c r="O236" s="49">
        <f>IF(E236&lt;1,0,IF(A236&lt;(Støtteark!$H$4-5),0,(IF(H236="Utførelse",(L236+M236),IF(H236="Fagkontroll",(N236),0)))))</f>
        <v>0</v>
      </c>
      <c r="P236" s="49">
        <f>IF(A236&lt;(Støtteark!$H$4-5),0,B236)</f>
        <v>0</v>
      </c>
    </row>
    <row r="237" spans="1:16" s="49" customFormat="1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8"/>
      <c r="L237" s="49">
        <f t="shared" si="10"/>
        <v>0</v>
      </c>
      <c r="M237" s="49">
        <f t="shared" si="11"/>
        <v>0</v>
      </c>
      <c r="N237" s="49">
        <f t="shared" si="12"/>
        <v>0</v>
      </c>
      <c r="O237" s="49">
        <f>IF(E237&lt;1,0,IF(A237&lt;(Støtteark!$H$4-5),0,(IF(H237="Utførelse",(L237+M237),IF(H237="Fagkontroll",(N237),0)))))</f>
        <v>0</v>
      </c>
      <c r="P237" s="49">
        <f>IF(A237&lt;(Støtteark!$H$4-5),0,B237)</f>
        <v>0</v>
      </c>
    </row>
    <row r="238" spans="1:16" s="49" customFormat="1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8"/>
      <c r="L238" s="49">
        <f t="shared" si="10"/>
        <v>0</v>
      </c>
      <c r="M238" s="49">
        <f t="shared" si="11"/>
        <v>0</v>
      </c>
      <c r="N238" s="49">
        <f t="shared" si="12"/>
        <v>0</v>
      </c>
      <c r="O238" s="49">
        <f>IF(E238&lt;1,0,IF(A238&lt;(Støtteark!$H$4-5),0,(IF(H238="Utførelse",(L238+M238),IF(H238="Fagkontroll",(N238),0)))))</f>
        <v>0</v>
      </c>
      <c r="P238" s="49">
        <f>IF(A238&lt;(Støtteark!$H$4-5),0,B238)</f>
        <v>0</v>
      </c>
    </row>
    <row r="239" spans="1:16" s="49" customFormat="1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8"/>
      <c r="L239" s="49">
        <f t="shared" si="10"/>
        <v>0</v>
      </c>
      <c r="M239" s="49">
        <f t="shared" si="11"/>
        <v>0</v>
      </c>
      <c r="N239" s="49">
        <f t="shared" si="12"/>
        <v>0</v>
      </c>
      <c r="O239" s="49">
        <f>IF(E239&lt;1,0,IF(A239&lt;(Støtteark!$H$4-5),0,(IF(H239="Utførelse",(L239+M239),IF(H239="Fagkontroll",(N239),0)))))</f>
        <v>0</v>
      </c>
      <c r="P239" s="49">
        <f>IF(A239&lt;(Støtteark!$H$4-5),0,B239)</f>
        <v>0</v>
      </c>
    </row>
    <row r="240" spans="1:16" s="49" customFormat="1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8"/>
      <c r="L240" s="49">
        <f t="shared" si="10"/>
        <v>0</v>
      </c>
      <c r="M240" s="49">
        <f t="shared" si="11"/>
        <v>0</v>
      </c>
      <c r="N240" s="49">
        <f t="shared" si="12"/>
        <v>0</v>
      </c>
      <c r="O240" s="49">
        <f>IF(E240&lt;1,0,IF(A240&lt;(Støtteark!$H$4-5),0,(IF(H240="Utførelse",(L240+M240),IF(H240="Fagkontroll",(N240),0)))))</f>
        <v>0</v>
      </c>
      <c r="P240" s="49">
        <f>IF(A240&lt;(Støtteark!$H$4-5),0,B240)</f>
        <v>0</v>
      </c>
    </row>
    <row r="241" spans="1:16" s="49" customFormat="1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8"/>
      <c r="L241" s="49">
        <f t="shared" si="10"/>
        <v>0</v>
      </c>
      <c r="M241" s="49">
        <f t="shared" si="11"/>
        <v>0</v>
      </c>
      <c r="N241" s="49">
        <f t="shared" si="12"/>
        <v>0</v>
      </c>
      <c r="O241" s="49">
        <f>IF(E241&lt;1,0,IF(A241&lt;(Støtteark!$H$4-5),0,(IF(H241="Utførelse",(L241+M241),IF(H241="Fagkontroll",(N241),0)))))</f>
        <v>0</v>
      </c>
      <c r="P241" s="49">
        <f>IF(A241&lt;(Støtteark!$H$4-5),0,B241)</f>
        <v>0</v>
      </c>
    </row>
    <row r="242" spans="1:16" s="49" customFormat="1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8"/>
      <c r="L242" s="49">
        <f t="shared" si="10"/>
        <v>0</v>
      </c>
      <c r="M242" s="49">
        <f t="shared" si="11"/>
        <v>0</v>
      </c>
      <c r="N242" s="49">
        <f t="shared" si="12"/>
        <v>0</v>
      </c>
      <c r="O242" s="49">
        <f>IF(E242&lt;1,0,IF(A242&lt;(Støtteark!$H$4-5),0,(IF(H242="Utførelse",(L242+M242),IF(H242="Fagkontroll",(N242),0)))))</f>
        <v>0</v>
      </c>
      <c r="P242" s="49">
        <f>IF(A242&lt;(Støtteark!$H$4-5),0,B242)</f>
        <v>0</v>
      </c>
    </row>
    <row r="243" spans="1:16" s="49" customFormat="1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8"/>
      <c r="L243" s="49">
        <f t="shared" si="10"/>
        <v>0</v>
      </c>
      <c r="M243" s="49">
        <f t="shared" si="11"/>
        <v>0</v>
      </c>
      <c r="N243" s="49">
        <f t="shared" si="12"/>
        <v>0</v>
      </c>
      <c r="O243" s="49">
        <f>IF(E243&lt;1,0,IF(A243&lt;(Støtteark!$H$4-5),0,(IF(H243="Utførelse",(L243+M243),IF(H243="Fagkontroll",(N243),0)))))</f>
        <v>0</v>
      </c>
      <c r="P243" s="49">
        <f>IF(A243&lt;(Støtteark!$H$4-5),0,B243)</f>
        <v>0</v>
      </c>
    </row>
    <row r="244" spans="1:16" s="49" customFormat="1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8"/>
      <c r="L244" s="49">
        <f t="shared" si="10"/>
        <v>0</v>
      </c>
      <c r="M244" s="49">
        <f t="shared" si="11"/>
        <v>0</v>
      </c>
      <c r="N244" s="49">
        <f t="shared" si="12"/>
        <v>0</v>
      </c>
      <c r="O244" s="49">
        <f>IF(E244&lt;1,0,IF(A244&lt;(Støtteark!$H$4-5),0,(IF(H244="Utførelse",(L244+M244),IF(H244="Fagkontroll",(N244),0)))))</f>
        <v>0</v>
      </c>
      <c r="P244" s="49">
        <f>IF(A244&lt;(Støtteark!$H$4-5),0,B244)</f>
        <v>0</v>
      </c>
    </row>
    <row r="245" spans="1:16" s="49" customFormat="1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8"/>
      <c r="L245" s="49">
        <f t="shared" si="10"/>
        <v>0</v>
      </c>
      <c r="M245" s="49">
        <f t="shared" si="11"/>
        <v>0</v>
      </c>
      <c r="N245" s="49">
        <f t="shared" si="12"/>
        <v>0</v>
      </c>
      <c r="O245" s="49">
        <f>IF(E245&lt;1,0,IF(A245&lt;(Støtteark!$H$4-5),0,(IF(H245="Utførelse",(L245+M245),IF(H245="Fagkontroll",(N245),0)))))</f>
        <v>0</v>
      </c>
      <c r="P245" s="49">
        <f>IF(A245&lt;(Støtteark!$H$4-5),0,B245)</f>
        <v>0</v>
      </c>
    </row>
    <row r="246" spans="1:16" s="49" customFormat="1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8"/>
      <c r="L246" s="49">
        <f t="shared" si="10"/>
        <v>0</v>
      </c>
      <c r="M246" s="49">
        <f t="shared" si="11"/>
        <v>0</v>
      </c>
      <c r="N246" s="49">
        <f t="shared" si="12"/>
        <v>0</v>
      </c>
      <c r="O246" s="49">
        <f>IF(E246&lt;1,0,IF(A246&lt;(Støtteark!$H$4-5),0,(IF(H246="Utførelse",(L246+M246),IF(H246="Fagkontroll",(N246),0)))))</f>
        <v>0</v>
      </c>
      <c r="P246" s="49">
        <f>IF(A246&lt;(Støtteark!$H$4-5),0,B246)</f>
        <v>0</v>
      </c>
    </row>
    <row r="247" spans="1:16" s="49" customFormat="1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8"/>
      <c r="L247" s="49">
        <f t="shared" si="10"/>
        <v>0</v>
      </c>
      <c r="M247" s="49">
        <f t="shared" si="11"/>
        <v>0</v>
      </c>
      <c r="N247" s="49">
        <f t="shared" si="12"/>
        <v>0</v>
      </c>
      <c r="O247" s="49">
        <f>IF(E247&lt;1,0,IF(A247&lt;(Støtteark!$H$4-5),0,(IF(H247="Utførelse",(L247+M247),IF(H247="Fagkontroll",(N247),0)))))</f>
        <v>0</v>
      </c>
      <c r="P247" s="49">
        <f>IF(A247&lt;(Støtteark!$H$4-5),0,B247)</f>
        <v>0</v>
      </c>
    </row>
    <row r="248" spans="1:16" s="49" customFormat="1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8"/>
      <c r="L248" s="49">
        <f t="shared" si="10"/>
        <v>0</v>
      </c>
      <c r="M248" s="49">
        <f t="shared" si="11"/>
        <v>0</v>
      </c>
      <c r="N248" s="49">
        <f t="shared" si="12"/>
        <v>0</v>
      </c>
      <c r="O248" s="49">
        <f>IF(E248&lt;1,0,IF(A248&lt;(Støtteark!$H$4-5),0,(IF(H248="Utførelse",(L248+M248),IF(H248="Fagkontroll",(N248),0)))))</f>
        <v>0</v>
      </c>
      <c r="P248" s="49">
        <f>IF(A248&lt;(Støtteark!$H$4-5),0,B248)</f>
        <v>0</v>
      </c>
    </row>
    <row r="249" spans="1:16" s="49" customFormat="1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8"/>
      <c r="L249" s="49">
        <f t="shared" si="10"/>
        <v>0</v>
      </c>
      <c r="M249" s="49">
        <f t="shared" si="11"/>
        <v>0</v>
      </c>
      <c r="N249" s="49">
        <f t="shared" si="12"/>
        <v>0</v>
      </c>
      <c r="O249" s="49">
        <f>IF(E249&lt;1,0,IF(A249&lt;(Støtteark!$H$4-5),0,(IF(H249="Utførelse",(L249+M249),IF(H249="Fagkontroll",(N249),0)))))</f>
        <v>0</v>
      </c>
      <c r="P249" s="49">
        <f>IF(A249&lt;(Støtteark!$H$4-5),0,B249)</f>
        <v>0</v>
      </c>
    </row>
    <row r="250" spans="1:16" s="49" customFormat="1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8"/>
      <c r="L250" s="49">
        <f t="shared" si="10"/>
        <v>0</v>
      </c>
      <c r="M250" s="49">
        <f t="shared" si="11"/>
        <v>0</v>
      </c>
      <c r="N250" s="49">
        <f t="shared" si="12"/>
        <v>0</v>
      </c>
      <c r="O250" s="49">
        <f>IF(E250&lt;1,0,IF(A250&lt;(Støtteark!$H$4-5),0,(IF(H250="Utførelse",(L250+M250),IF(H250="Fagkontroll",(N250),0)))))</f>
        <v>0</v>
      </c>
      <c r="P250" s="49">
        <f>IF(A250&lt;(Støtteark!$H$4-5),0,B250)</f>
        <v>0</v>
      </c>
    </row>
    <row r="251" spans="1:16" s="49" customFormat="1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8"/>
      <c r="L251" s="49">
        <f t="shared" si="10"/>
        <v>0</v>
      </c>
      <c r="M251" s="49">
        <f t="shared" si="11"/>
        <v>0</v>
      </c>
      <c r="N251" s="49">
        <f t="shared" si="12"/>
        <v>0</v>
      </c>
      <c r="O251" s="49">
        <f>IF(E251&lt;1,0,IF(A251&lt;(Støtteark!$H$4-5),0,(IF(H251="Utførelse",(L251+M251),IF(H251="Fagkontroll",(N251),0)))))</f>
        <v>0</v>
      </c>
      <c r="P251" s="49">
        <f>IF(A251&lt;(Støtteark!$H$4-5),0,B251)</f>
        <v>0</v>
      </c>
    </row>
    <row r="252" spans="1:16" s="49" customFormat="1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8"/>
      <c r="L252" s="49">
        <f t="shared" si="10"/>
        <v>0</v>
      </c>
      <c r="M252" s="49">
        <f t="shared" si="11"/>
        <v>0</v>
      </c>
      <c r="N252" s="49">
        <f t="shared" si="12"/>
        <v>0</v>
      </c>
      <c r="O252" s="49">
        <f>IF(E252&lt;1,0,IF(A252&lt;(Støtteark!$H$4-5),0,(IF(H252="Utførelse",(L252+M252),IF(H252="Fagkontroll",(N252),0)))))</f>
        <v>0</v>
      </c>
      <c r="P252" s="49">
        <f>IF(A252&lt;(Støtteark!$H$4-5),0,B252)</f>
        <v>0</v>
      </c>
    </row>
    <row r="253" spans="1:16" s="49" customFormat="1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8"/>
      <c r="L253" s="49">
        <f t="shared" si="10"/>
        <v>0</v>
      </c>
      <c r="M253" s="49">
        <f t="shared" si="11"/>
        <v>0</v>
      </c>
      <c r="N253" s="49">
        <f t="shared" si="12"/>
        <v>0</v>
      </c>
      <c r="O253" s="49">
        <f>IF(E253&lt;1,0,IF(A253&lt;(Støtteark!$H$4-5),0,(IF(H253="Utførelse",(L253+M253),IF(H253="Fagkontroll",(N253),0)))))</f>
        <v>0</v>
      </c>
      <c r="P253" s="49">
        <f>IF(A253&lt;(Støtteark!$H$4-5),0,B253)</f>
        <v>0</v>
      </c>
    </row>
    <row r="254" spans="1:16" s="49" customFormat="1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8"/>
      <c r="L254" s="49">
        <f t="shared" si="10"/>
        <v>0</v>
      </c>
      <c r="M254" s="49">
        <f t="shared" si="11"/>
        <v>0</v>
      </c>
      <c r="N254" s="49">
        <f t="shared" si="12"/>
        <v>0</v>
      </c>
      <c r="O254" s="49">
        <f>IF(E254&lt;1,0,IF(A254&lt;(Støtteark!$H$4-5),0,(IF(H254="Utførelse",(L254+M254),IF(H254="Fagkontroll",(N254),0)))))</f>
        <v>0</v>
      </c>
      <c r="P254" s="49">
        <f>IF(A254&lt;(Støtteark!$H$4-5),0,B254)</f>
        <v>0</v>
      </c>
    </row>
    <row r="255" spans="1:16" s="49" customFormat="1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8"/>
      <c r="L255" s="49">
        <f t="shared" si="10"/>
        <v>0</v>
      </c>
      <c r="M255" s="49">
        <f t="shared" si="11"/>
        <v>0</v>
      </c>
      <c r="N255" s="49">
        <f t="shared" si="12"/>
        <v>0</v>
      </c>
      <c r="O255" s="49">
        <f>IF(E255&lt;1,0,IF(A255&lt;(Støtteark!$H$4-5),0,(IF(H255="Utførelse",(L255+M255),IF(H255="Fagkontroll",(N255),0)))))</f>
        <v>0</v>
      </c>
      <c r="P255" s="49">
        <f>IF(A255&lt;(Støtteark!$H$4-5),0,B255)</f>
        <v>0</v>
      </c>
    </row>
    <row r="256" spans="1:16" s="49" customFormat="1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8"/>
      <c r="L256" s="49">
        <f t="shared" si="10"/>
        <v>0</v>
      </c>
      <c r="M256" s="49">
        <f t="shared" si="11"/>
        <v>0</v>
      </c>
      <c r="N256" s="49">
        <f t="shared" si="12"/>
        <v>0</v>
      </c>
      <c r="O256" s="49">
        <f>IF(E256&lt;1,0,IF(A256&lt;(Støtteark!$H$4-5),0,(IF(H256="Utførelse",(L256+M256),IF(H256="Fagkontroll",(N256),0)))))</f>
        <v>0</v>
      </c>
      <c r="P256" s="49">
        <f>IF(A256&lt;(Støtteark!$H$4-5),0,B256)</f>
        <v>0</v>
      </c>
    </row>
    <row r="257" spans="1:16" s="49" customFormat="1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8"/>
      <c r="L257" s="49">
        <f t="shared" si="10"/>
        <v>0</v>
      </c>
      <c r="M257" s="49">
        <f t="shared" si="11"/>
        <v>0</v>
      </c>
      <c r="N257" s="49">
        <f t="shared" si="12"/>
        <v>0</v>
      </c>
      <c r="O257" s="49">
        <f>IF(E257&lt;1,0,IF(A257&lt;(Støtteark!$H$4-5),0,(IF(H257="Utførelse",(L257+M257),IF(H257="Fagkontroll",(N257),0)))))</f>
        <v>0</v>
      </c>
      <c r="P257" s="49">
        <f>IF(A257&lt;(Støtteark!$H$4-5),0,B257)</f>
        <v>0</v>
      </c>
    </row>
    <row r="258" spans="1:16" s="49" customFormat="1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8"/>
      <c r="L258" s="49">
        <f t="shared" si="10"/>
        <v>0</v>
      </c>
      <c r="M258" s="49">
        <f t="shared" si="11"/>
        <v>0</v>
      </c>
      <c r="N258" s="49">
        <f t="shared" si="12"/>
        <v>0</v>
      </c>
      <c r="O258" s="49">
        <f>IF(E258&lt;1,0,IF(A258&lt;(Støtteark!$H$4-5),0,(IF(H258="Utførelse",(L258+M258),IF(H258="Fagkontroll",(N258),0)))))</f>
        <v>0</v>
      </c>
      <c r="P258" s="49">
        <f>IF(A258&lt;(Støtteark!$H$4-5),0,B258)</f>
        <v>0</v>
      </c>
    </row>
    <row r="259" spans="1:16" s="49" customFormat="1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8"/>
      <c r="L259" s="49">
        <f t="shared" si="10"/>
        <v>0</v>
      </c>
      <c r="M259" s="49">
        <f t="shared" si="11"/>
        <v>0</v>
      </c>
      <c r="N259" s="49">
        <f t="shared" si="12"/>
        <v>0</v>
      </c>
      <c r="O259" s="49">
        <f>IF(E259&lt;1,0,IF(A259&lt;(Støtteark!$H$4-5),0,(IF(H259="Utførelse",(L259+M259),IF(H259="Fagkontroll",(N259),0)))))</f>
        <v>0</v>
      </c>
      <c r="P259" s="49">
        <f>IF(A259&lt;(Støtteark!$H$4-5),0,B259)</f>
        <v>0</v>
      </c>
    </row>
    <row r="260" spans="1:16" s="49" customFormat="1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8"/>
      <c r="L260" s="49">
        <f t="shared" si="10"/>
        <v>0</v>
      </c>
      <c r="M260" s="49">
        <f t="shared" si="11"/>
        <v>0</v>
      </c>
      <c r="N260" s="49">
        <f t="shared" si="12"/>
        <v>0</v>
      </c>
      <c r="O260" s="49">
        <f>IF(E260&lt;1,0,IF(A260&lt;(Støtteark!$H$4-5),0,(IF(H260="Utførelse",(L260+M260),IF(H260="Fagkontroll",(N260),0)))))</f>
        <v>0</v>
      </c>
      <c r="P260" s="49">
        <f>IF(A260&lt;(Støtteark!$H$4-5),0,B260)</f>
        <v>0</v>
      </c>
    </row>
    <row r="261" spans="1:16" s="49" customFormat="1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8"/>
      <c r="L261" s="49">
        <f t="shared" si="10"/>
        <v>0</v>
      </c>
      <c r="M261" s="49">
        <f t="shared" si="11"/>
        <v>0</v>
      </c>
      <c r="N261" s="49">
        <f t="shared" si="12"/>
        <v>0</v>
      </c>
      <c r="O261" s="49">
        <f>IF(E261&lt;1,0,IF(A261&lt;(Støtteark!$H$4-5),0,(IF(H261="Utførelse",(L261+M261),IF(H261="Fagkontroll",(N261),0)))))</f>
        <v>0</v>
      </c>
      <c r="P261" s="49">
        <f>IF(A261&lt;(Støtteark!$H$4-5),0,B261)</f>
        <v>0</v>
      </c>
    </row>
    <row r="262" spans="1:16" s="49" customFormat="1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8"/>
      <c r="L262" s="49">
        <f t="shared" si="10"/>
        <v>0</v>
      </c>
      <c r="M262" s="49">
        <f t="shared" si="11"/>
        <v>0</v>
      </c>
      <c r="N262" s="49">
        <f t="shared" si="12"/>
        <v>0</v>
      </c>
      <c r="O262" s="49">
        <f>IF(E262&lt;1,0,IF(A262&lt;(Støtteark!$H$4-5),0,(IF(H262="Utførelse",(L262+M262),IF(H262="Fagkontroll",(N262),0)))))</f>
        <v>0</v>
      </c>
      <c r="P262" s="49">
        <f>IF(A262&lt;(Støtteark!$H$4-5),0,B262)</f>
        <v>0</v>
      </c>
    </row>
    <row r="263" spans="1:16" s="49" customFormat="1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8"/>
      <c r="L263" s="49">
        <f t="shared" si="10"/>
        <v>0</v>
      </c>
      <c r="M263" s="49">
        <f t="shared" si="11"/>
        <v>0</v>
      </c>
      <c r="N263" s="49">
        <f t="shared" si="12"/>
        <v>0</v>
      </c>
      <c r="O263" s="49">
        <f>IF(E263&lt;1,0,IF(A263&lt;(Støtteark!$H$4-5),0,(IF(H263="Utførelse",(L263+M263),IF(H263="Fagkontroll",(N263),0)))))</f>
        <v>0</v>
      </c>
      <c r="P263" s="49">
        <f>IF(A263&lt;(Støtteark!$H$4-5),0,B263)</f>
        <v>0</v>
      </c>
    </row>
    <row r="264" spans="1:16" s="49" customFormat="1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8"/>
      <c r="L264" s="49">
        <f t="shared" si="10"/>
        <v>0</v>
      </c>
      <c r="M264" s="49">
        <f t="shared" si="11"/>
        <v>0</v>
      </c>
      <c r="N264" s="49">
        <f t="shared" si="12"/>
        <v>0</v>
      </c>
      <c r="O264" s="49">
        <f>IF(E264&lt;1,0,IF(A264&lt;(Støtteark!$H$4-5),0,(IF(H264="Utførelse",(L264+M264),IF(H264="Fagkontroll",(N264),0)))))</f>
        <v>0</v>
      </c>
      <c r="P264" s="49">
        <f>IF(A264&lt;(Støtteark!$H$4-5),0,B264)</f>
        <v>0</v>
      </c>
    </row>
    <row r="265" spans="1:16" s="49" customFormat="1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8"/>
      <c r="L265" s="49">
        <f t="shared" si="10"/>
        <v>0</v>
      </c>
      <c r="M265" s="49">
        <f t="shared" si="11"/>
        <v>0</v>
      </c>
      <c r="N265" s="49">
        <f t="shared" si="12"/>
        <v>0</v>
      </c>
      <c r="O265" s="49">
        <f>IF(E265&lt;1,0,IF(A265&lt;(Støtteark!$H$4-5),0,(IF(H265="Utførelse",(L265+M265),IF(H265="Fagkontroll",(N265),0)))))</f>
        <v>0</v>
      </c>
      <c r="P265" s="49">
        <f>IF(A265&lt;(Støtteark!$H$4-5),0,B265)</f>
        <v>0</v>
      </c>
    </row>
    <row r="266" spans="1:16" s="49" customFormat="1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8"/>
      <c r="L266" s="49">
        <f t="shared" si="10"/>
        <v>0</v>
      </c>
      <c r="M266" s="49">
        <f t="shared" si="11"/>
        <v>0</v>
      </c>
      <c r="N266" s="49">
        <f t="shared" si="12"/>
        <v>0</v>
      </c>
      <c r="O266" s="49">
        <f>IF(E266&lt;1,0,IF(A266&lt;(Støtteark!$H$4-5),0,(IF(H266="Utførelse",(L266+M266),IF(H266="Fagkontroll",(N266),0)))))</f>
        <v>0</v>
      </c>
      <c r="P266" s="49">
        <f>IF(A266&lt;(Støtteark!$H$4-5),0,B266)</f>
        <v>0</v>
      </c>
    </row>
    <row r="267" spans="1:16" s="49" customFormat="1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8"/>
      <c r="L267" s="49">
        <f t="shared" si="10"/>
        <v>0</v>
      </c>
      <c r="M267" s="49">
        <f t="shared" si="11"/>
        <v>0</v>
      </c>
      <c r="N267" s="49">
        <f t="shared" si="12"/>
        <v>0</v>
      </c>
      <c r="O267" s="49">
        <f>IF(E267&lt;1,0,IF(A267&lt;(Støtteark!$H$4-5),0,(IF(H267="Utførelse",(L267+M267),IF(H267="Fagkontroll",(N267),0)))))</f>
        <v>0</v>
      </c>
      <c r="P267" s="49">
        <f>IF(A267&lt;(Støtteark!$H$4-5),0,B267)</f>
        <v>0</v>
      </c>
    </row>
    <row r="268" spans="1:16" s="49" customFormat="1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8"/>
      <c r="L268" s="49">
        <f t="shared" si="10"/>
        <v>0</v>
      </c>
      <c r="M268" s="49">
        <f t="shared" si="11"/>
        <v>0</v>
      </c>
      <c r="N268" s="49">
        <f t="shared" si="12"/>
        <v>0</v>
      </c>
      <c r="O268" s="49">
        <f>IF(E268&lt;1,0,IF(A268&lt;(Støtteark!$H$4-5),0,(IF(H268="Utførelse",(L268+M268),IF(H268="Fagkontroll",(N268),0)))))</f>
        <v>0</v>
      </c>
      <c r="P268" s="49">
        <f>IF(A268&lt;(Støtteark!$H$4-5),0,B268)</f>
        <v>0</v>
      </c>
    </row>
    <row r="269" spans="1:16" s="49" customFormat="1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8"/>
      <c r="L269" s="49">
        <f t="shared" si="10"/>
        <v>0</v>
      </c>
      <c r="M269" s="49">
        <f t="shared" si="11"/>
        <v>0</v>
      </c>
      <c r="N269" s="49">
        <f t="shared" si="12"/>
        <v>0</v>
      </c>
      <c r="O269" s="49">
        <f>IF(E269&lt;1,0,IF(A269&lt;(Støtteark!$H$4-5),0,(IF(H269="Utførelse",(L269+M269),IF(H269="Fagkontroll",(N269),0)))))</f>
        <v>0</v>
      </c>
      <c r="P269" s="49">
        <f>IF(A269&lt;(Støtteark!$H$4-5),0,B269)</f>
        <v>0</v>
      </c>
    </row>
    <row r="270" spans="1:16" s="49" customFormat="1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8"/>
      <c r="L270" s="49">
        <f t="shared" ref="L270:L333" si="13">IF(E270&lt;1,0,IF(H270="Utførelse",IF(G270="Tekniske planer",B270,0),0))</f>
        <v>0</v>
      </c>
      <c r="M270" s="49">
        <f t="shared" ref="M270:M333" si="14">IF(E270&lt;1,0,IF(H270="Utførelse",IF(G270="Revurdering",B270,0),0))</f>
        <v>0</v>
      </c>
      <c r="N270" s="49">
        <f t="shared" ref="N270:N333" si="15">IF(L270+M270&gt;0,0,B270)</f>
        <v>0</v>
      </c>
      <c r="O270" s="49">
        <f>IF(E270&lt;1,0,IF(A270&lt;(Støtteark!$H$4-5),0,(IF(H270="Utførelse",(L270+M270),IF(H270="Fagkontroll",(N270),0)))))</f>
        <v>0</v>
      </c>
      <c r="P270" s="49">
        <f>IF(A270&lt;(Støtteark!$H$4-5),0,B270)</f>
        <v>0</v>
      </c>
    </row>
    <row r="271" spans="1:16" s="49" customFormat="1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8"/>
      <c r="L271" s="49">
        <f t="shared" si="13"/>
        <v>0</v>
      </c>
      <c r="M271" s="49">
        <f t="shared" si="14"/>
        <v>0</v>
      </c>
      <c r="N271" s="49">
        <f t="shared" si="15"/>
        <v>0</v>
      </c>
      <c r="O271" s="49">
        <f>IF(E271&lt;1,0,IF(A271&lt;(Støtteark!$H$4-5),0,(IF(H271="Utførelse",(L271+M271),IF(H271="Fagkontroll",(N271),0)))))</f>
        <v>0</v>
      </c>
      <c r="P271" s="49">
        <f>IF(A271&lt;(Støtteark!$H$4-5),0,B271)</f>
        <v>0</v>
      </c>
    </row>
    <row r="272" spans="1:16" s="49" customFormat="1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8"/>
      <c r="L272" s="49">
        <f t="shared" si="13"/>
        <v>0</v>
      </c>
      <c r="M272" s="49">
        <f t="shared" si="14"/>
        <v>0</v>
      </c>
      <c r="N272" s="49">
        <f t="shared" si="15"/>
        <v>0</v>
      </c>
      <c r="O272" s="49">
        <f>IF(E272&lt;1,0,IF(A272&lt;(Støtteark!$H$4-5),0,(IF(H272="Utførelse",(L272+M272),IF(H272="Fagkontroll",(N272),0)))))</f>
        <v>0</v>
      </c>
      <c r="P272" s="49">
        <f>IF(A272&lt;(Støtteark!$H$4-5),0,B272)</f>
        <v>0</v>
      </c>
    </row>
    <row r="273" spans="1:16" s="49" customFormat="1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8"/>
      <c r="L273" s="49">
        <f t="shared" si="13"/>
        <v>0</v>
      </c>
      <c r="M273" s="49">
        <f t="shared" si="14"/>
        <v>0</v>
      </c>
      <c r="N273" s="49">
        <f t="shared" si="15"/>
        <v>0</v>
      </c>
      <c r="O273" s="49">
        <f>IF(E273&lt;1,0,IF(A273&lt;(Støtteark!$H$4-5),0,(IF(H273="Utførelse",(L273+M273),IF(H273="Fagkontroll",(N273),0)))))</f>
        <v>0</v>
      </c>
      <c r="P273" s="49">
        <f>IF(A273&lt;(Støtteark!$H$4-5),0,B273)</f>
        <v>0</v>
      </c>
    </row>
    <row r="274" spans="1:16" s="49" customFormat="1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8"/>
      <c r="L274" s="49">
        <f t="shared" si="13"/>
        <v>0</v>
      </c>
      <c r="M274" s="49">
        <f t="shared" si="14"/>
        <v>0</v>
      </c>
      <c r="N274" s="49">
        <f t="shared" si="15"/>
        <v>0</v>
      </c>
      <c r="O274" s="49">
        <f>IF(E274&lt;1,0,IF(A274&lt;(Støtteark!$H$4-5),0,(IF(H274="Utførelse",(L274+M274),IF(H274="Fagkontroll",(N274),0)))))</f>
        <v>0</v>
      </c>
      <c r="P274" s="49">
        <f>IF(A274&lt;(Støtteark!$H$4-5),0,B274)</f>
        <v>0</v>
      </c>
    </row>
    <row r="275" spans="1:16" s="49" customFormat="1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8"/>
      <c r="L275" s="49">
        <f t="shared" si="13"/>
        <v>0</v>
      </c>
      <c r="M275" s="49">
        <f t="shared" si="14"/>
        <v>0</v>
      </c>
      <c r="N275" s="49">
        <f t="shared" si="15"/>
        <v>0</v>
      </c>
      <c r="O275" s="49">
        <f>IF(E275&lt;1,0,IF(A275&lt;(Støtteark!$H$4-5),0,(IF(H275="Utførelse",(L275+M275),IF(H275="Fagkontroll",(N275),0)))))</f>
        <v>0</v>
      </c>
      <c r="P275" s="49">
        <f>IF(A275&lt;(Støtteark!$H$4-5),0,B275)</f>
        <v>0</v>
      </c>
    </row>
    <row r="276" spans="1:16" s="49" customFormat="1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8"/>
      <c r="L276" s="49">
        <f t="shared" si="13"/>
        <v>0</v>
      </c>
      <c r="M276" s="49">
        <f t="shared" si="14"/>
        <v>0</v>
      </c>
      <c r="N276" s="49">
        <f t="shared" si="15"/>
        <v>0</v>
      </c>
      <c r="O276" s="49">
        <f>IF(E276&lt;1,0,IF(A276&lt;(Støtteark!$H$4-5),0,(IF(H276="Utførelse",(L276+M276),IF(H276="Fagkontroll",(N276),0)))))</f>
        <v>0</v>
      </c>
      <c r="P276" s="49">
        <f>IF(A276&lt;(Støtteark!$H$4-5),0,B276)</f>
        <v>0</v>
      </c>
    </row>
    <row r="277" spans="1:16" s="49" customFormat="1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8"/>
      <c r="L277" s="49">
        <f t="shared" si="13"/>
        <v>0</v>
      </c>
      <c r="M277" s="49">
        <f t="shared" si="14"/>
        <v>0</v>
      </c>
      <c r="N277" s="49">
        <f t="shared" si="15"/>
        <v>0</v>
      </c>
      <c r="O277" s="49">
        <f>IF(E277&lt;1,0,IF(A277&lt;(Støtteark!$H$4-5),0,(IF(H277="Utførelse",(L277+M277),IF(H277="Fagkontroll",(N277),0)))))</f>
        <v>0</v>
      </c>
      <c r="P277" s="49">
        <f>IF(A277&lt;(Støtteark!$H$4-5),0,B277)</f>
        <v>0</v>
      </c>
    </row>
    <row r="278" spans="1:16" s="49" customFormat="1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8"/>
      <c r="L278" s="49">
        <f t="shared" si="13"/>
        <v>0</v>
      </c>
      <c r="M278" s="49">
        <f t="shared" si="14"/>
        <v>0</v>
      </c>
      <c r="N278" s="49">
        <f t="shared" si="15"/>
        <v>0</v>
      </c>
      <c r="O278" s="49">
        <f>IF(E278&lt;1,0,IF(A278&lt;(Støtteark!$H$4-5),0,(IF(H278="Utførelse",(L278+M278),IF(H278="Fagkontroll",(N278),0)))))</f>
        <v>0</v>
      </c>
      <c r="P278" s="49">
        <f>IF(A278&lt;(Støtteark!$H$4-5),0,B278)</f>
        <v>0</v>
      </c>
    </row>
    <row r="279" spans="1:16" s="49" customFormat="1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8"/>
      <c r="L279" s="49">
        <f t="shared" si="13"/>
        <v>0</v>
      </c>
      <c r="M279" s="49">
        <f t="shared" si="14"/>
        <v>0</v>
      </c>
      <c r="N279" s="49">
        <f t="shared" si="15"/>
        <v>0</v>
      </c>
      <c r="O279" s="49">
        <f>IF(E279&lt;1,0,IF(A279&lt;(Støtteark!$H$4-5),0,(IF(H279="Utførelse",(L279+M279),IF(H279="Fagkontroll",(N279),0)))))</f>
        <v>0</v>
      </c>
      <c r="P279" s="49">
        <f>IF(A279&lt;(Støtteark!$H$4-5),0,B279)</f>
        <v>0</v>
      </c>
    </row>
    <row r="280" spans="1:16" s="49" customFormat="1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>
        <f t="shared" si="13"/>
        <v>0</v>
      </c>
      <c r="M280" s="49">
        <f t="shared" si="14"/>
        <v>0</v>
      </c>
      <c r="N280" s="49">
        <f t="shared" si="15"/>
        <v>0</v>
      </c>
      <c r="O280" s="49">
        <f>IF(E280&lt;1,0,IF(A280&lt;(Støtteark!$H$4-5),0,(IF(H280="Utførelse",(L280+M280),IF(H280="Fagkontroll",(N280),0)))))</f>
        <v>0</v>
      </c>
      <c r="P280" s="49">
        <f>IF(A280&lt;(Støtteark!$H$4-5),0,B280)</f>
        <v>0</v>
      </c>
    </row>
    <row r="281" spans="1:16" s="49" customFormat="1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8"/>
      <c r="L281" s="49">
        <f t="shared" si="13"/>
        <v>0</v>
      </c>
      <c r="M281" s="49">
        <f t="shared" si="14"/>
        <v>0</v>
      </c>
      <c r="N281" s="49">
        <f t="shared" si="15"/>
        <v>0</v>
      </c>
      <c r="O281" s="49">
        <f>IF(E281&lt;1,0,IF(A281&lt;(Støtteark!$H$4-5),0,(IF(H281="Utførelse",(L281+M281),IF(H281="Fagkontroll",(N281),0)))))</f>
        <v>0</v>
      </c>
      <c r="P281" s="49">
        <f>IF(A281&lt;(Støtteark!$H$4-5),0,B281)</f>
        <v>0</v>
      </c>
    </row>
    <row r="282" spans="1:16" s="49" customFormat="1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8"/>
      <c r="L282" s="49">
        <f t="shared" si="13"/>
        <v>0</v>
      </c>
      <c r="M282" s="49">
        <f t="shared" si="14"/>
        <v>0</v>
      </c>
      <c r="N282" s="49">
        <f t="shared" si="15"/>
        <v>0</v>
      </c>
      <c r="O282" s="49">
        <f>IF(E282&lt;1,0,IF(A282&lt;(Støtteark!$H$4-5),0,(IF(H282="Utførelse",(L282+M282),IF(H282="Fagkontroll",(N282),0)))))</f>
        <v>0</v>
      </c>
      <c r="P282" s="49">
        <f>IF(A282&lt;(Støtteark!$H$4-5),0,B282)</f>
        <v>0</v>
      </c>
    </row>
    <row r="283" spans="1:16" s="49" customFormat="1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8"/>
      <c r="L283" s="49">
        <f t="shared" si="13"/>
        <v>0</v>
      </c>
      <c r="M283" s="49">
        <f t="shared" si="14"/>
        <v>0</v>
      </c>
      <c r="N283" s="49">
        <f t="shared" si="15"/>
        <v>0</v>
      </c>
      <c r="O283" s="49">
        <f>IF(E283&lt;1,0,IF(A283&lt;(Støtteark!$H$4-5),0,(IF(H283="Utførelse",(L283+M283),IF(H283="Fagkontroll",(N283),0)))))</f>
        <v>0</v>
      </c>
      <c r="P283" s="49">
        <f>IF(A283&lt;(Støtteark!$H$4-5),0,B283)</f>
        <v>0</v>
      </c>
    </row>
    <row r="284" spans="1:16" s="49" customFormat="1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8"/>
      <c r="L284" s="49">
        <f t="shared" si="13"/>
        <v>0</v>
      </c>
      <c r="M284" s="49">
        <f t="shared" si="14"/>
        <v>0</v>
      </c>
      <c r="N284" s="49">
        <f t="shared" si="15"/>
        <v>0</v>
      </c>
      <c r="O284" s="49">
        <f>IF(E284&lt;1,0,IF(A284&lt;(Støtteark!$H$4-5),0,(IF(H284="Utførelse",(L284+M284),IF(H284="Fagkontroll",(N284),0)))))</f>
        <v>0</v>
      </c>
      <c r="P284" s="49">
        <f>IF(A284&lt;(Støtteark!$H$4-5),0,B284)</f>
        <v>0</v>
      </c>
    </row>
    <row r="285" spans="1:16" s="49" customFormat="1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8"/>
      <c r="L285" s="49">
        <f t="shared" si="13"/>
        <v>0</v>
      </c>
      <c r="M285" s="49">
        <f t="shared" si="14"/>
        <v>0</v>
      </c>
      <c r="N285" s="49">
        <f t="shared" si="15"/>
        <v>0</v>
      </c>
      <c r="O285" s="49">
        <f>IF(E285&lt;1,0,IF(A285&lt;(Støtteark!$H$4-5),0,(IF(H285="Utførelse",(L285+M285),IF(H285="Fagkontroll",(N285),0)))))</f>
        <v>0</v>
      </c>
      <c r="P285" s="49">
        <f>IF(A285&lt;(Støtteark!$H$4-5),0,B285)</f>
        <v>0</v>
      </c>
    </row>
    <row r="286" spans="1:16" s="49" customFormat="1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8"/>
      <c r="L286" s="49">
        <f t="shared" si="13"/>
        <v>0</v>
      </c>
      <c r="M286" s="49">
        <f t="shared" si="14"/>
        <v>0</v>
      </c>
      <c r="N286" s="49">
        <f t="shared" si="15"/>
        <v>0</v>
      </c>
      <c r="O286" s="49">
        <f>IF(E286&lt;1,0,IF(A286&lt;(Støtteark!$H$4-5),0,(IF(H286="Utførelse",(L286+M286),IF(H286="Fagkontroll",(N286),0)))))</f>
        <v>0</v>
      </c>
      <c r="P286" s="49">
        <f>IF(A286&lt;(Støtteark!$H$4-5),0,B286)</f>
        <v>0</v>
      </c>
    </row>
    <row r="287" spans="1:16" s="49" customFormat="1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8"/>
      <c r="L287" s="49">
        <f t="shared" si="13"/>
        <v>0</v>
      </c>
      <c r="M287" s="49">
        <f t="shared" si="14"/>
        <v>0</v>
      </c>
      <c r="N287" s="49">
        <f t="shared" si="15"/>
        <v>0</v>
      </c>
      <c r="O287" s="49">
        <f>IF(E287&lt;1,0,IF(A287&lt;(Støtteark!$H$4-5),0,(IF(H287="Utførelse",(L287+M287),IF(H287="Fagkontroll",(N287),0)))))</f>
        <v>0</v>
      </c>
      <c r="P287" s="49">
        <f>IF(A287&lt;(Støtteark!$H$4-5),0,B287)</f>
        <v>0</v>
      </c>
    </row>
    <row r="288" spans="1:16" s="49" customFormat="1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8"/>
      <c r="L288" s="49">
        <f t="shared" si="13"/>
        <v>0</v>
      </c>
      <c r="M288" s="49">
        <f t="shared" si="14"/>
        <v>0</v>
      </c>
      <c r="N288" s="49">
        <f t="shared" si="15"/>
        <v>0</v>
      </c>
      <c r="O288" s="49">
        <f>IF(E288&lt;1,0,IF(A288&lt;(Støtteark!$H$4-5),0,(IF(H288="Utførelse",(L288+M288),IF(H288="Fagkontroll",(N288),0)))))</f>
        <v>0</v>
      </c>
      <c r="P288" s="49">
        <f>IF(A288&lt;(Støtteark!$H$4-5),0,B288)</f>
        <v>0</v>
      </c>
    </row>
    <row r="289" spans="1:16" s="49" customFormat="1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8"/>
      <c r="L289" s="49">
        <f t="shared" si="13"/>
        <v>0</v>
      </c>
      <c r="M289" s="49">
        <f t="shared" si="14"/>
        <v>0</v>
      </c>
      <c r="N289" s="49">
        <f t="shared" si="15"/>
        <v>0</v>
      </c>
      <c r="O289" s="49">
        <f>IF(E289&lt;1,0,IF(A289&lt;(Støtteark!$H$4-5),0,(IF(H289="Utførelse",(L289+M289),IF(H289="Fagkontroll",(N289),0)))))</f>
        <v>0</v>
      </c>
      <c r="P289" s="49">
        <f>IF(A289&lt;(Støtteark!$H$4-5),0,B289)</f>
        <v>0</v>
      </c>
    </row>
    <row r="290" spans="1:16" s="49" customFormat="1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8"/>
      <c r="L290" s="49">
        <f t="shared" si="13"/>
        <v>0</v>
      </c>
      <c r="M290" s="49">
        <f t="shared" si="14"/>
        <v>0</v>
      </c>
      <c r="N290" s="49">
        <f t="shared" si="15"/>
        <v>0</v>
      </c>
      <c r="O290" s="49">
        <f>IF(E290&lt;1,0,IF(A290&lt;(Støtteark!$H$4-5),0,(IF(H290="Utførelse",(L290+M290),IF(H290="Fagkontroll",(N290),0)))))</f>
        <v>0</v>
      </c>
      <c r="P290" s="49">
        <f>IF(A290&lt;(Støtteark!$H$4-5),0,B290)</f>
        <v>0</v>
      </c>
    </row>
    <row r="291" spans="1:16" s="49" customFormat="1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8"/>
      <c r="L291" s="49">
        <f t="shared" si="13"/>
        <v>0</v>
      </c>
      <c r="M291" s="49">
        <f t="shared" si="14"/>
        <v>0</v>
      </c>
      <c r="N291" s="49">
        <f t="shared" si="15"/>
        <v>0</v>
      </c>
      <c r="O291" s="49">
        <f>IF(E291&lt;1,0,IF(A291&lt;(Støtteark!$H$4-5),0,(IF(H291="Utførelse",(L291+M291),IF(H291="Fagkontroll",(N291),0)))))</f>
        <v>0</v>
      </c>
      <c r="P291" s="49">
        <f>IF(A291&lt;(Støtteark!$H$4-5),0,B291)</f>
        <v>0</v>
      </c>
    </row>
    <row r="292" spans="1:16" s="49" customFormat="1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8"/>
      <c r="L292" s="49">
        <f t="shared" si="13"/>
        <v>0</v>
      </c>
      <c r="M292" s="49">
        <f t="shared" si="14"/>
        <v>0</v>
      </c>
      <c r="N292" s="49">
        <f t="shared" si="15"/>
        <v>0</v>
      </c>
      <c r="O292" s="49">
        <f>IF(E292&lt;1,0,IF(A292&lt;(Støtteark!$H$4-5),0,(IF(H292="Utførelse",(L292+M292),IF(H292="Fagkontroll",(N292),0)))))</f>
        <v>0</v>
      </c>
      <c r="P292" s="49">
        <f>IF(A292&lt;(Støtteark!$H$4-5),0,B292)</f>
        <v>0</v>
      </c>
    </row>
    <row r="293" spans="1:16" s="49" customFormat="1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8"/>
      <c r="L293" s="49">
        <f t="shared" si="13"/>
        <v>0</v>
      </c>
      <c r="M293" s="49">
        <f t="shared" si="14"/>
        <v>0</v>
      </c>
      <c r="N293" s="49">
        <f t="shared" si="15"/>
        <v>0</v>
      </c>
      <c r="O293" s="49">
        <f>IF(E293&lt;1,0,IF(A293&lt;(Støtteark!$H$4-5),0,(IF(H293="Utførelse",(L293+M293),IF(H293="Fagkontroll",(N293),0)))))</f>
        <v>0</v>
      </c>
      <c r="P293" s="49">
        <f>IF(A293&lt;(Støtteark!$H$4-5),0,B293)</f>
        <v>0</v>
      </c>
    </row>
    <row r="294" spans="1:16" s="49" customFormat="1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8"/>
      <c r="L294" s="49">
        <f t="shared" si="13"/>
        <v>0</v>
      </c>
      <c r="M294" s="49">
        <f t="shared" si="14"/>
        <v>0</v>
      </c>
      <c r="N294" s="49">
        <f t="shared" si="15"/>
        <v>0</v>
      </c>
      <c r="O294" s="49">
        <f>IF(E294&lt;1,0,IF(A294&lt;(Støtteark!$H$4-5),0,(IF(H294="Utførelse",(L294+M294),IF(H294="Fagkontroll",(N294),0)))))</f>
        <v>0</v>
      </c>
      <c r="P294" s="49">
        <f>IF(A294&lt;(Støtteark!$H$4-5),0,B294)</f>
        <v>0</v>
      </c>
    </row>
    <row r="295" spans="1:16" s="49" customFormat="1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8"/>
      <c r="L295" s="49">
        <f t="shared" si="13"/>
        <v>0</v>
      </c>
      <c r="M295" s="49">
        <f t="shared" si="14"/>
        <v>0</v>
      </c>
      <c r="N295" s="49">
        <f t="shared" si="15"/>
        <v>0</v>
      </c>
      <c r="O295" s="49">
        <f>IF(E295&lt;1,0,IF(A295&lt;(Støtteark!$H$4-5),0,(IF(H295="Utførelse",(L295+M295),IF(H295="Fagkontroll",(N295),0)))))</f>
        <v>0</v>
      </c>
      <c r="P295" s="49">
        <f>IF(A295&lt;(Støtteark!$H$4-5),0,B295)</f>
        <v>0</v>
      </c>
    </row>
    <row r="296" spans="1:16" s="49" customFormat="1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8"/>
      <c r="L296" s="49">
        <f t="shared" si="13"/>
        <v>0</v>
      </c>
      <c r="M296" s="49">
        <f t="shared" si="14"/>
        <v>0</v>
      </c>
      <c r="N296" s="49">
        <f t="shared" si="15"/>
        <v>0</v>
      </c>
      <c r="O296" s="49">
        <f>IF(E296&lt;1,0,IF(A296&lt;(Støtteark!$H$4-5),0,(IF(H296="Utførelse",(L296+M296),IF(H296="Fagkontroll",(N296),0)))))</f>
        <v>0</v>
      </c>
      <c r="P296" s="49">
        <f>IF(A296&lt;(Støtteark!$H$4-5),0,B296)</f>
        <v>0</v>
      </c>
    </row>
    <row r="297" spans="1:16" s="49" customFormat="1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8"/>
      <c r="L297" s="49">
        <f t="shared" si="13"/>
        <v>0</v>
      </c>
      <c r="M297" s="49">
        <f t="shared" si="14"/>
        <v>0</v>
      </c>
      <c r="N297" s="49">
        <f t="shared" si="15"/>
        <v>0</v>
      </c>
      <c r="O297" s="49">
        <f>IF(E297&lt;1,0,IF(A297&lt;(Støtteark!$H$4-5),0,(IF(H297="Utførelse",(L297+M297),IF(H297="Fagkontroll",(N297),0)))))</f>
        <v>0</v>
      </c>
      <c r="P297" s="49">
        <f>IF(A297&lt;(Støtteark!$H$4-5),0,B297)</f>
        <v>0</v>
      </c>
    </row>
    <row r="298" spans="1:16" s="49" customFormat="1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8"/>
      <c r="L298" s="49">
        <f t="shared" si="13"/>
        <v>0</v>
      </c>
      <c r="M298" s="49">
        <f t="shared" si="14"/>
        <v>0</v>
      </c>
      <c r="N298" s="49">
        <f t="shared" si="15"/>
        <v>0</v>
      </c>
      <c r="O298" s="49">
        <f>IF(E298&lt;1,0,IF(A298&lt;(Støtteark!$H$4-5),0,(IF(H298="Utførelse",(L298+M298),IF(H298="Fagkontroll",(N298),0)))))</f>
        <v>0</v>
      </c>
      <c r="P298" s="49">
        <f>IF(A298&lt;(Støtteark!$H$4-5),0,B298)</f>
        <v>0</v>
      </c>
    </row>
    <row r="299" spans="1:16" s="49" customFormat="1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8"/>
      <c r="L299" s="49">
        <f t="shared" si="13"/>
        <v>0</v>
      </c>
      <c r="M299" s="49">
        <f t="shared" si="14"/>
        <v>0</v>
      </c>
      <c r="N299" s="49">
        <f t="shared" si="15"/>
        <v>0</v>
      </c>
      <c r="O299" s="49">
        <f>IF(E299&lt;1,0,IF(A299&lt;(Støtteark!$H$4-5),0,(IF(H299="Utførelse",(L299+M299),IF(H299="Fagkontroll",(N299),0)))))</f>
        <v>0</v>
      </c>
      <c r="P299" s="49">
        <f>IF(A299&lt;(Støtteark!$H$4-5),0,B299)</f>
        <v>0</v>
      </c>
    </row>
    <row r="300" spans="1:16" s="49" customFormat="1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8"/>
      <c r="L300" s="49">
        <f t="shared" si="13"/>
        <v>0</v>
      </c>
      <c r="M300" s="49">
        <f t="shared" si="14"/>
        <v>0</v>
      </c>
      <c r="N300" s="49">
        <f t="shared" si="15"/>
        <v>0</v>
      </c>
      <c r="O300" s="49">
        <f>IF(E300&lt;1,0,IF(A300&lt;(Støtteark!$H$4-5),0,(IF(H300="Utførelse",(L300+M300),IF(H300="Fagkontroll",(N300),0)))))</f>
        <v>0</v>
      </c>
      <c r="P300" s="49">
        <f>IF(A300&lt;(Støtteark!$H$4-5),0,B300)</f>
        <v>0</v>
      </c>
    </row>
    <row r="301" spans="1:16" s="49" customFormat="1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8"/>
      <c r="L301" s="49">
        <f t="shared" si="13"/>
        <v>0</v>
      </c>
      <c r="M301" s="49">
        <f t="shared" si="14"/>
        <v>0</v>
      </c>
      <c r="N301" s="49">
        <f t="shared" si="15"/>
        <v>0</v>
      </c>
      <c r="O301" s="49">
        <f>IF(E301&lt;1,0,IF(A301&lt;(Støtteark!$H$4-5),0,(IF(H301="Utførelse",(L301+M301),IF(H301="Fagkontroll",(N301),0)))))</f>
        <v>0</v>
      </c>
      <c r="P301" s="49">
        <f>IF(A301&lt;(Støtteark!$H$4-5),0,B301)</f>
        <v>0</v>
      </c>
    </row>
    <row r="302" spans="1:16" s="49" customFormat="1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8"/>
      <c r="L302" s="49">
        <f t="shared" si="13"/>
        <v>0</v>
      </c>
      <c r="M302" s="49">
        <f t="shared" si="14"/>
        <v>0</v>
      </c>
      <c r="N302" s="49">
        <f t="shared" si="15"/>
        <v>0</v>
      </c>
      <c r="O302" s="49">
        <f>IF(E302&lt;1,0,IF(A302&lt;(Støtteark!$H$4-5),0,(IF(H302="Utførelse",(L302+M302),IF(H302="Fagkontroll",(N302),0)))))</f>
        <v>0</v>
      </c>
      <c r="P302" s="49">
        <f>IF(A302&lt;(Støtteark!$H$4-5),0,B302)</f>
        <v>0</v>
      </c>
    </row>
    <row r="303" spans="1:16" s="49" customFormat="1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8"/>
      <c r="L303" s="49">
        <f t="shared" si="13"/>
        <v>0</v>
      </c>
      <c r="M303" s="49">
        <f t="shared" si="14"/>
        <v>0</v>
      </c>
      <c r="N303" s="49">
        <f t="shared" si="15"/>
        <v>0</v>
      </c>
      <c r="O303" s="49">
        <f>IF(E303&lt;1,0,IF(A303&lt;(Støtteark!$H$4-5),0,(IF(H303="Utførelse",(L303+M303),IF(H303="Fagkontroll",(N303),0)))))</f>
        <v>0</v>
      </c>
      <c r="P303" s="49">
        <f>IF(A303&lt;(Støtteark!$H$4-5),0,B303)</f>
        <v>0</v>
      </c>
    </row>
    <row r="304" spans="1:16" s="49" customFormat="1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8"/>
      <c r="L304" s="49">
        <f t="shared" si="13"/>
        <v>0</v>
      </c>
      <c r="M304" s="49">
        <f t="shared" si="14"/>
        <v>0</v>
      </c>
      <c r="N304" s="49">
        <f t="shared" si="15"/>
        <v>0</v>
      </c>
      <c r="O304" s="49">
        <f>IF(E304&lt;1,0,IF(A304&lt;(Støtteark!$H$4-5),0,(IF(H304="Utførelse",(L304+M304),IF(H304="Fagkontroll",(N304),0)))))</f>
        <v>0</v>
      </c>
      <c r="P304" s="49">
        <f>IF(A304&lt;(Støtteark!$H$4-5),0,B304)</f>
        <v>0</v>
      </c>
    </row>
    <row r="305" spans="1:16" s="49" customFormat="1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8"/>
      <c r="L305" s="49">
        <f t="shared" si="13"/>
        <v>0</v>
      </c>
      <c r="M305" s="49">
        <f t="shared" si="14"/>
        <v>0</v>
      </c>
      <c r="N305" s="49">
        <f t="shared" si="15"/>
        <v>0</v>
      </c>
      <c r="O305" s="49">
        <f>IF(E305&lt;1,0,IF(A305&lt;(Støtteark!$H$4-5),0,(IF(H305="Utførelse",(L305+M305),IF(H305="Fagkontroll",(N305),0)))))</f>
        <v>0</v>
      </c>
      <c r="P305" s="49">
        <f>IF(A305&lt;(Støtteark!$H$4-5),0,B305)</f>
        <v>0</v>
      </c>
    </row>
    <row r="306" spans="1:16" s="49" customFormat="1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8"/>
      <c r="L306" s="49">
        <f t="shared" si="13"/>
        <v>0</v>
      </c>
      <c r="M306" s="49">
        <f t="shared" si="14"/>
        <v>0</v>
      </c>
      <c r="N306" s="49">
        <f t="shared" si="15"/>
        <v>0</v>
      </c>
      <c r="O306" s="49">
        <f>IF(E306&lt;1,0,IF(A306&lt;(Støtteark!$H$4-5),0,(IF(H306="Utførelse",(L306+M306),IF(H306="Fagkontroll",(N306),0)))))</f>
        <v>0</v>
      </c>
      <c r="P306" s="49">
        <f>IF(A306&lt;(Støtteark!$H$4-5),0,B306)</f>
        <v>0</v>
      </c>
    </row>
    <row r="307" spans="1:16" s="49" customFormat="1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8"/>
      <c r="L307" s="49">
        <f t="shared" si="13"/>
        <v>0</v>
      </c>
      <c r="M307" s="49">
        <f t="shared" si="14"/>
        <v>0</v>
      </c>
      <c r="N307" s="49">
        <f t="shared" si="15"/>
        <v>0</v>
      </c>
      <c r="O307" s="49">
        <f>IF(E307&lt;1,0,IF(A307&lt;(Støtteark!$H$4-5),0,(IF(H307="Utførelse",(L307+M307),IF(H307="Fagkontroll",(N307),0)))))</f>
        <v>0</v>
      </c>
      <c r="P307" s="49">
        <f>IF(A307&lt;(Støtteark!$H$4-5),0,B307)</f>
        <v>0</v>
      </c>
    </row>
    <row r="308" spans="1:16" s="49" customFormat="1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8"/>
      <c r="L308" s="49">
        <f t="shared" si="13"/>
        <v>0</v>
      </c>
      <c r="M308" s="49">
        <f t="shared" si="14"/>
        <v>0</v>
      </c>
      <c r="N308" s="49">
        <f t="shared" si="15"/>
        <v>0</v>
      </c>
      <c r="O308" s="49">
        <f>IF(E308&lt;1,0,IF(A308&lt;(Støtteark!$H$4-5),0,(IF(H308="Utførelse",(L308+M308),IF(H308="Fagkontroll",(N308),0)))))</f>
        <v>0</v>
      </c>
      <c r="P308" s="49">
        <f>IF(A308&lt;(Støtteark!$H$4-5),0,B308)</f>
        <v>0</v>
      </c>
    </row>
    <row r="309" spans="1:16" s="49" customFormat="1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8"/>
      <c r="L309" s="49">
        <f t="shared" si="13"/>
        <v>0</v>
      </c>
      <c r="M309" s="49">
        <f t="shared" si="14"/>
        <v>0</v>
      </c>
      <c r="N309" s="49">
        <f t="shared" si="15"/>
        <v>0</v>
      </c>
      <c r="O309" s="49">
        <f>IF(E309&lt;1,0,IF(A309&lt;(Støtteark!$H$4-5),0,(IF(H309="Utførelse",(L309+M309),IF(H309="Fagkontroll",(N309),0)))))</f>
        <v>0</v>
      </c>
      <c r="P309" s="49">
        <f>IF(A309&lt;(Støtteark!$H$4-5),0,B309)</f>
        <v>0</v>
      </c>
    </row>
    <row r="310" spans="1:16" s="49" customFormat="1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8"/>
      <c r="L310" s="49">
        <f t="shared" si="13"/>
        <v>0</v>
      </c>
      <c r="M310" s="49">
        <f t="shared" si="14"/>
        <v>0</v>
      </c>
      <c r="N310" s="49">
        <f t="shared" si="15"/>
        <v>0</v>
      </c>
      <c r="O310" s="49">
        <f>IF(E310&lt;1,0,IF(A310&lt;(Støtteark!$H$4-5),0,(IF(H310="Utførelse",(L310+M310),IF(H310="Fagkontroll",(N310),0)))))</f>
        <v>0</v>
      </c>
      <c r="P310" s="49">
        <f>IF(A310&lt;(Støtteark!$H$4-5),0,B310)</f>
        <v>0</v>
      </c>
    </row>
    <row r="311" spans="1:16" s="49" customFormat="1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8"/>
      <c r="L311" s="49">
        <f t="shared" si="13"/>
        <v>0</v>
      </c>
      <c r="M311" s="49">
        <f t="shared" si="14"/>
        <v>0</v>
      </c>
      <c r="N311" s="49">
        <f t="shared" si="15"/>
        <v>0</v>
      </c>
      <c r="O311" s="49">
        <f>IF(E311&lt;1,0,IF(A311&lt;(Støtteark!$H$4-5),0,(IF(H311="Utførelse",(L311+M311),IF(H311="Fagkontroll",(N311),0)))))</f>
        <v>0</v>
      </c>
      <c r="P311" s="49">
        <f>IF(A311&lt;(Støtteark!$H$4-5),0,B311)</f>
        <v>0</v>
      </c>
    </row>
    <row r="312" spans="1:16" s="49" customFormat="1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8"/>
      <c r="L312" s="49">
        <f t="shared" si="13"/>
        <v>0</v>
      </c>
      <c r="M312" s="49">
        <f t="shared" si="14"/>
        <v>0</v>
      </c>
      <c r="N312" s="49">
        <f t="shared" si="15"/>
        <v>0</v>
      </c>
      <c r="O312" s="49">
        <f>IF(E312&lt;1,0,IF(A312&lt;(Støtteark!$H$4-5),0,(IF(H312="Utførelse",(L312+M312),IF(H312="Fagkontroll",(N312),0)))))</f>
        <v>0</v>
      </c>
      <c r="P312" s="49">
        <f>IF(A312&lt;(Støtteark!$H$4-5),0,B312)</f>
        <v>0</v>
      </c>
    </row>
    <row r="313" spans="1:16" s="49" customFormat="1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8"/>
      <c r="L313" s="49">
        <f t="shared" si="13"/>
        <v>0</v>
      </c>
      <c r="M313" s="49">
        <f t="shared" si="14"/>
        <v>0</v>
      </c>
      <c r="N313" s="49">
        <f t="shared" si="15"/>
        <v>0</v>
      </c>
      <c r="O313" s="49">
        <f>IF(E313&lt;1,0,IF(A313&lt;(Støtteark!$H$4-5),0,(IF(H313="Utførelse",(L313+M313),IF(H313="Fagkontroll",(N313),0)))))</f>
        <v>0</v>
      </c>
      <c r="P313" s="49">
        <f>IF(A313&lt;(Støtteark!$H$4-5),0,B313)</f>
        <v>0</v>
      </c>
    </row>
    <row r="314" spans="1:16" s="49" customFormat="1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8"/>
      <c r="L314" s="49">
        <f t="shared" si="13"/>
        <v>0</v>
      </c>
      <c r="M314" s="49">
        <f t="shared" si="14"/>
        <v>0</v>
      </c>
      <c r="N314" s="49">
        <f t="shared" si="15"/>
        <v>0</v>
      </c>
      <c r="O314" s="49">
        <f>IF(E314&lt;1,0,IF(A314&lt;(Støtteark!$H$4-5),0,(IF(H314="Utførelse",(L314+M314),IF(H314="Fagkontroll",(N314),0)))))</f>
        <v>0</v>
      </c>
      <c r="P314" s="49">
        <f>IF(A314&lt;(Støtteark!$H$4-5),0,B314)</f>
        <v>0</v>
      </c>
    </row>
    <row r="315" spans="1:16" s="49" customFormat="1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8"/>
      <c r="L315" s="49">
        <f t="shared" si="13"/>
        <v>0</v>
      </c>
      <c r="M315" s="49">
        <f t="shared" si="14"/>
        <v>0</v>
      </c>
      <c r="N315" s="49">
        <f t="shared" si="15"/>
        <v>0</v>
      </c>
      <c r="O315" s="49">
        <f>IF(E315&lt;1,0,IF(A315&lt;(Støtteark!$H$4-5),0,(IF(H315="Utførelse",(L315+M315),IF(H315="Fagkontroll",(N315),0)))))</f>
        <v>0</v>
      </c>
      <c r="P315" s="49">
        <f>IF(A315&lt;(Støtteark!$H$4-5),0,B315)</f>
        <v>0</v>
      </c>
    </row>
    <row r="316" spans="1:16" s="49" customFormat="1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8"/>
      <c r="L316" s="49">
        <f t="shared" si="13"/>
        <v>0</v>
      </c>
      <c r="M316" s="49">
        <f t="shared" si="14"/>
        <v>0</v>
      </c>
      <c r="N316" s="49">
        <f t="shared" si="15"/>
        <v>0</v>
      </c>
      <c r="O316" s="49">
        <f>IF(E316&lt;1,0,IF(A316&lt;(Støtteark!$H$4-5),0,(IF(H316="Utførelse",(L316+M316),IF(H316="Fagkontroll",(N316),0)))))</f>
        <v>0</v>
      </c>
      <c r="P316" s="49">
        <f>IF(A316&lt;(Støtteark!$H$4-5),0,B316)</f>
        <v>0</v>
      </c>
    </row>
    <row r="317" spans="1:16" s="49" customFormat="1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8"/>
      <c r="L317" s="49">
        <f t="shared" si="13"/>
        <v>0</v>
      </c>
      <c r="M317" s="49">
        <f t="shared" si="14"/>
        <v>0</v>
      </c>
      <c r="N317" s="49">
        <f t="shared" si="15"/>
        <v>0</v>
      </c>
      <c r="O317" s="49">
        <f>IF(E317&lt;1,0,IF(A317&lt;(Støtteark!$H$4-5),0,(IF(H317="Utførelse",(L317+M317),IF(H317="Fagkontroll",(N317),0)))))</f>
        <v>0</v>
      </c>
      <c r="P317" s="49">
        <f>IF(A317&lt;(Støtteark!$H$4-5),0,B317)</f>
        <v>0</v>
      </c>
    </row>
    <row r="318" spans="1:16" s="49" customFormat="1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8"/>
      <c r="L318" s="49">
        <f t="shared" si="13"/>
        <v>0</v>
      </c>
      <c r="M318" s="49">
        <f t="shared" si="14"/>
        <v>0</v>
      </c>
      <c r="N318" s="49">
        <f t="shared" si="15"/>
        <v>0</v>
      </c>
      <c r="O318" s="49">
        <f>IF(E318&lt;1,0,IF(A318&lt;(Støtteark!$H$4-5),0,(IF(H318="Utførelse",(L318+M318),IF(H318="Fagkontroll",(N318),0)))))</f>
        <v>0</v>
      </c>
      <c r="P318" s="49">
        <f>IF(A318&lt;(Støtteark!$H$4-5),0,B318)</f>
        <v>0</v>
      </c>
    </row>
    <row r="319" spans="1:16" s="49" customFormat="1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8"/>
      <c r="L319" s="49">
        <f t="shared" si="13"/>
        <v>0</v>
      </c>
      <c r="M319" s="49">
        <f t="shared" si="14"/>
        <v>0</v>
      </c>
      <c r="N319" s="49">
        <f t="shared" si="15"/>
        <v>0</v>
      </c>
      <c r="O319" s="49">
        <f>IF(E319&lt;1,0,IF(A319&lt;(Støtteark!$H$4-5),0,(IF(H319="Utførelse",(L319+M319),IF(H319="Fagkontroll",(N319),0)))))</f>
        <v>0</v>
      </c>
      <c r="P319" s="49">
        <f>IF(A319&lt;(Støtteark!$H$4-5),0,B319)</f>
        <v>0</v>
      </c>
    </row>
    <row r="320" spans="1:16" s="49" customFormat="1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8"/>
      <c r="L320" s="49">
        <f t="shared" si="13"/>
        <v>0</v>
      </c>
      <c r="M320" s="49">
        <f t="shared" si="14"/>
        <v>0</v>
      </c>
      <c r="N320" s="49">
        <f t="shared" si="15"/>
        <v>0</v>
      </c>
      <c r="O320" s="49">
        <f>IF(E320&lt;1,0,IF(A320&lt;(Støtteark!$H$4-5),0,(IF(H320="Utførelse",(L320+M320),IF(H320="Fagkontroll",(N320),0)))))</f>
        <v>0</v>
      </c>
      <c r="P320" s="49">
        <f>IF(A320&lt;(Støtteark!$H$4-5),0,B320)</f>
        <v>0</v>
      </c>
    </row>
    <row r="321" spans="1:16" s="49" customFormat="1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8"/>
      <c r="L321" s="49">
        <f t="shared" si="13"/>
        <v>0</v>
      </c>
      <c r="M321" s="49">
        <f t="shared" si="14"/>
        <v>0</v>
      </c>
      <c r="N321" s="49">
        <f t="shared" si="15"/>
        <v>0</v>
      </c>
      <c r="O321" s="49">
        <f>IF(E321&lt;1,0,IF(A321&lt;(Støtteark!$H$4-5),0,(IF(H321="Utførelse",(L321+M321),IF(H321="Fagkontroll",(N321),0)))))</f>
        <v>0</v>
      </c>
      <c r="P321" s="49">
        <f>IF(A321&lt;(Støtteark!$H$4-5),0,B321)</f>
        <v>0</v>
      </c>
    </row>
    <row r="322" spans="1:16" s="49" customFormat="1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8"/>
      <c r="L322" s="49">
        <f t="shared" si="13"/>
        <v>0</v>
      </c>
      <c r="M322" s="49">
        <f t="shared" si="14"/>
        <v>0</v>
      </c>
      <c r="N322" s="49">
        <f t="shared" si="15"/>
        <v>0</v>
      </c>
      <c r="O322" s="49">
        <f>IF(E322&lt;1,0,IF(A322&lt;(Støtteark!$H$4-5),0,(IF(H322="Utførelse",(L322+M322),IF(H322="Fagkontroll",(N322),0)))))</f>
        <v>0</v>
      </c>
      <c r="P322" s="49">
        <f>IF(A322&lt;(Støtteark!$H$4-5),0,B322)</f>
        <v>0</v>
      </c>
    </row>
    <row r="323" spans="1:16" s="49" customFormat="1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8"/>
      <c r="L323" s="49">
        <f t="shared" si="13"/>
        <v>0</v>
      </c>
      <c r="M323" s="49">
        <f t="shared" si="14"/>
        <v>0</v>
      </c>
      <c r="N323" s="49">
        <f t="shared" si="15"/>
        <v>0</v>
      </c>
      <c r="O323" s="49">
        <f>IF(E323&lt;1,0,IF(A323&lt;(Støtteark!$H$4-5),0,(IF(H323="Utførelse",(L323+M323),IF(H323="Fagkontroll",(N323),0)))))</f>
        <v>0</v>
      </c>
      <c r="P323" s="49">
        <f>IF(A323&lt;(Støtteark!$H$4-5),0,B323)</f>
        <v>0</v>
      </c>
    </row>
    <row r="324" spans="1:16" s="49" customFormat="1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8"/>
      <c r="L324" s="49">
        <f t="shared" si="13"/>
        <v>0</v>
      </c>
      <c r="M324" s="49">
        <f t="shared" si="14"/>
        <v>0</v>
      </c>
      <c r="N324" s="49">
        <f t="shared" si="15"/>
        <v>0</v>
      </c>
      <c r="O324" s="49">
        <f>IF(E324&lt;1,0,IF(A324&lt;(Støtteark!$H$4-5),0,(IF(H324="Utførelse",(L324+M324),IF(H324="Fagkontroll",(N324),0)))))</f>
        <v>0</v>
      </c>
      <c r="P324" s="49">
        <f>IF(A324&lt;(Støtteark!$H$4-5),0,B324)</f>
        <v>0</v>
      </c>
    </row>
    <row r="325" spans="1:16" s="49" customFormat="1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8"/>
      <c r="L325" s="49">
        <f t="shared" si="13"/>
        <v>0</v>
      </c>
      <c r="M325" s="49">
        <f t="shared" si="14"/>
        <v>0</v>
      </c>
      <c r="N325" s="49">
        <f t="shared" si="15"/>
        <v>0</v>
      </c>
      <c r="O325" s="49">
        <f>IF(E325&lt;1,0,IF(A325&lt;(Støtteark!$H$4-5),0,(IF(H325="Utførelse",(L325+M325),IF(H325="Fagkontroll",(N325),0)))))</f>
        <v>0</v>
      </c>
      <c r="P325" s="49">
        <f>IF(A325&lt;(Støtteark!$H$4-5),0,B325)</f>
        <v>0</v>
      </c>
    </row>
    <row r="326" spans="1:16" s="49" customFormat="1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8"/>
      <c r="L326" s="49">
        <f t="shared" si="13"/>
        <v>0</v>
      </c>
      <c r="M326" s="49">
        <f t="shared" si="14"/>
        <v>0</v>
      </c>
      <c r="N326" s="49">
        <f t="shared" si="15"/>
        <v>0</v>
      </c>
      <c r="O326" s="49">
        <f>IF(E326&lt;1,0,IF(A326&lt;(Støtteark!$H$4-5),0,(IF(H326="Utførelse",(L326+M326),IF(H326="Fagkontroll",(N326),0)))))</f>
        <v>0</v>
      </c>
      <c r="P326" s="49">
        <f>IF(A326&lt;(Støtteark!$H$4-5),0,B326)</f>
        <v>0</v>
      </c>
    </row>
    <row r="327" spans="1:16" s="49" customFormat="1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8"/>
      <c r="L327" s="49">
        <f t="shared" si="13"/>
        <v>0</v>
      </c>
      <c r="M327" s="49">
        <f t="shared" si="14"/>
        <v>0</v>
      </c>
      <c r="N327" s="49">
        <f t="shared" si="15"/>
        <v>0</v>
      </c>
      <c r="O327" s="49">
        <f>IF(E327&lt;1,0,IF(A327&lt;(Støtteark!$H$4-5),0,(IF(H327="Utførelse",(L327+M327),IF(H327="Fagkontroll",(N327),0)))))</f>
        <v>0</v>
      </c>
      <c r="P327" s="49">
        <f>IF(A327&lt;(Støtteark!$H$4-5),0,B327)</f>
        <v>0</v>
      </c>
    </row>
    <row r="328" spans="1:16" s="49" customFormat="1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>
        <f t="shared" si="13"/>
        <v>0</v>
      </c>
      <c r="M328" s="49">
        <f t="shared" si="14"/>
        <v>0</v>
      </c>
      <c r="N328" s="49">
        <f t="shared" si="15"/>
        <v>0</v>
      </c>
      <c r="O328" s="49">
        <f>IF(E328&lt;1,0,IF(A328&lt;(Støtteark!$H$4-5),0,(IF(H328="Utførelse",(L328+M328),IF(H328="Fagkontroll",(N328),0)))))</f>
        <v>0</v>
      </c>
      <c r="P328" s="49">
        <f>IF(A328&lt;(Støtteark!$H$4-5),0,B328)</f>
        <v>0</v>
      </c>
    </row>
    <row r="329" spans="1:16" s="49" customFormat="1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8"/>
      <c r="L329" s="49">
        <f t="shared" si="13"/>
        <v>0</v>
      </c>
      <c r="M329" s="49">
        <f t="shared" si="14"/>
        <v>0</v>
      </c>
      <c r="N329" s="49">
        <f t="shared" si="15"/>
        <v>0</v>
      </c>
      <c r="O329" s="49">
        <f>IF(E329&lt;1,0,IF(A329&lt;(Støtteark!$H$4-5),0,(IF(H329="Utførelse",(L329+M329),IF(H329="Fagkontroll",(N329),0)))))</f>
        <v>0</v>
      </c>
      <c r="P329" s="49">
        <f>IF(A329&lt;(Støtteark!$H$4-5),0,B329)</f>
        <v>0</v>
      </c>
    </row>
    <row r="330" spans="1:16" s="49" customFormat="1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8"/>
      <c r="L330" s="49">
        <f t="shared" si="13"/>
        <v>0</v>
      </c>
      <c r="M330" s="49">
        <f t="shared" si="14"/>
        <v>0</v>
      </c>
      <c r="N330" s="49">
        <f t="shared" si="15"/>
        <v>0</v>
      </c>
      <c r="O330" s="49">
        <f>IF(E330&lt;1,0,IF(A330&lt;(Støtteark!$H$4-5),0,(IF(H330="Utførelse",(L330+M330),IF(H330="Fagkontroll",(N330),0)))))</f>
        <v>0</v>
      </c>
      <c r="P330" s="49">
        <f>IF(A330&lt;(Støtteark!$H$4-5),0,B330)</f>
        <v>0</v>
      </c>
    </row>
    <row r="331" spans="1:16" s="49" customFormat="1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8"/>
      <c r="L331" s="49">
        <f t="shared" si="13"/>
        <v>0</v>
      </c>
      <c r="M331" s="49">
        <f t="shared" si="14"/>
        <v>0</v>
      </c>
      <c r="N331" s="49">
        <f t="shared" si="15"/>
        <v>0</v>
      </c>
      <c r="O331" s="49">
        <f>IF(E331&lt;1,0,IF(A331&lt;(Støtteark!$H$4-5),0,(IF(H331="Utførelse",(L331+M331),IF(H331="Fagkontroll",(N331),0)))))</f>
        <v>0</v>
      </c>
      <c r="P331" s="49">
        <f>IF(A331&lt;(Støtteark!$H$4-5),0,B331)</f>
        <v>0</v>
      </c>
    </row>
    <row r="332" spans="1:16" s="49" customFormat="1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8"/>
      <c r="L332" s="49">
        <f t="shared" si="13"/>
        <v>0</v>
      </c>
      <c r="M332" s="49">
        <f t="shared" si="14"/>
        <v>0</v>
      </c>
      <c r="N332" s="49">
        <f t="shared" si="15"/>
        <v>0</v>
      </c>
      <c r="O332" s="49">
        <f>IF(E332&lt;1,0,IF(A332&lt;(Støtteark!$H$4-5),0,(IF(H332="Utførelse",(L332+M332),IF(H332="Fagkontroll",(N332),0)))))</f>
        <v>0</v>
      </c>
      <c r="P332" s="49">
        <f>IF(A332&lt;(Støtteark!$H$4-5),0,B332)</f>
        <v>0</v>
      </c>
    </row>
    <row r="333" spans="1:16" s="49" customFormat="1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8"/>
      <c r="L333" s="49">
        <f t="shared" si="13"/>
        <v>0</v>
      </c>
      <c r="M333" s="49">
        <f t="shared" si="14"/>
        <v>0</v>
      </c>
      <c r="N333" s="49">
        <f t="shared" si="15"/>
        <v>0</v>
      </c>
      <c r="O333" s="49">
        <f>IF(E333&lt;1,0,IF(A333&lt;(Støtteark!$H$4-5),0,(IF(H333="Utførelse",(L333+M333),IF(H333="Fagkontroll",(N333),0)))))</f>
        <v>0</v>
      </c>
      <c r="P333" s="49">
        <f>IF(A333&lt;(Støtteark!$H$4-5),0,B333)</f>
        <v>0</v>
      </c>
    </row>
    <row r="334" spans="1:16" s="49" customFormat="1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8"/>
      <c r="L334" s="49">
        <f t="shared" ref="L334:L397" si="16">IF(E334&lt;1,0,IF(H334="Utførelse",IF(G334="Tekniske planer",B334,0),0))</f>
        <v>0</v>
      </c>
      <c r="M334" s="49">
        <f t="shared" ref="M334:M397" si="17">IF(E334&lt;1,0,IF(H334="Utførelse",IF(G334="Revurdering",B334,0),0))</f>
        <v>0</v>
      </c>
      <c r="N334" s="49">
        <f t="shared" ref="N334:N397" si="18">IF(L334+M334&gt;0,0,B334)</f>
        <v>0</v>
      </c>
      <c r="O334" s="49">
        <f>IF(E334&lt;1,0,IF(A334&lt;(Støtteark!$H$4-5),0,(IF(H334="Utførelse",(L334+M334),IF(H334="Fagkontroll",(N334),0)))))</f>
        <v>0</v>
      </c>
      <c r="P334" s="49">
        <f>IF(A334&lt;(Støtteark!$H$4-5),0,B334)</f>
        <v>0</v>
      </c>
    </row>
    <row r="335" spans="1:16" s="49" customFormat="1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8"/>
      <c r="L335" s="49">
        <f t="shared" si="16"/>
        <v>0</v>
      </c>
      <c r="M335" s="49">
        <f t="shared" si="17"/>
        <v>0</v>
      </c>
      <c r="N335" s="49">
        <f t="shared" si="18"/>
        <v>0</v>
      </c>
      <c r="O335" s="49">
        <f>IF(E335&lt;1,0,IF(A335&lt;(Støtteark!$H$4-5),0,(IF(H335="Utførelse",(L335+M335),IF(H335="Fagkontroll",(N335),0)))))</f>
        <v>0</v>
      </c>
      <c r="P335" s="49">
        <f>IF(A335&lt;(Støtteark!$H$4-5),0,B335)</f>
        <v>0</v>
      </c>
    </row>
    <row r="336" spans="1:16" s="49" customFormat="1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8"/>
      <c r="L336" s="49">
        <f t="shared" si="16"/>
        <v>0</v>
      </c>
      <c r="M336" s="49">
        <f t="shared" si="17"/>
        <v>0</v>
      </c>
      <c r="N336" s="49">
        <f t="shared" si="18"/>
        <v>0</v>
      </c>
      <c r="O336" s="49">
        <f>IF(E336&lt;1,0,IF(A336&lt;(Støtteark!$H$4-5),0,(IF(H336="Utførelse",(L336+M336),IF(H336="Fagkontroll",(N336),0)))))</f>
        <v>0</v>
      </c>
      <c r="P336" s="49">
        <f>IF(A336&lt;(Støtteark!$H$4-5),0,B336)</f>
        <v>0</v>
      </c>
    </row>
    <row r="337" spans="1:16" s="49" customFormat="1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8"/>
      <c r="L337" s="49">
        <f t="shared" si="16"/>
        <v>0</v>
      </c>
      <c r="M337" s="49">
        <f t="shared" si="17"/>
        <v>0</v>
      </c>
      <c r="N337" s="49">
        <f t="shared" si="18"/>
        <v>0</v>
      </c>
      <c r="O337" s="49">
        <f>IF(E337&lt;1,0,IF(A337&lt;(Støtteark!$H$4-5),0,(IF(H337="Utførelse",(L337+M337),IF(H337="Fagkontroll",(N337),0)))))</f>
        <v>0</v>
      </c>
      <c r="P337" s="49">
        <f>IF(A337&lt;(Støtteark!$H$4-5),0,B337)</f>
        <v>0</v>
      </c>
    </row>
    <row r="338" spans="1:16" s="49" customFormat="1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8"/>
      <c r="L338" s="49">
        <f t="shared" si="16"/>
        <v>0</v>
      </c>
      <c r="M338" s="49">
        <f t="shared" si="17"/>
        <v>0</v>
      </c>
      <c r="N338" s="49">
        <f t="shared" si="18"/>
        <v>0</v>
      </c>
      <c r="O338" s="49">
        <f>IF(E338&lt;1,0,IF(A338&lt;(Støtteark!$H$4-5),0,(IF(H338="Utførelse",(L338+M338),IF(H338="Fagkontroll",(N338),0)))))</f>
        <v>0</v>
      </c>
      <c r="P338" s="49">
        <f>IF(A338&lt;(Støtteark!$H$4-5),0,B338)</f>
        <v>0</v>
      </c>
    </row>
    <row r="339" spans="1:16" s="49" customFormat="1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8"/>
      <c r="L339" s="49">
        <f t="shared" si="16"/>
        <v>0</v>
      </c>
      <c r="M339" s="49">
        <f t="shared" si="17"/>
        <v>0</v>
      </c>
      <c r="N339" s="49">
        <f t="shared" si="18"/>
        <v>0</v>
      </c>
      <c r="O339" s="49">
        <f>IF(E339&lt;1,0,IF(A339&lt;(Støtteark!$H$4-5),0,(IF(H339="Utførelse",(L339+M339),IF(H339="Fagkontroll",(N339),0)))))</f>
        <v>0</v>
      </c>
      <c r="P339" s="49">
        <f>IF(A339&lt;(Støtteark!$H$4-5),0,B339)</f>
        <v>0</v>
      </c>
    </row>
    <row r="340" spans="1:16" s="49" customFormat="1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8"/>
      <c r="L340" s="49">
        <f t="shared" si="16"/>
        <v>0</v>
      </c>
      <c r="M340" s="49">
        <f t="shared" si="17"/>
        <v>0</v>
      </c>
      <c r="N340" s="49">
        <f t="shared" si="18"/>
        <v>0</v>
      </c>
      <c r="O340" s="49">
        <f>IF(E340&lt;1,0,IF(A340&lt;(Støtteark!$H$4-5),0,(IF(H340="Utførelse",(L340+M340),IF(H340="Fagkontroll",(N340),0)))))</f>
        <v>0</v>
      </c>
      <c r="P340" s="49">
        <f>IF(A340&lt;(Støtteark!$H$4-5),0,B340)</f>
        <v>0</v>
      </c>
    </row>
    <row r="341" spans="1:16" s="49" customFormat="1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8"/>
      <c r="L341" s="49">
        <f t="shared" si="16"/>
        <v>0</v>
      </c>
      <c r="M341" s="49">
        <f t="shared" si="17"/>
        <v>0</v>
      </c>
      <c r="N341" s="49">
        <f t="shared" si="18"/>
        <v>0</v>
      </c>
      <c r="O341" s="49">
        <f>IF(E341&lt;1,0,IF(A341&lt;(Støtteark!$H$4-5),0,(IF(H341="Utførelse",(L341+M341),IF(H341="Fagkontroll",(N341),0)))))</f>
        <v>0</v>
      </c>
      <c r="P341" s="49">
        <f>IF(A341&lt;(Støtteark!$H$4-5),0,B341)</f>
        <v>0</v>
      </c>
    </row>
    <row r="342" spans="1:16" s="49" customFormat="1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8"/>
      <c r="L342" s="49">
        <f t="shared" si="16"/>
        <v>0</v>
      </c>
      <c r="M342" s="49">
        <f t="shared" si="17"/>
        <v>0</v>
      </c>
      <c r="N342" s="49">
        <f t="shared" si="18"/>
        <v>0</v>
      </c>
      <c r="O342" s="49">
        <f>IF(E342&lt;1,0,IF(A342&lt;(Støtteark!$H$4-5),0,(IF(H342="Utførelse",(L342+M342),IF(H342="Fagkontroll",(N342),0)))))</f>
        <v>0</v>
      </c>
      <c r="P342" s="49">
        <f>IF(A342&lt;(Støtteark!$H$4-5),0,B342)</f>
        <v>0</v>
      </c>
    </row>
    <row r="343" spans="1:16" s="49" customFormat="1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8"/>
      <c r="L343" s="49">
        <f t="shared" si="16"/>
        <v>0</v>
      </c>
      <c r="M343" s="49">
        <f t="shared" si="17"/>
        <v>0</v>
      </c>
      <c r="N343" s="49">
        <f t="shared" si="18"/>
        <v>0</v>
      </c>
      <c r="O343" s="49">
        <f>IF(E343&lt;1,0,IF(A343&lt;(Støtteark!$H$4-5),0,(IF(H343="Utførelse",(L343+M343),IF(H343="Fagkontroll",(N343),0)))))</f>
        <v>0</v>
      </c>
      <c r="P343" s="49">
        <f>IF(A343&lt;(Støtteark!$H$4-5),0,B343)</f>
        <v>0</v>
      </c>
    </row>
    <row r="344" spans="1:16" s="49" customFormat="1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8"/>
      <c r="L344" s="49">
        <f t="shared" si="16"/>
        <v>0</v>
      </c>
      <c r="M344" s="49">
        <f t="shared" si="17"/>
        <v>0</v>
      </c>
      <c r="N344" s="49">
        <f t="shared" si="18"/>
        <v>0</v>
      </c>
      <c r="O344" s="49">
        <f>IF(E344&lt;1,0,IF(A344&lt;(Støtteark!$H$4-5),0,(IF(H344="Utførelse",(L344+M344),IF(H344="Fagkontroll",(N344),0)))))</f>
        <v>0</v>
      </c>
      <c r="P344" s="49">
        <f>IF(A344&lt;(Støtteark!$H$4-5),0,B344)</f>
        <v>0</v>
      </c>
    </row>
    <row r="345" spans="1:16" s="49" customFormat="1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8"/>
      <c r="L345" s="49">
        <f t="shared" si="16"/>
        <v>0</v>
      </c>
      <c r="M345" s="49">
        <f t="shared" si="17"/>
        <v>0</v>
      </c>
      <c r="N345" s="49">
        <f t="shared" si="18"/>
        <v>0</v>
      </c>
      <c r="O345" s="49">
        <f>IF(E345&lt;1,0,IF(A345&lt;(Støtteark!$H$4-5),0,(IF(H345="Utførelse",(L345+M345),IF(H345="Fagkontroll",(N345),0)))))</f>
        <v>0</v>
      </c>
      <c r="P345" s="49">
        <f>IF(A345&lt;(Støtteark!$H$4-5),0,B345)</f>
        <v>0</v>
      </c>
    </row>
    <row r="346" spans="1:16" s="49" customFormat="1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8"/>
      <c r="L346" s="49">
        <f t="shared" si="16"/>
        <v>0</v>
      </c>
      <c r="M346" s="49">
        <f t="shared" si="17"/>
        <v>0</v>
      </c>
      <c r="N346" s="49">
        <f t="shared" si="18"/>
        <v>0</v>
      </c>
      <c r="O346" s="49">
        <f>IF(E346&lt;1,0,IF(A346&lt;(Støtteark!$H$4-5),0,(IF(H346="Utførelse",(L346+M346),IF(H346="Fagkontroll",(N346),0)))))</f>
        <v>0</v>
      </c>
      <c r="P346" s="49">
        <f>IF(A346&lt;(Støtteark!$H$4-5),0,B346)</f>
        <v>0</v>
      </c>
    </row>
    <row r="347" spans="1:16" s="49" customFormat="1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8"/>
      <c r="L347" s="49">
        <f t="shared" si="16"/>
        <v>0</v>
      </c>
      <c r="M347" s="49">
        <f t="shared" si="17"/>
        <v>0</v>
      </c>
      <c r="N347" s="49">
        <f t="shared" si="18"/>
        <v>0</v>
      </c>
      <c r="O347" s="49">
        <f>IF(E347&lt;1,0,IF(A347&lt;(Støtteark!$H$4-5),0,(IF(H347="Utførelse",(L347+M347),IF(H347="Fagkontroll",(N347),0)))))</f>
        <v>0</v>
      </c>
      <c r="P347" s="49">
        <f>IF(A347&lt;(Støtteark!$H$4-5),0,B347)</f>
        <v>0</v>
      </c>
    </row>
    <row r="348" spans="1:16" s="49" customFormat="1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8"/>
      <c r="L348" s="49">
        <f t="shared" si="16"/>
        <v>0</v>
      </c>
      <c r="M348" s="49">
        <f t="shared" si="17"/>
        <v>0</v>
      </c>
      <c r="N348" s="49">
        <f t="shared" si="18"/>
        <v>0</v>
      </c>
      <c r="O348" s="49">
        <f>IF(E348&lt;1,0,IF(A348&lt;(Støtteark!$H$4-5),0,(IF(H348="Utførelse",(L348+M348),IF(H348="Fagkontroll",(N348),0)))))</f>
        <v>0</v>
      </c>
      <c r="P348" s="49">
        <f>IF(A348&lt;(Støtteark!$H$4-5),0,B348)</f>
        <v>0</v>
      </c>
    </row>
    <row r="349" spans="1:16" s="49" customFormat="1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8"/>
      <c r="L349" s="49">
        <f t="shared" si="16"/>
        <v>0</v>
      </c>
      <c r="M349" s="49">
        <f t="shared" si="17"/>
        <v>0</v>
      </c>
      <c r="N349" s="49">
        <f t="shared" si="18"/>
        <v>0</v>
      </c>
      <c r="O349" s="49">
        <f>IF(E349&lt;1,0,IF(A349&lt;(Støtteark!$H$4-5),0,(IF(H349="Utførelse",(L349+M349),IF(H349="Fagkontroll",(N349),0)))))</f>
        <v>0</v>
      </c>
      <c r="P349" s="49">
        <f>IF(A349&lt;(Støtteark!$H$4-5),0,B349)</f>
        <v>0</v>
      </c>
    </row>
    <row r="350" spans="1:16" s="49" customFormat="1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8"/>
      <c r="L350" s="49">
        <f t="shared" si="16"/>
        <v>0</v>
      </c>
      <c r="M350" s="49">
        <f t="shared" si="17"/>
        <v>0</v>
      </c>
      <c r="N350" s="49">
        <f t="shared" si="18"/>
        <v>0</v>
      </c>
      <c r="O350" s="49">
        <f>IF(E350&lt;1,0,IF(A350&lt;(Støtteark!$H$4-5),0,(IF(H350="Utførelse",(L350+M350),IF(H350="Fagkontroll",(N350),0)))))</f>
        <v>0</v>
      </c>
      <c r="P350" s="49">
        <f>IF(A350&lt;(Støtteark!$H$4-5),0,B350)</f>
        <v>0</v>
      </c>
    </row>
    <row r="351" spans="1:16" s="49" customFormat="1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8"/>
      <c r="L351" s="49">
        <f t="shared" si="16"/>
        <v>0</v>
      </c>
      <c r="M351" s="49">
        <f t="shared" si="17"/>
        <v>0</v>
      </c>
      <c r="N351" s="49">
        <f t="shared" si="18"/>
        <v>0</v>
      </c>
      <c r="O351" s="49">
        <f>IF(E351&lt;1,0,IF(A351&lt;(Støtteark!$H$4-5),0,(IF(H351="Utførelse",(L351+M351),IF(H351="Fagkontroll",(N351),0)))))</f>
        <v>0</v>
      </c>
      <c r="P351" s="49">
        <f>IF(A351&lt;(Støtteark!$H$4-5),0,B351)</f>
        <v>0</v>
      </c>
    </row>
    <row r="352" spans="1:16" s="49" customFormat="1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8"/>
      <c r="L352" s="49">
        <f t="shared" si="16"/>
        <v>0</v>
      </c>
      <c r="M352" s="49">
        <f t="shared" si="17"/>
        <v>0</v>
      </c>
      <c r="N352" s="49">
        <f t="shared" si="18"/>
        <v>0</v>
      </c>
      <c r="O352" s="49">
        <f>IF(E352&lt;1,0,IF(A352&lt;(Støtteark!$H$4-5),0,(IF(H352="Utførelse",(L352+M352),IF(H352="Fagkontroll",(N352),0)))))</f>
        <v>0</v>
      </c>
      <c r="P352" s="49">
        <f>IF(A352&lt;(Støtteark!$H$4-5),0,B352)</f>
        <v>0</v>
      </c>
    </row>
    <row r="353" spans="1:16" s="49" customFormat="1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8"/>
      <c r="L353" s="49">
        <f t="shared" si="16"/>
        <v>0</v>
      </c>
      <c r="M353" s="49">
        <f t="shared" si="17"/>
        <v>0</v>
      </c>
      <c r="N353" s="49">
        <f t="shared" si="18"/>
        <v>0</v>
      </c>
      <c r="O353" s="49">
        <f>IF(E353&lt;1,0,IF(A353&lt;(Støtteark!$H$4-5),0,(IF(H353="Utførelse",(L353+M353),IF(H353="Fagkontroll",(N353),0)))))</f>
        <v>0</v>
      </c>
      <c r="P353" s="49">
        <f>IF(A353&lt;(Støtteark!$H$4-5),0,B353)</f>
        <v>0</v>
      </c>
    </row>
    <row r="354" spans="1:16" s="49" customFormat="1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8"/>
      <c r="L354" s="49">
        <f t="shared" si="16"/>
        <v>0</v>
      </c>
      <c r="M354" s="49">
        <f t="shared" si="17"/>
        <v>0</v>
      </c>
      <c r="N354" s="49">
        <f t="shared" si="18"/>
        <v>0</v>
      </c>
      <c r="O354" s="49">
        <f>IF(E354&lt;1,0,IF(A354&lt;(Støtteark!$H$4-5),0,(IF(H354="Utførelse",(L354+M354),IF(H354="Fagkontroll",(N354),0)))))</f>
        <v>0</v>
      </c>
      <c r="P354" s="49">
        <f>IF(A354&lt;(Støtteark!$H$4-5),0,B354)</f>
        <v>0</v>
      </c>
    </row>
    <row r="355" spans="1:16" s="49" customFormat="1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8"/>
      <c r="L355" s="49">
        <f t="shared" si="16"/>
        <v>0</v>
      </c>
      <c r="M355" s="49">
        <f t="shared" si="17"/>
        <v>0</v>
      </c>
      <c r="N355" s="49">
        <f t="shared" si="18"/>
        <v>0</v>
      </c>
      <c r="O355" s="49">
        <f>IF(E355&lt;1,0,IF(A355&lt;(Støtteark!$H$4-5),0,(IF(H355="Utførelse",(L355+M355),IF(H355="Fagkontroll",(N355),0)))))</f>
        <v>0</v>
      </c>
      <c r="P355" s="49">
        <f>IF(A355&lt;(Støtteark!$H$4-5),0,B355)</f>
        <v>0</v>
      </c>
    </row>
    <row r="356" spans="1:16" s="49" customFormat="1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8"/>
      <c r="L356" s="49">
        <f t="shared" si="16"/>
        <v>0</v>
      </c>
      <c r="M356" s="49">
        <f t="shared" si="17"/>
        <v>0</v>
      </c>
      <c r="N356" s="49">
        <f t="shared" si="18"/>
        <v>0</v>
      </c>
      <c r="O356" s="49">
        <f>IF(E356&lt;1,0,IF(A356&lt;(Støtteark!$H$4-5),0,(IF(H356="Utførelse",(L356+M356),IF(H356="Fagkontroll",(N356),0)))))</f>
        <v>0</v>
      </c>
      <c r="P356" s="49">
        <f>IF(A356&lt;(Støtteark!$H$4-5),0,B356)</f>
        <v>0</v>
      </c>
    </row>
    <row r="357" spans="1:16" s="49" customFormat="1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8"/>
      <c r="L357" s="49">
        <f t="shared" si="16"/>
        <v>0</v>
      </c>
      <c r="M357" s="49">
        <f t="shared" si="17"/>
        <v>0</v>
      </c>
      <c r="N357" s="49">
        <f t="shared" si="18"/>
        <v>0</v>
      </c>
      <c r="O357" s="49">
        <f>IF(E357&lt;1,0,IF(A357&lt;(Støtteark!$H$4-5),0,(IF(H357="Utførelse",(L357+M357),IF(H357="Fagkontroll",(N357),0)))))</f>
        <v>0</v>
      </c>
      <c r="P357" s="49">
        <f>IF(A357&lt;(Støtteark!$H$4-5),0,B357)</f>
        <v>0</v>
      </c>
    </row>
    <row r="358" spans="1:16" s="49" customFormat="1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8"/>
      <c r="L358" s="49">
        <f t="shared" si="16"/>
        <v>0</v>
      </c>
      <c r="M358" s="49">
        <f t="shared" si="17"/>
        <v>0</v>
      </c>
      <c r="N358" s="49">
        <f t="shared" si="18"/>
        <v>0</v>
      </c>
      <c r="O358" s="49">
        <f>IF(E358&lt;1,0,IF(A358&lt;(Støtteark!$H$4-5),0,(IF(H358="Utførelse",(L358+M358),IF(H358="Fagkontroll",(N358),0)))))</f>
        <v>0</v>
      </c>
      <c r="P358" s="49">
        <f>IF(A358&lt;(Støtteark!$H$4-5),0,B358)</f>
        <v>0</v>
      </c>
    </row>
    <row r="359" spans="1:16" s="49" customFormat="1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8"/>
      <c r="L359" s="49">
        <f t="shared" si="16"/>
        <v>0</v>
      </c>
      <c r="M359" s="49">
        <f t="shared" si="17"/>
        <v>0</v>
      </c>
      <c r="N359" s="49">
        <f t="shared" si="18"/>
        <v>0</v>
      </c>
      <c r="O359" s="49">
        <f>IF(E359&lt;1,0,IF(A359&lt;(Støtteark!$H$4-5),0,(IF(H359="Utførelse",(L359+M359),IF(H359="Fagkontroll",(N359),0)))))</f>
        <v>0</v>
      </c>
      <c r="P359" s="49">
        <f>IF(A359&lt;(Støtteark!$H$4-5),0,B359)</f>
        <v>0</v>
      </c>
    </row>
    <row r="360" spans="1:16" s="49" customFormat="1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8"/>
      <c r="L360" s="49">
        <f t="shared" si="16"/>
        <v>0</v>
      </c>
      <c r="M360" s="49">
        <f t="shared" si="17"/>
        <v>0</v>
      </c>
      <c r="N360" s="49">
        <f t="shared" si="18"/>
        <v>0</v>
      </c>
      <c r="O360" s="49">
        <f>IF(E360&lt;1,0,IF(A360&lt;(Støtteark!$H$4-5),0,(IF(H360="Utførelse",(L360+M360),IF(H360="Fagkontroll",(N360),0)))))</f>
        <v>0</v>
      </c>
      <c r="P360" s="49">
        <f>IF(A360&lt;(Støtteark!$H$4-5),0,B360)</f>
        <v>0</v>
      </c>
    </row>
    <row r="361" spans="1:16" s="49" customFormat="1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8"/>
      <c r="L361" s="49">
        <f t="shared" si="16"/>
        <v>0</v>
      </c>
      <c r="M361" s="49">
        <f t="shared" si="17"/>
        <v>0</v>
      </c>
      <c r="N361" s="49">
        <f t="shared" si="18"/>
        <v>0</v>
      </c>
      <c r="O361" s="49">
        <f>IF(E361&lt;1,0,IF(A361&lt;(Støtteark!$H$4-5),0,(IF(H361="Utførelse",(L361+M361),IF(H361="Fagkontroll",(N361),0)))))</f>
        <v>0</v>
      </c>
      <c r="P361" s="49">
        <f>IF(A361&lt;(Støtteark!$H$4-5),0,B361)</f>
        <v>0</v>
      </c>
    </row>
    <row r="362" spans="1:16" s="49" customFormat="1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8"/>
      <c r="L362" s="49">
        <f t="shared" si="16"/>
        <v>0</v>
      </c>
      <c r="M362" s="49">
        <f t="shared" si="17"/>
        <v>0</v>
      </c>
      <c r="N362" s="49">
        <f t="shared" si="18"/>
        <v>0</v>
      </c>
      <c r="O362" s="49">
        <f>IF(E362&lt;1,0,IF(A362&lt;(Støtteark!$H$4-5),0,(IF(H362="Utførelse",(L362+M362),IF(H362="Fagkontroll",(N362),0)))))</f>
        <v>0</v>
      </c>
      <c r="P362" s="49">
        <f>IF(A362&lt;(Støtteark!$H$4-5),0,B362)</f>
        <v>0</v>
      </c>
    </row>
    <row r="363" spans="1:16" s="49" customFormat="1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8"/>
      <c r="L363" s="49">
        <f t="shared" si="16"/>
        <v>0</v>
      </c>
      <c r="M363" s="49">
        <f t="shared" si="17"/>
        <v>0</v>
      </c>
      <c r="N363" s="49">
        <f t="shared" si="18"/>
        <v>0</v>
      </c>
      <c r="O363" s="49">
        <f>IF(E363&lt;1,0,IF(A363&lt;(Støtteark!$H$4-5),0,(IF(H363="Utførelse",(L363+M363),IF(H363="Fagkontroll",(N363),0)))))</f>
        <v>0</v>
      </c>
      <c r="P363" s="49">
        <f>IF(A363&lt;(Støtteark!$H$4-5),0,B363)</f>
        <v>0</v>
      </c>
    </row>
    <row r="364" spans="1:16" s="49" customFormat="1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8"/>
      <c r="L364" s="49">
        <f t="shared" si="16"/>
        <v>0</v>
      </c>
      <c r="M364" s="49">
        <f t="shared" si="17"/>
        <v>0</v>
      </c>
      <c r="N364" s="49">
        <f t="shared" si="18"/>
        <v>0</v>
      </c>
      <c r="O364" s="49">
        <f>IF(E364&lt;1,0,IF(A364&lt;(Støtteark!$H$4-5),0,(IF(H364="Utførelse",(L364+M364),IF(H364="Fagkontroll",(N364),0)))))</f>
        <v>0</v>
      </c>
      <c r="P364" s="49">
        <f>IF(A364&lt;(Støtteark!$H$4-5),0,B364)</f>
        <v>0</v>
      </c>
    </row>
    <row r="365" spans="1:16" s="49" customFormat="1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8"/>
      <c r="L365" s="49">
        <f t="shared" si="16"/>
        <v>0</v>
      </c>
      <c r="M365" s="49">
        <f t="shared" si="17"/>
        <v>0</v>
      </c>
      <c r="N365" s="49">
        <f t="shared" si="18"/>
        <v>0</v>
      </c>
      <c r="O365" s="49">
        <f>IF(E365&lt;1,0,IF(A365&lt;(Støtteark!$H$4-5),0,(IF(H365="Utførelse",(L365+M365),IF(H365="Fagkontroll",(N365),0)))))</f>
        <v>0</v>
      </c>
      <c r="P365" s="49">
        <f>IF(A365&lt;(Støtteark!$H$4-5),0,B365)</f>
        <v>0</v>
      </c>
    </row>
    <row r="366" spans="1:16" s="49" customFormat="1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8"/>
      <c r="L366" s="49">
        <f t="shared" si="16"/>
        <v>0</v>
      </c>
      <c r="M366" s="49">
        <f t="shared" si="17"/>
        <v>0</v>
      </c>
      <c r="N366" s="49">
        <f t="shared" si="18"/>
        <v>0</v>
      </c>
      <c r="O366" s="49">
        <f>IF(E366&lt;1,0,IF(A366&lt;(Støtteark!$H$4-5),0,(IF(H366="Utførelse",(L366+M366),IF(H366="Fagkontroll",(N366),0)))))</f>
        <v>0</v>
      </c>
      <c r="P366" s="49">
        <f>IF(A366&lt;(Støtteark!$H$4-5),0,B366)</f>
        <v>0</v>
      </c>
    </row>
    <row r="367" spans="1:16" s="49" customFormat="1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8"/>
      <c r="L367" s="49">
        <f t="shared" si="16"/>
        <v>0</v>
      </c>
      <c r="M367" s="49">
        <f t="shared" si="17"/>
        <v>0</v>
      </c>
      <c r="N367" s="49">
        <f t="shared" si="18"/>
        <v>0</v>
      </c>
      <c r="O367" s="49">
        <f>IF(E367&lt;1,0,IF(A367&lt;(Støtteark!$H$4-5),0,(IF(H367="Utførelse",(L367+M367),IF(H367="Fagkontroll",(N367),0)))))</f>
        <v>0</v>
      </c>
      <c r="P367" s="49">
        <f>IF(A367&lt;(Støtteark!$H$4-5),0,B367)</f>
        <v>0</v>
      </c>
    </row>
    <row r="368" spans="1:16" s="49" customFormat="1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8"/>
      <c r="L368" s="49">
        <f t="shared" si="16"/>
        <v>0</v>
      </c>
      <c r="M368" s="49">
        <f t="shared" si="17"/>
        <v>0</v>
      </c>
      <c r="N368" s="49">
        <f t="shared" si="18"/>
        <v>0</v>
      </c>
      <c r="O368" s="49">
        <f>IF(E368&lt;1,0,IF(A368&lt;(Støtteark!$H$4-5),0,(IF(H368="Utførelse",(L368+M368),IF(H368="Fagkontroll",(N368),0)))))</f>
        <v>0</v>
      </c>
      <c r="P368" s="49">
        <f>IF(A368&lt;(Støtteark!$H$4-5),0,B368)</f>
        <v>0</v>
      </c>
    </row>
    <row r="369" spans="1:16" s="49" customFormat="1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8"/>
      <c r="L369" s="49">
        <f t="shared" si="16"/>
        <v>0</v>
      </c>
      <c r="M369" s="49">
        <f t="shared" si="17"/>
        <v>0</v>
      </c>
      <c r="N369" s="49">
        <f t="shared" si="18"/>
        <v>0</v>
      </c>
      <c r="O369" s="49">
        <f>IF(E369&lt;1,0,IF(A369&lt;(Støtteark!$H$4-5),0,(IF(H369="Utførelse",(L369+M369),IF(H369="Fagkontroll",(N369),0)))))</f>
        <v>0</v>
      </c>
      <c r="P369" s="49">
        <f>IF(A369&lt;(Støtteark!$H$4-5),0,B369)</f>
        <v>0</v>
      </c>
    </row>
    <row r="370" spans="1:16" s="49" customFormat="1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8"/>
      <c r="L370" s="49">
        <f t="shared" si="16"/>
        <v>0</v>
      </c>
      <c r="M370" s="49">
        <f t="shared" si="17"/>
        <v>0</v>
      </c>
      <c r="N370" s="49">
        <f t="shared" si="18"/>
        <v>0</v>
      </c>
      <c r="O370" s="49">
        <f>IF(E370&lt;1,0,IF(A370&lt;(Støtteark!$H$4-5),0,(IF(H370="Utførelse",(L370+M370),IF(H370="Fagkontroll",(N370),0)))))</f>
        <v>0</v>
      </c>
      <c r="P370" s="49">
        <f>IF(A370&lt;(Støtteark!$H$4-5),0,B370)</f>
        <v>0</v>
      </c>
    </row>
    <row r="371" spans="1:16" s="49" customFormat="1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8"/>
      <c r="L371" s="49">
        <f t="shared" si="16"/>
        <v>0</v>
      </c>
      <c r="M371" s="49">
        <f t="shared" si="17"/>
        <v>0</v>
      </c>
      <c r="N371" s="49">
        <f t="shared" si="18"/>
        <v>0</v>
      </c>
      <c r="O371" s="49">
        <f>IF(E371&lt;1,0,IF(A371&lt;(Støtteark!$H$4-5),0,(IF(H371="Utførelse",(L371+M371),IF(H371="Fagkontroll",(N371),0)))))</f>
        <v>0</v>
      </c>
      <c r="P371" s="49">
        <f>IF(A371&lt;(Støtteark!$H$4-5),0,B371)</f>
        <v>0</v>
      </c>
    </row>
    <row r="372" spans="1:16" s="49" customFormat="1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8"/>
      <c r="L372" s="49">
        <f t="shared" si="16"/>
        <v>0</v>
      </c>
      <c r="M372" s="49">
        <f t="shared" si="17"/>
        <v>0</v>
      </c>
      <c r="N372" s="49">
        <f t="shared" si="18"/>
        <v>0</v>
      </c>
      <c r="O372" s="49">
        <f>IF(E372&lt;1,0,IF(A372&lt;(Støtteark!$H$4-5),0,(IF(H372="Utførelse",(L372+M372),IF(H372="Fagkontroll",(N372),0)))))</f>
        <v>0</v>
      </c>
      <c r="P372" s="49">
        <f>IF(A372&lt;(Støtteark!$H$4-5),0,B372)</f>
        <v>0</v>
      </c>
    </row>
    <row r="373" spans="1:16" s="49" customFormat="1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8"/>
      <c r="L373" s="49">
        <f t="shared" si="16"/>
        <v>0</v>
      </c>
      <c r="M373" s="49">
        <f t="shared" si="17"/>
        <v>0</v>
      </c>
      <c r="N373" s="49">
        <f t="shared" si="18"/>
        <v>0</v>
      </c>
      <c r="O373" s="49">
        <f>IF(E373&lt;1,0,IF(A373&lt;(Støtteark!$H$4-5),0,(IF(H373="Utførelse",(L373+M373),IF(H373="Fagkontroll",(N373),0)))))</f>
        <v>0</v>
      </c>
      <c r="P373" s="49">
        <f>IF(A373&lt;(Støtteark!$H$4-5),0,B373)</f>
        <v>0</v>
      </c>
    </row>
    <row r="374" spans="1:16" s="49" customFormat="1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8"/>
      <c r="L374" s="49">
        <f t="shared" si="16"/>
        <v>0</v>
      </c>
      <c r="M374" s="49">
        <f t="shared" si="17"/>
        <v>0</v>
      </c>
      <c r="N374" s="49">
        <f t="shared" si="18"/>
        <v>0</v>
      </c>
      <c r="O374" s="49">
        <f>IF(E374&lt;1,0,IF(A374&lt;(Støtteark!$H$4-5),0,(IF(H374="Utførelse",(L374+M374),IF(H374="Fagkontroll",(N374),0)))))</f>
        <v>0</v>
      </c>
      <c r="P374" s="49">
        <f>IF(A374&lt;(Støtteark!$H$4-5),0,B374)</f>
        <v>0</v>
      </c>
    </row>
    <row r="375" spans="1:16" s="49" customFormat="1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8"/>
      <c r="L375" s="49">
        <f t="shared" si="16"/>
        <v>0</v>
      </c>
      <c r="M375" s="49">
        <f t="shared" si="17"/>
        <v>0</v>
      </c>
      <c r="N375" s="49">
        <f t="shared" si="18"/>
        <v>0</v>
      </c>
      <c r="O375" s="49">
        <f>IF(E375&lt;1,0,IF(A375&lt;(Støtteark!$H$4-5),0,(IF(H375="Utførelse",(L375+M375),IF(H375="Fagkontroll",(N375),0)))))</f>
        <v>0</v>
      </c>
      <c r="P375" s="49">
        <f>IF(A375&lt;(Støtteark!$H$4-5),0,B375)</f>
        <v>0</v>
      </c>
    </row>
    <row r="376" spans="1:16" s="49" customFormat="1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>
        <f t="shared" si="16"/>
        <v>0</v>
      </c>
      <c r="M376" s="49">
        <f t="shared" si="17"/>
        <v>0</v>
      </c>
      <c r="N376" s="49">
        <f t="shared" si="18"/>
        <v>0</v>
      </c>
      <c r="O376" s="49">
        <f>IF(E376&lt;1,0,IF(A376&lt;(Støtteark!$H$4-5),0,(IF(H376="Utførelse",(L376+M376),IF(H376="Fagkontroll",(N376),0)))))</f>
        <v>0</v>
      </c>
      <c r="P376" s="49">
        <f>IF(A376&lt;(Støtteark!$H$4-5),0,B376)</f>
        <v>0</v>
      </c>
    </row>
    <row r="377" spans="1:16" s="49" customFormat="1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8"/>
      <c r="L377" s="49">
        <f t="shared" si="16"/>
        <v>0</v>
      </c>
      <c r="M377" s="49">
        <f t="shared" si="17"/>
        <v>0</v>
      </c>
      <c r="N377" s="49">
        <f t="shared" si="18"/>
        <v>0</v>
      </c>
      <c r="O377" s="49">
        <f>IF(E377&lt;1,0,IF(A377&lt;(Støtteark!$H$4-5),0,(IF(H377="Utførelse",(L377+M377),IF(H377="Fagkontroll",(N377),0)))))</f>
        <v>0</v>
      </c>
      <c r="P377" s="49">
        <f>IF(A377&lt;(Støtteark!$H$4-5),0,B377)</f>
        <v>0</v>
      </c>
    </row>
    <row r="378" spans="1:16" s="49" customFormat="1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8"/>
      <c r="L378" s="49">
        <f t="shared" si="16"/>
        <v>0</v>
      </c>
      <c r="M378" s="49">
        <f t="shared" si="17"/>
        <v>0</v>
      </c>
      <c r="N378" s="49">
        <f t="shared" si="18"/>
        <v>0</v>
      </c>
      <c r="O378" s="49">
        <f>IF(E378&lt;1,0,IF(A378&lt;(Støtteark!$H$4-5),0,(IF(H378="Utførelse",(L378+M378),IF(H378="Fagkontroll",(N378),0)))))</f>
        <v>0</v>
      </c>
      <c r="P378" s="49">
        <f>IF(A378&lt;(Støtteark!$H$4-5),0,B378)</f>
        <v>0</v>
      </c>
    </row>
    <row r="379" spans="1:16" s="49" customFormat="1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8"/>
      <c r="L379" s="49">
        <f t="shared" si="16"/>
        <v>0</v>
      </c>
      <c r="M379" s="49">
        <f t="shared" si="17"/>
        <v>0</v>
      </c>
      <c r="N379" s="49">
        <f t="shared" si="18"/>
        <v>0</v>
      </c>
      <c r="O379" s="49">
        <f>IF(E379&lt;1,0,IF(A379&lt;(Støtteark!$H$4-5),0,(IF(H379="Utførelse",(L379+M379),IF(H379="Fagkontroll",(N379),0)))))</f>
        <v>0</v>
      </c>
      <c r="P379" s="49">
        <f>IF(A379&lt;(Støtteark!$H$4-5),0,B379)</f>
        <v>0</v>
      </c>
    </row>
    <row r="380" spans="1:16" s="49" customFormat="1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8"/>
      <c r="L380" s="49">
        <f t="shared" si="16"/>
        <v>0</v>
      </c>
      <c r="M380" s="49">
        <f t="shared" si="17"/>
        <v>0</v>
      </c>
      <c r="N380" s="49">
        <f t="shared" si="18"/>
        <v>0</v>
      </c>
      <c r="O380" s="49">
        <f>IF(E380&lt;1,0,IF(A380&lt;(Støtteark!$H$4-5),0,(IF(H380="Utførelse",(L380+M380),IF(H380="Fagkontroll",(N380),0)))))</f>
        <v>0</v>
      </c>
      <c r="P380" s="49">
        <f>IF(A380&lt;(Støtteark!$H$4-5),0,B380)</f>
        <v>0</v>
      </c>
    </row>
    <row r="381" spans="1:16" s="49" customFormat="1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8"/>
      <c r="L381" s="49">
        <f t="shared" si="16"/>
        <v>0</v>
      </c>
      <c r="M381" s="49">
        <f t="shared" si="17"/>
        <v>0</v>
      </c>
      <c r="N381" s="49">
        <f t="shared" si="18"/>
        <v>0</v>
      </c>
      <c r="O381" s="49">
        <f>IF(E381&lt;1,0,IF(A381&lt;(Støtteark!$H$4-5),0,(IF(H381="Utførelse",(L381+M381),IF(H381="Fagkontroll",(N381),0)))))</f>
        <v>0</v>
      </c>
      <c r="P381" s="49">
        <f>IF(A381&lt;(Støtteark!$H$4-5),0,B381)</f>
        <v>0</v>
      </c>
    </row>
    <row r="382" spans="1:16" s="49" customFormat="1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8"/>
      <c r="L382" s="49">
        <f t="shared" si="16"/>
        <v>0</v>
      </c>
      <c r="M382" s="49">
        <f t="shared" si="17"/>
        <v>0</v>
      </c>
      <c r="N382" s="49">
        <f t="shared" si="18"/>
        <v>0</v>
      </c>
      <c r="O382" s="49">
        <f>IF(E382&lt;1,0,IF(A382&lt;(Støtteark!$H$4-5),0,(IF(H382="Utførelse",(L382+M382),IF(H382="Fagkontroll",(N382),0)))))</f>
        <v>0</v>
      </c>
      <c r="P382" s="49">
        <f>IF(A382&lt;(Støtteark!$H$4-5),0,B382)</f>
        <v>0</v>
      </c>
    </row>
    <row r="383" spans="1:16" s="49" customFormat="1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8"/>
      <c r="L383" s="49">
        <f t="shared" si="16"/>
        <v>0</v>
      </c>
      <c r="M383" s="49">
        <f t="shared" si="17"/>
        <v>0</v>
      </c>
      <c r="N383" s="49">
        <f t="shared" si="18"/>
        <v>0</v>
      </c>
      <c r="O383" s="49">
        <f>IF(E383&lt;1,0,IF(A383&lt;(Støtteark!$H$4-5),0,(IF(H383="Utførelse",(L383+M383),IF(H383="Fagkontroll",(N383),0)))))</f>
        <v>0</v>
      </c>
      <c r="P383" s="49">
        <f>IF(A383&lt;(Støtteark!$H$4-5),0,B383)</f>
        <v>0</v>
      </c>
    </row>
    <row r="384" spans="1:16" s="49" customFormat="1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8"/>
      <c r="L384" s="49">
        <f t="shared" si="16"/>
        <v>0</v>
      </c>
      <c r="M384" s="49">
        <f t="shared" si="17"/>
        <v>0</v>
      </c>
      <c r="N384" s="49">
        <f t="shared" si="18"/>
        <v>0</v>
      </c>
      <c r="O384" s="49">
        <f>IF(E384&lt;1,0,IF(A384&lt;(Støtteark!$H$4-5),0,(IF(H384="Utførelse",(L384+M384),IF(H384="Fagkontroll",(N384),0)))))</f>
        <v>0</v>
      </c>
      <c r="P384" s="49">
        <f>IF(A384&lt;(Støtteark!$H$4-5),0,B384)</f>
        <v>0</v>
      </c>
    </row>
    <row r="385" spans="1:16" s="49" customFormat="1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8"/>
      <c r="L385" s="49">
        <f t="shared" si="16"/>
        <v>0</v>
      </c>
      <c r="M385" s="49">
        <f t="shared" si="17"/>
        <v>0</v>
      </c>
      <c r="N385" s="49">
        <f t="shared" si="18"/>
        <v>0</v>
      </c>
      <c r="O385" s="49">
        <f>IF(E385&lt;1,0,IF(A385&lt;(Støtteark!$H$4-5),0,(IF(H385="Utførelse",(L385+M385),IF(H385="Fagkontroll",(N385),0)))))</f>
        <v>0</v>
      </c>
      <c r="P385" s="49">
        <f>IF(A385&lt;(Støtteark!$H$4-5),0,B385)</f>
        <v>0</v>
      </c>
    </row>
    <row r="386" spans="1:16" s="49" customFormat="1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8"/>
      <c r="L386" s="49">
        <f t="shared" si="16"/>
        <v>0</v>
      </c>
      <c r="M386" s="49">
        <f t="shared" si="17"/>
        <v>0</v>
      </c>
      <c r="N386" s="49">
        <f t="shared" si="18"/>
        <v>0</v>
      </c>
      <c r="O386" s="49">
        <f>IF(E386&lt;1,0,IF(A386&lt;(Støtteark!$H$4-5),0,(IF(H386="Utførelse",(L386+M386),IF(H386="Fagkontroll",(N386),0)))))</f>
        <v>0</v>
      </c>
      <c r="P386" s="49">
        <f>IF(A386&lt;(Støtteark!$H$4-5),0,B386)</f>
        <v>0</v>
      </c>
    </row>
    <row r="387" spans="1:16" s="49" customFormat="1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8"/>
      <c r="L387" s="49">
        <f t="shared" si="16"/>
        <v>0</v>
      </c>
      <c r="M387" s="49">
        <f t="shared" si="17"/>
        <v>0</v>
      </c>
      <c r="N387" s="49">
        <f t="shared" si="18"/>
        <v>0</v>
      </c>
      <c r="O387" s="49">
        <f>IF(E387&lt;1,0,IF(A387&lt;(Støtteark!$H$4-5),0,(IF(H387="Utførelse",(L387+M387),IF(H387="Fagkontroll",(N387),0)))))</f>
        <v>0</v>
      </c>
      <c r="P387" s="49">
        <f>IF(A387&lt;(Støtteark!$H$4-5),0,B387)</f>
        <v>0</v>
      </c>
    </row>
    <row r="388" spans="1:16" s="49" customFormat="1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8"/>
      <c r="L388" s="49">
        <f t="shared" si="16"/>
        <v>0</v>
      </c>
      <c r="M388" s="49">
        <f t="shared" si="17"/>
        <v>0</v>
      </c>
      <c r="N388" s="49">
        <f t="shared" si="18"/>
        <v>0</v>
      </c>
      <c r="O388" s="49">
        <f>IF(E388&lt;1,0,IF(A388&lt;(Støtteark!$H$4-5),0,(IF(H388="Utførelse",(L388+M388),IF(H388="Fagkontroll",(N388),0)))))</f>
        <v>0</v>
      </c>
      <c r="P388" s="49">
        <f>IF(A388&lt;(Støtteark!$H$4-5),0,B388)</f>
        <v>0</v>
      </c>
    </row>
    <row r="389" spans="1:16" s="49" customFormat="1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8"/>
      <c r="L389" s="49">
        <f t="shared" si="16"/>
        <v>0</v>
      </c>
      <c r="M389" s="49">
        <f t="shared" si="17"/>
        <v>0</v>
      </c>
      <c r="N389" s="49">
        <f t="shared" si="18"/>
        <v>0</v>
      </c>
      <c r="O389" s="49">
        <f>IF(E389&lt;1,0,IF(A389&lt;(Støtteark!$H$4-5),0,(IF(H389="Utførelse",(L389+M389),IF(H389="Fagkontroll",(N389),0)))))</f>
        <v>0</v>
      </c>
      <c r="P389" s="49">
        <f>IF(A389&lt;(Støtteark!$H$4-5),0,B389)</f>
        <v>0</v>
      </c>
    </row>
    <row r="390" spans="1:16" s="49" customFormat="1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8"/>
      <c r="L390" s="49">
        <f t="shared" si="16"/>
        <v>0</v>
      </c>
      <c r="M390" s="49">
        <f t="shared" si="17"/>
        <v>0</v>
      </c>
      <c r="N390" s="49">
        <f t="shared" si="18"/>
        <v>0</v>
      </c>
      <c r="O390" s="49">
        <f>IF(E390&lt;1,0,IF(A390&lt;(Støtteark!$H$4-5),0,(IF(H390="Utførelse",(L390+M390),IF(H390="Fagkontroll",(N390),0)))))</f>
        <v>0</v>
      </c>
      <c r="P390" s="49">
        <f>IF(A390&lt;(Støtteark!$H$4-5),0,B390)</f>
        <v>0</v>
      </c>
    </row>
    <row r="391" spans="1:16" s="49" customFormat="1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8"/>
      <c r="L391" s="49">
        <f t="shared" si="16"/>
        <v>0</v>
      </c>
      <c r="M391" s="49">
        <f t="shared" si="17"/>
        <v>0</v>
      </c>
      <c r="N391" s="49">
        <f t="shared" si="18"/>
        <v>0</v>
      </c>
      <c r="O391" s="49">
        <f>IF(E391&lt;1,0,IF(A391&lt;(Støtteark!$H$4-5),0,(IF(H391="Utførelse",(L391+M391),IF(H391="Fagkontroll",(N391),0)))))</f>
        <v>0</v>
      </c>
      <c r="P391" s="49">
        <f>IF(A391&lt;(Støtteark!$H$4-5),0,B391)</f>
        <v>0</v>
      </c>
    </row>
    <row r="392" spans="1:16" s="49" customFormat="1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8"/>
      <c r="L392" s="49">
        <f t="shared" si="16"/>
        <v>0</v>
      </c>
      <c r="M392" s="49">
        <f t="shared" si="17"/>
        <v>0</v>
      </c>
      <c r="N392" s="49">
        <f t="shared" si="18"/>
        <v>0</v>
      </c>
      <c r="O392" s="49">
        <f>IF(E392&lt;1,0,IF(A392&lt;(Støtteark!$H$4-5),0,(IF(H392="Utførelse",(L392+M392),IF(H392="Fagkontroll",(N392),0)))))</f>
        <v>0</v>
      </c>
      <c r="P392" s="49">
        <f>IF(A392&lt;(Støtteark!$H$4-5),0,B392)</f>
        <v>0</v>
      </c>
    </row>
    <row r="393" spans="1:16" s="49" customFormat="1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8"/>
      <c r="L393" s="49">
        <f t="shared" si="16"/>
        <v>0</v>
      </c>
      <c r="M393" s="49">
        <f t="shared" si="17"/>
        <v>0</v>
      </c>
      <c r="N393" s="49">
        <f t="shared" si="18"/>
        <v>0</v>
      </c>
      <c r="O393" s="49">
        <f>IF(E393&lt;1,0,IF(A393&lt;(Støtteark!$H$4-5),0,(IF(H393="Utførelse",(L393+M393),IF(H393="Fagkontroll",(N393),0)))))</f>
        <v>0</v>
      </c>
      <c r="P393" s="49">
        <f>IF(A393&lt;(Støtteark!$H$4-5),0,B393)</f>
        <v>0</v>
      </c>
    </row>
    <row r="394" spans="1:16" s="49" customFormat="1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8"/>
      <c r="L394" s="49">
        <f t="shared" si="16"/>
        <v>0</v>
      </c>
      <c r="M394" s="49">
        <f t="shared" si="17"/>
        <v>0</v>
      </c>
      <c r="N394" s="49">
        <f t="shared" si="18"/>
        <v>0</v>
      </c>
      <c r="O394" s="49">
        <f>IF(E394&lt;1,0,IF(A394&lt;(Støtteark!$H$4-5),0,(IF(H394="Utførelse",(L394+M394),IF(H394="Fagkontroll",(N394),0)))))</f>
        <v>0</v>
      </c>
      <c r="P394" s="49">
        <f>IF(A394&lt;(Støtteark!$H$4-5),0,B394)</f>
        <v>0</v>
      </c>
    </row>
    <row r="395" spans="1:16" s="49" customFormat="1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8"/>
      <c r="L395" s="49">
        <f t="shared" si="16"/>
        <v>0</v>
      </c>
      <c r="M395" s="49">
        <f t="shared" si="17"/>
        <v>0</v>
      </c>
      <c r="N395" s="49">
        <f t="shared" si="18"/>
        <v>0</v>
      </c>
      <c r="O395" s="49">
        <f>IF(E395&lt;1,0,IF(A395&lt;(Støtteark!$H$4-5),0,(IF(H395="Utførelse",(L395+M395),IF(H395="Fagkontroll",(N395),0)))))</f>
        <v>0</v>
      </c>
      <c r="P395" s="49">
        <f>IF(A395&lt;(Støtteark!$H$4-5),0,B395)</f>
        <v>0</v>
      </c>
    </row>
    <row r="396" spans="1:16" s="49" customFormat="1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8"/>
      <c r="L396" s="49">
        <f t="shared" si="16"/>
        <v>0</v>
      </c>
      <c r="M396" s="49">
        <f t="shared" si="17"/>
        <v>0</v>
      </c>
      <c r="N396" s="49">
        <f t="shared" si="18"/>
        <v>0</v>
      </c>
      <c r="O396" s="49">
        <f>IF(E396&lt;1,0,IF(A396&lt;(Støtteark!$H$4-5),0,(IF(H396="Utførelse",(L396+M396),IF(H396="Fagkontroll",(N396),0)))))</f>
        <v>0</v>
      </c>
      <c r="P396" s="49">
        <f>IF(A396&lt;(Støtteark!$H$4-5),0,B396)</f>
        <v>0</v>
      </c>
    </row>
    <row r="397" spans="1:16" s="49" customFormat="1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8"/>
      <c r="L397" s="49">
        <f t="shared" si="16"/>
        <v>0</v>
      </c>
      <c r="M397" s="49">
        <f t="shared" si="17"/>
        <v>0</v>
      </c>
      <c r="N397" s="49">
        <f t="shared" si="18"/>
        <v>0</v>
      </c>
      <c r="O397" s="49">
        <f>IF(E397&lt;1,0,IF(A397&lt;(Støtteark!$H$4-5),0,(IF(H397="Utførelse",(L397+M397),IF(H397="Fagkontroll",(N397),0)))))</f>
        <v>0</v>
      </c>
      <c r="P397" s="49">
        <f>IF(A397&lt;(Støtteark!$H$4-5),0,B397)</f>
        <v>0</v>
      </c>
    </row>
    <row r="398" spans="1:16" s="49" customFormat="1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8"/>
      <c r="L398" s="49">
        <f t="shared" ref="L398" si="19">IF(E398&lt;1,0,IF(H398="Utførelse",IF(G398="Tekniske planer",B398,0),0))</f>
        <v>0</v>
      </c>
      <c r="M398" s="49">
        <f t="shared" ref="M398" si="20">IF(E398&lt;1,0,IF(H398="Utførelse",IF(G398="Revurdering",B398,0),0))</f>
        <v>0</v>
      </c>
      <c r="N398" s="49">
        <f t="shared" ref="N398" si="21">IF(L398+M398&gt;0,0,B398)</f>
        <v>0</v>
      </c>
      <c r="O398" s="49">
        <f>IF(E398&lt;1,0,IF(A398&lt;(Støtteark!$H$4-5),0,(IF(H398="Utførelse",(L398+M398),IF(H398="Fagkontroll",(N398),0)))))</f>
        <v>0</v>
      </c>
      <c r="P398" s="49">
        <f>IF(A398&lt;(Støtteark!$H$4-5),0,B398)</f>
        <v>0</v>
      </c>
    </row>
    <row r="399" spans="1:16" s="49" customFormat="1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8"/>
      <c r="L399" s="49">
        <f t="shared" ref="L399:L462" si="22">IF(E399&lt;1,0,IF(H399="Utførelse",IF(G399="Tekniske planer",B399,0),0))</f>
        <v>0</v>
      </c>
      <c r="M399" s="49">
        <f t="shared" ref="M399:M462" si="23">IF(E399&lt;1,0,IF(H399="Utførelse",IF(G399="Revurdering",B399,0),0))</f>
        <v>0</v>
      </c>
      <c r="N399" s="49">
        <f t="shared" ref="N399:N462" si="24">IF(L399+M399&gt;0,0,B399)</f>
        <v>0</v>
      </c>
      <c r="O399" s="49">
        <f>IF(E399&lt;1,0,IF(A399&lt;(Støtteark!$H$4-5),0,(IF(H399="Utførelse",(L399+M399),IF(H399="Fagkontroll",(N399),0)))))</f>
        <v>0</v>
      </c>
      <c r="P399" s="49">
        <f>IF(A399&lt;(Støtteark!$H$4-5),0,B399)</f>
        <v>0</v>
      </c>
    </row>
    <row r="400" spans="1:16" s="49" customFormat="1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8"/>
      <c r="L400" s="49">
        <f t="shared" si="22"/>
        <v>0</v>
      </c>
      <c r="M400" s="49">
        <f t="shared" si="23"/>
        <v>0</v>
      </c>
      <c r="N400" s="49">
        <f t="shared" si="24"/>
        <v>0</v>
      </c>
      <c r="O400" s="49">
        <f>IF(E400&lt;1,0,IF(A400&lt;(Støtteark!$H$4-5),0,(IF(H400="Utførelse",(L400+M400),IF(H400="Fagkontroll",(N400),0)))))</f>
        <v>0</v>
      </c>
      <c r="P400" s="49">
        <f>IF(A400&lt;(Støtteark!$H$4-5),0,B400)</f>
        <v>0</v>
      </c>
    </row>
    <row r="401" spans="1:16" s="49" customFormat="1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8"/>
      <c r="L401" s="49">
        <f t="shared" si="22"/>
        <v>0</v>
      </c>
      <c r="M401" s="49">
        <f t="shared" si="23"/>
        <v>0</v>
      </c>
      <c r="N401" s="49">
        <f t="shared" si="24"/>
        <v>0</v>
      </c>
      <c r="O401" s="49">
        <f>IF(E401&lt;1,0,IF(A401&lt;(Støtteark!$H$4-5),0,(IF(H401="Utførelse",(L401+M401),IF(H401="Fagkontroll",(N401),0)))))</f>
        <v>0</v>
      </c>
      <c r="P401" s="49">
        <f>IF(A401&lt;(Støtteark!$H$4-5),0,B401)</f>
        <v>0</v>
      </c>
    </row>
    <row r="402" spans="1:16" s="49" customFormat="1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8"/>
      <c r="L402" s="49">
        <f t="shared" si="22"/>
        <v>0</v>
      </c>
      <c r="M402" s="49">
        <f t="shared" si="23"/>
        <v>0</v>
      </c>
      <c r="N402" s="49">
        <f t="shared" si="24"/>
        <v>0</v>
      </c>
      <c r="O402" s="49">
        <f>IF(E402&lt;1,0,IF(A402&lt;(Støtteark!$H$4-5),0,(IF(H402="Utførelse",(L402+M402),IF(H402="Fagkontroll",(N402),0)))))</f>
        <v>0</v>
      </c>
      <c r="P402" s="49">
        <f>IF(A402&lt;(Støtteark!$H$4-5),0,B402)</f>
        <v>0</v>
      </c>
    </row>
    <row r="403" spans="1:16" s="49" customFormat="1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8"/>
      <c r="L403" s="49">
        <f t="shared" si="22"/>
        <v>0</v>
      </c>
      <c r="M403" s="49">
        <f t="shared" si="23"/>
        <v>0</v>
      </c>
      <c r="N403" s="49">
        <f t="shared" si="24"/>
        <v>0</v>
      </c>
      <c r="O403" s="49">
        <f>IF(E403&lt;1,0,IF(A403&lt;(Støtteark!$H$4-5),0,(IF(H403="Utførelse",(L403+M403),IF(H403="Fagkontroll",(N403),0)))))</f>
        <v>0</v>
      </c>
      <c r="P403" s="49">
        <f>IF(A403&lt;(Støtteark!$H$4-5),0,B403)</f>
        <v>0</v>
      </c>
    </row>
    <row r="404" spans="1:16" s="49" customFormat="1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8"/>
      <c r="L404" s="49">
        <f t="shared" si="22"/>
        <v>0</v>
      </c>
      <c r="M404" s="49">
        <f t="shared" si="23"/>
        <v>0</v>
      </c>
      <c r="N404" s="49">
        <f t="shared" si="24"/>
        <v>0</v>
      </c>
      <c r="O404" s="49">
        <f>IF(E404&lt;1,0,IF(A404&lt;(Støtteark!$H$4-5),0,(IF(H404="Utførelse",(L404+M404),IF(H404="Fagkontroll",(N404),0)))))</f>
        <v>0</v>
      </c>
      <c r="P404" s="49">
        <f>IF(A404&lt;(Støtteark!$H$4-5),0,B404)</f>
        <v>0</v>
      </c>
    </row>
    <row r="405" spans="1:16" s="49" customFormat="1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8"/>
      <c r="L405" s="49">
        <f t="shared" si="22"/>
        <v>0</v>
      </c>
      <c r="M405" s="49">
        <f t="shared" si="23"/>
        <v>0</v>
      </c>
      <c r="N405" s="49">
        <f t="shared" si="24"/>
        <v>0</v>
      </c>
      <c r="O405" s="49">
        <f>IF(E405&lt;1,0,IF(A405&lt;(Støtteark!$H$4-5),0,(IF(H405="Utførelse",(L405+M405),IF(H405="Fagkontroll",(N405),0)))))</f>
        <v>0</v>
      </c>
      <c r="P405" s="49">
        <f>IF(A405&lt;(Støtteark!$H$4-5),0,B405)</f>
        <v>0</v>
      </c>
    </row>
    <row r="406" spans="1:16" s="49" customFormat="1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8"/>
      <c r="L406" s="49">
        <f t="shared" si="22"/>
        <v>0</v>
      </c>
      <c r="M406" s="49">
        <f t="shared" si="23"/>
        <v>0</v>
      </c>
      <c r="N406" s="49">
        <f t="shared" si="24"/>
        <v>0</v>
      </c>
      <c r="O406" s="49">
        <f>IF(E406&lt;1,0,IF(A406&lt;(Støtteark!$H$4-5),0,(IF(H406="Utførelse",(L406+M406),IF(H406="Fagkontroll",(N406),0)))))</f>
        <v>0</v>
      </c>
      <c r="P406" s="49">
        <f>IF(A406&lt;(Støtteark!$H$4-5),0,B406)</f>
        <v>0</v>
      </c>
    </row>
    <row r="407" spans="1:16" s="49" customFormat="1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8"/>
      <c r="L407" s="49">
        <f t="shared" si="22"/>
        <v>0</v>
      </c>
      <c r="M407" s="49">
        <f t="shared" si="23"/>
        <v>0</v>
      </c>
      <c r="N407" s="49">
        <f t="shared" si="24"/>
        <v>0</v>
      </c>
      <c r="O407" s="49">
        <f>IF(E407&lt;1,0,IF(A407&lt;(Støtteark!$H$4-5),0,(IF(H407="Utførelse",(L407+M407),IF(H407="Fagkontroll",(N407),0)))))</f>
        <v>0</v>
      </c>
      <c r="P407" s="49">
        <f>IF(A407&lt;(Støtteark!$H$4-5),0,B407)</f>
        <v>0</v>
      </c>
    </row>
    <row r="408" spans="1:16" s="49" customFormat="1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8"/>
      <c r="L408" s="49">
        <f t="shared" si="22"/>
        <v>0</v>
      </c>
      <c r="M408" s="49">
        <f t="shared" si="23"/>
        <v>0</v>
      </c>
      <c r="N408" s="49">
        <f t="shared" si="24"/>
        <v>0</v>
      </c>
      <c r="O408" s="49">
        <f>IF(E408&lt;1,0,IF(A408&lt;(Støtteark!$H$4-5),0,(IF(H408="Utførelse",(L408+M408),IF(H408="Fagkontroll",(N408),0)))))</f>
        <v>0</v>
      </c>
      <c r="P408" s="49">
        <f>IF(A408&lt;(Støtteark!$H$4-5),0,B408)</f>
        <v>0</v>
      </c>
    </row>
    <row r="409" spans="1:16" s="49" customFormat="1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8"/>
      <c r="L409" s="49">
        <f t="shared" si="22"/>
        <v>0</v>
      </c>
      <c r="M409" s="49">
        <f t="shared" si="23"/>
        <v>0</v>
      </c>
      <c r="N409" s="49">
        <f t="shared" si="24"/>
        <v>0</v>
      </c>
      <c r="O409" s="49">
        <f>IF(E409&lt;1,0,IF(A409&lt;(Støtteark!$H$4-5),0,(IF(H409="Utførelse",(L409+M409),IF(H409="Fagkontroll",(N409),0)))))</f>
        <v>0</v>
      </c>
      <c r="P409" s="49">
        <f>IF(A409&lt;(Støtteark!$H$4-5),0,B409)</f>
        <v>0</v>
      </c>
    </row>
    <row r="410" spans="1:16" s="49" customFormat="1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8"/>
      <c r="L410" s="49">
        <f t="shared" si="22"/>
        <v>0</v>
      </c>
      <c r="M410" s="49">
        <f t="shared" si="23"/>
        <v>0</v>
      </c>
      <c r="N410" s="49">
        <f t="shared" si="24"/>
        <v>0</v>
      </c>
      <c r="O410" s="49">
        <f>IF(E410&lt;1,0,IF(A410&lt;(Støtteark!$H$4-5),0,(IF(H410="Utførelse",(L410+M410),IF(H410="Fagkontroll",(N410),0)))))</f>
        <v>0</v>
      </c>
      <c r="P410" s="49">
        <f>IF(A410&lt;(Støtteark!$H$4-5),0,B410)</f>
        <v>0</v>
      </c>
    </row>
    <row r="411" spans="1:16" s="49" customFormat="1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8"/>
      <c r="L411" s="49">
        <f t="shared" si="22"/>
        <v>0</v>
      </c>
      <c r="M411" s="49">
        <f t="shared" si="23"/>
        <v>0</v>
      </c>
      <c r="N411" s="49">
        <f t="shared" si="24"/>
        <v>0</v>
      </c>
      <c r="O411" s="49">
        <f>IF(E411&lt;1,0,IF(A411&lt;(Støtteark!$H$4-5),0,(IF(H411="Utførelse",(L411+M411),IF(H411="Fagkontroll",(N411),0)))))</f>
        <v>0</v>
      </c>
      <c r="P411" s="49">
        <f>IF(A411&lt;(Støtteark!$H$4-5),0,B411)</f>
        <v>0</v>
      </c>
    </row>
    <row r="412" spans="1:16" s="49" customFormat="1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8"/>
      <c r="L412" s="49">
        <f t="shared" si="22"/>
        <v>0</v>
      </c>
      <c r="M412" s="49">
        <f t="shared" si="23"/>
        <v>0</v>
      </c>
      <c r="N412" s="49">
        <f t="shared" si="24"/>
        <v>0</v>
      </c>
      <c r="O412" s="49">
        <f>IF(E412&lt;1,0,IF(A412&lt;(Støtteark!$H$4-5),0,(IF(H412="Utførelse",(L412+M412),IF(H412="Fagkontroll",(N412),0)))))</f>
        <v>0</v>
      </c>
      <c r="P412" s="49">
        <f>IF(A412&lt;(Støtteark!$H$4-5),0,B412)</f>
        <v>0</v>
      </c>
    </row>
    <row r="413" spans="1:16" s="49" customFormat="1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8"/>
      <c r="L413" s="49">
        <f t="shared" si="22"/>
        <v>0</v>
      </c>
      <c r="M413" s="49">
        <f t="shared" si="23"/>
        <v>0</v>
      </c>
      <c r="N413" s="49">
        <f t="shared" si="24"/>
        <v>0</v>
      </c>
      <c r="O413" s="49">
        <f>IF(E413&lt;1,0,IF(A413&lt;(Støtteark!$H$4-5),0,(IF(H413="Utførelse",(L413+M413),IF(H413="Fagkontroll",(N413),0)))))</f>
        <v>0</v>
      </c>
      <c r="P413" s="49">
        <f>IF(A413&lt;(Støtteark!$H$4-5),0,B413)</f>
        <v>0</v>
      </c>
    </row>
    <row r="414" spans="1:16" s="49" customFormat="1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8"/>
      <c r="L414" s="49">
        <f t="shared" si="22"/>
        <v>0</v>
      </c>
      <c r="M414" s="49">
        <f t="shared" si="23"/>
        <v>0</v>
      </c>
      <c r="N414" s="49">
        <f t="shared" si="24"/>
        <v>0</v>
      </c>
      <c r="O414" s="49">
        <f>IF(E414&lt;1,0,IF(A414&lt;(Støtteark!$H$4-5),0,(IF(H414="Utførelse",(L414+M414),IF(H414="Fagkontroll",(N414),0)))))</f>
        <v>0</v>
      </c>
      <c r="P414" s="49">
        <f>IF(A414&lt;(Støtteark!$H$4-5),0,B414)</f>
        <v>0</v>
      </c>
    </row>
    <row r="415" spans="1:16" s="49" customFormat="1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8"/>
      <c r="L415" s="49">
        <f t="shared" si="22"/>
        <v>0</v>
      </c>
      <c r="M415" s="49">
        <f t="shared" si="23"/>
        <v>0</v>
      </c>
      <c r="N415" s="49">
        <f t="shared" si="24"/>
        <v>0</v>
      </c>
      <c r="O415" s="49">
        <f>IF(E415&lt;1,0,IF(A415&lt;(Støtteark!$H$4-5),0,(IF(H415="Utførelse",(L415+M415),IF(H415="Fagkontroll",(N415),0)))))</f>
        <v>0</v>
      </c>
      <c r="P415" s="49">
        <f>IF(A415&lt;(Støtteark!$H$4-5),0,B415)</f>
        <v>0</v>
      </c>
    </row>
    <row r="416" spans="1:16" s="49" customFormat="1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8"/>
      <c r="L416" s="49">
        <f t="shared" si="22"/>
        <v>0</v>
      </c>
      <c r="M416" s="49">
        <f t="shared" si="23"/>
        <v>0</v>
      </c>
      <c r="N416" s="49">
        <f t="shared" si="24"/>
        <v>0</v>
      </c>
      <c r="O416" s="49">
        <f>IF(E416&lt;1,0,IF(A416&lt;(Støtteark!$H$4-5),0,(IF(H416="Utførelse",(L416+M416),IF(H416="Fagkontroll",(N416),0)))))</f>
        <v>0</v>
      </c>
      <c r="P416" s="49">
        <f>IF(A416&lt;(Støtteark!$H$4-5),0,B416)</f>
        <v>0</v>
      </c>
    </row>
    <row r="417" spans="1:16" s="49" customFormat="1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8"/>
      <c r="L417" s="49">
        <f t="shared" si="22"/>
        <v>0</v>
      </c>
      <c r="M417" s="49">
        <f t="shared" si="23"/>
        <v>0</v>
      </c>
      <c r="N417" s="49">
        <f t="shared" si="24"/>
        <v>0</v>
      </c>
      <c r="O417" s="49">
        <f>IF(E417&lt;1,0,IF(A417&lt;(Støtteark!$H$4-5),0,(IF(H417="Utførelse",(L417+M417),IF(H417="Fagkontroll",(N417),0)))))</f>
        <v>0</v>
      </c>
      <c r="P417" s="49">
        <f>IF(A417&lt;(Støtteark!$H$4-5),0,B417)</f>
        <v>0</v>
      </c>
    </row>
    <row r="418" spans="1:16" s="49" customFormat="1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8"/>
      <c r="L418" s="49">
        <f t="shared" si="22"/>
        <v>0</v>
      </c>
      <c r="M418" s="49">
        <f t="shared" si="23"/>
        <v>0</v>
      </c>
      <c r="N418" s="49">
        <f t="shared" si="24"/>
        <v>0</v>
      </c>
      <c r="O418" s="49">
        <f>IF(E418&lt;1,0,IF(A418&lt;(Støtteark!$H$4-5),0,(IF(H418="Utførelse",(L418+M418),IF(H418="Fagkontroll",(N418),0)))))</f>
        <v>0</v>
      </c>
      <c r="P418" s="49">
        <f>IF(A418&lt;(Støtteark!$H$4-5),0,B418)</f>
        <v>0</v>
      </c>
    </row>
    <row r="419" spans="1:16" s="49" customFormat="1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8"/>
      <c r="L419" s="49">
        <f t="shared" si="22"/>
        <v>0</v>
      </c>
      <c r="M419" s="49">
        <f t="shared" si="23"/>
        <v>0</v>
      </c>
      <c r="N419" s="49">
        <f t="shared" si="24"/>
        <v>0</v>
      </c>
      <c r="O419" s="49">
        <f>IF(E419&lt;1,0,IF(A419&lt;(Støtteark!$H$4-5),0,(IF(H419="Utførelse",(L419+M419),IF(H419="Fagkontroll",(N419),0)))))</f>
        <v>0</v>
      </c>
      <c r="P419" s="49">
        <f>IF(A419&lt;(Støtteark!$H$4-5),0,B419)</f>
        <v>0</v>
      </c>
    </row>
    <row r="420" spans="1:16" s="49" customFormat="1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8"/>
      <c r="L420" s="49">
        <f t="shared" si="22"/>
        <v>0</v>
      </c>
      <c r="M420" s="49">
        <f t="shared" si="23"/>
        <v>0</v>
      </c>
      <c r="N420" s="49">
        <f t="shared" si="24"/>
        <v>0</v>
      </c>
      <c r="O420" s="49">
        <f>IF(E420&lt;1,0,IF(A420&lt;(Støtteark!$H$4-5),0,(IF(H420="Utførelse",(L420+M420),IF(H420="Fagkontroll",(N420),0)))))</f>
        <v>0</v>
      </c>
      <c r="P420" s="49">
        <f>IF(A420&lt;(Støtteark!$H$4-5),0,B420)</f>
        <v>0</v>
      </c>
    </row>
    <row r="421" spans="1:16" s="49" customFormat="1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8"/>
      <c r="L421" s="49">
        <f t="shared" si="22"/>
        <v>0</v>
      </c>
      <c r="M421" s="49">
        <f t="shared" si="23"/>
        <v>0</v>
      </c>
      <c r="N421" s="49">
        <f t="shared" si="24"/>
        <v>0</v>
      </c>
      <c r="O421" s="49">
        <f>IF(E421&lt;1,0,IF(A421&lt;(Støtteark!$H$4-5),0,(IF(H421="Utførelse",(L421+M421),IF(H421="Fagkontroll",(N421),0)))))</f>
        <v>0</v>
      </c>
      <c r="P421" s="49">
        <f>IF(A421&lt;(Støtteark!$H$4-5),0,B421)</f>
        <v>0</v>
      </c>
    </row>
    <row r="422" spans="1:16" s="49" customFormat="1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8"/>
      <c r="L422" s="49">
        <f t="shared" si="22"/>
        <v>0</v>
      </c>
      <c r="M422" s="49">
        <f t="shared" si="23"/>
        <v>0</v>
      </c>
      <c r="N422" s="49">
        <f t="shared" si="24"/>
        <v>0</v>
      </c>
      <c r="O422" s="49">
        <f>IF(E422&lt;1,0,IF(A422&lt;(Støtteark!$H$4-5),0,(IF(H422="Utførelse",(L422+M422),IF(H422="Fagkontroll",(N422),0)))))</f>
        <v>0</v>
      </c>
      <c r="P422" s="49">
        <f>IF(A422&lt;(Støtteark!$H$4-5),0,B422)</f>
        <v>0</v>
      </c>
    </row>
    <row r="423" spans="1:16" s="49" customFormat="1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8"/>
      <c r="L423" s="49">
        <f t="shared" si="22"/>
        <v>0</v>
      </c>
      <c r="M423" s="49">
        <f t="shared" si="23"/>
        <v>0</v>
      </c>
      <c r="N423" s="49">
        <f t="shared" si="24"/>
        <v>0</v>
      </c>
      <c r="O423" s="49">
        <f>IF(E423&lt;1,0,IF(A423&lt;(Støtteark!$H$4-5),0,(IF(H423="Utførelse",(L423+M423),IF(H423="Fagkontroll",(N423),0)))))</f>
        <v>0</v>
      </c>
      <c r="P423" s="49">
        <f>IF(A423&lt;(Støtteark!$H$4-5),0,B423)</f>
        <v>0</v>
      </c>
    </row>
    <row r="424" spans="1:16" s="49" customFormat="1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>
        <f t="shared" si="22"/>
        <v>0</v>
      </c>
      <c r="M424" s="49">
        <f t="shared" si="23"/>
        <v>0</v>
      </c>
      <c r="N424" s="49">
        <f t="shared" si="24"/>
        <v>0</v>
      </c>
      <c r="O424" s="49">
        <f>IF(E424&lt;1,0,IF(A424&lt;(Støtteark!$H$4-5),0,(IF(H424="Utførelse",(L424+M424),IF(H424="Fagkontroll",(N424),0)))))</f>
        <v>0</v>
      </c>
      <c r="P424" s="49">
        <f>IF(A424&lt;(Støtteark!$H$4-5),0,B424)</f>
        <v>0</v>
      </c>
    </row>
    <row r="425" spans="1:16" s="49" customFormat="1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8"/>
      <c r="L425" s="49">
        <f t="shared" si="22"/>
        <v>0</v>
      </c>
      <c r="M425" s="49">
        <f t="shared" si="23"/>
        <v>0</v>
      </c>
      <c r="N425" s="49">
        <f t="shared" si="24"/>
        <v>0</v>
      </c>
      <c r="O425" s="49">
        <f>IF(E425&lt;1,0,IF(A425&lt;(Støtteark!$H$4-5),0,(IF(H425="Utførelse",(L425+M425),IF(H425="Fagkontroll",(N425),0)))))</f>
        <v>0</v>
      </c>
      <c r="P425" s="49">
        <f>IF(A425&lt;(Støtteark!$H$4-5),0,B425)</f>
        <v>0</v>
      </c>
    </row>
    <row r="426" spans="1:16" s="49" customFormat="1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8"/>
      <c r="L426" s="49">
        <f t="shared" si="22"/>
        <v>0</v>
      </c>
      <c r="M426" s="49">
        <f t="shared" si="23"/>
        <v>0</v>
      </c>
      <c r="N426" s="49">
        <f t="shared" si="24"/>
        <v>0</v>
      </c>
      <c r="O426" s="49">
        <f>IF(E426&lt;1,0,IF(A426&lt;(Støtteark!$H$4-5),0,(IF(H426="Utførelse",(L426+M426),IF(H426="Fagkontroll",(N426),0)))))</f>
        <v>0</v>
      </c>
      <c r="P426" s="49">
        <f>IF(A426&lt;(Støtteark!$H$4-5),0,B426)</f>
        <v>0</v>
      </c>
    </row>
    <row r="427" spans="1:16" s="49" customFormat="1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8"/>
      <c r="L427" s="49">
        <f t="shared" si="22"/>
        <v>0</v>
      </c>
      <c r="M427" s="49">
        <f t="shared" si="23"/>
        <v>0</v>
      </c>
      <c r="N427" s="49">
        <f t="shared" si="24"/>
        <v>0</v>
      </c>
      <c r="O427" s="49">
        <f>IF(E427&lt;1,0,IF(A427&lt;(Støtteark!$H$4-5),0,(IF(H427="Utførelse",(L427+M427),IF(H427="Fagkontroll",(N427),0)))))</f>
        <v>0</v>
      </c>
      <c r="P427" s="49">
        <f>IF(A427&lt;(Støtteark!$H$4-5),0,B427)</f>
        <v>0</v>
      </c>
    </row>
    <row r="428" spans="1:16" s="49" customFormat="1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8"/>
      <c r="L428" s="49">
        <f t="shared" si="22"/>
        <v>0</v>
      </c>
      <c r="M428" s="49">
        <f t="shared" si="23"/>
        <v>0</v>
      </c>
      <c r="N428" s="49">
        <f t="shared" si="24"/>
        <v>0</v>
      </c>
      <c r="O428" s="49">
        <f>IF(E428&lt;1,0,IF(A428&lt;(Støtteark!$H$4-5),0,(IF(H428="Utførelse",(L428+M428),IF(H428="Fagkontroll",(N428),0)))))</f>
        <v>0</v>
      </c>
      <c r="P428" s="49">
        <f>IF(A428&lt;(Støtteark!$H$4-5),0,B428)</f>
        <v>0</v>
      </c>
    </row>
    <row r="429" spans="1:16" s="49" customFormat="1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8"/>
      <c r="L429" s="49">
        <f t="shared" si="22"/>
        <v>0</v>
      </c>
      <c r="M429" s="49">
        <f t="shared" si="23"/>
        <v>0</v>
      </c>
      <c r="N429" s="49">
        <f t="shared" si="24"/>
        <v>0</v>
      </c>
      <c r="O429" s="49">
        <f>IF(E429&lt;1,0,IF(A429&lt;(Støtteark!$H$4-5),0,(IF(H429="Utførelse",(L429+M429),IF(H429="Fagkontroll",(N429),0)))))</f>
        <v>0</v>
      </c>
      <c r="P429" s="49">
        <f>IF(A429&lt;(Støtteark!$H$4-5),0,B429)</f>
        <v>0</v>
      </c>
    </row>
    <row r="430" spans="1:16" s="49" customFormat="1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8"/>
      <c r="L430" s="49">
        <f t="shared" si="22"/>
        <v>0</v>
      </c>
      <c r="M430" s="49">
        <f t="shared" si="23"/>
        <v>0</v>
      </c>
      <c r="N430" s="49">
        <f t="shared" si="24"/>
        <v>0</v>
      </c>
      <c r="O430" s="49">
        <f>IF(E430&lt;1,0,IF(A430&lt;(Støtteark!$H$4-5),0,(IF(H430="Utførelse",(L430+M430),IF(H430="Fagkontroll",(N430),0)))))</f>
        <v>0</v>
      </c>
      <c r="P430" s="49">
        <f>IF(A430&lt;(Støtteark!$H$4-5),0,B430)</f>
        <v>0</v>
      </c>
    </row>
    <row r="431" spans="1:16" s="49" customFormat="1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8"/>
      <c r="L431" s="49">
        <f t="shared" si="22"/>
        <v>0</v>
      </c>
      <c r="M431" s="49">
        <f t="shared" si="23"/>
        <v>0</v>
      </c>
      <c r="N431" s="49">
        <f t="shared" si="24"/>
        <v>0</v>
      </c>
      <c r="O431" s="49">
        <f>IF(E431&lt;1,0,IF(A431&lt;(Støtteark!$H$4-5),0,(IF(H431="Utførelse",(L431+M431),IF(H431="Fagkontroll",(N431),0)))))</f>
        <v>0</v>
      </c>
      <c r="P431" s="49">
        <f>IF(A431&lt;(Støtteark!$H$4-5),0,B431)</f>
        <v>0</v>
      </c>
    </row>
    <row r="432" spans="1:16" s="49" customFormat="1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8"/>
      <c r="L432" s="49">
        <f t="shared" si="22"/>
        <v>0</v>
      </c>
      <c r="M432" s="49">
        <f t="shared" si="23"/>
        <v>0</v>
      </c>
      <c r="N432" s="49">
        <f t="shared" si="24"/>
        <v>0</v>
      </c>
      <c r="O432" s="49">
        <f>IF(E432&lt;1,0,IF(A432&lt;(Støtteark!$H$4-5),0,(IF(H432="Utførelse",(L432+M432),IF(H432="Fagkontroll",(N432),0)))))</f>
        <v>0</v>
      </c>
      <c r="P432" s="49">
        <f>IF(A432&lt;(Støtteark!$H$4-5),0,B432)</f>
        <v>0</v>
      </c>
    </row>
    <row r="433" spans="1:16" s="49" customFormat="1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8"/>
      <c r="L433" s="49">
        <f t="shared" si="22"/>
        <v>0</v>
      </c>
      <c r="M433" s="49">
        <f t="shared" si="23"/>
        <v>0</v>
      </c>
      <c r="N433" s="49">
        <f t="shared" si="24"/>
        <v>0</v>
      </c>
      <c r="O433" s="49">
        <f>IF(E433&lt;1,0,IF(A433&lt;(Støtteark!$H$4-5),0,(IF(H433="Utførelse",(L433+M433),IF(H433="Fagkontroll",(N433),0)))))</f>
        <v>0</v>
      </c>
      <c r="P433" s="49">
        <f>IF(A433&lt;(Støtteark!$H$4-5),0,B433)</f>
        <v>0</v>
      </c>
    </row>
    <row r="434" spans="1:16" s="49" customFormat="1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8"/>
      <c r="L434" s="49">
        <f t="shared" si="22"/>
        <v>0</v>
      </c>
      <c r="M434" s="49">
        <f t="shared" si="23"/>
        <v>0</v>
      </c>
      <c r="N434" s="49">
        <f t="shared" si="24"/>
        <v>0</v>
      </c>
      <c r="O434" s="49">
        <f>IF(E434&lt;1,0,IF(A434&lt;(Støtteark!$H$4-5),0,(IF(H434="Utførelse",(L434+M434),IF(H434="Fagkontroll",(N434),0)))))</f>
        <v>0</v>
      </c>
      <c r="P434" s="49">
        <f>IF(A434&lt;(Støtteark!$H$4-5),0,B434)</f>
        <v>0</v>
      </c>
    </row>
    <row r="435" spans="1:16" s="49" customFormat="1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8"/>
      <c r="L435" s="49">
        <f t="shared" si="22"/>
        <v>0</v>
      </c>
      <c r="M435" s="49">
        <f t="shared" si="23"/>
        <v>0</v>
      </c>
      <c r="N435" s="49">
        <f t="shared" si="24"/>
        <v>0</v>
      </c>
      <c r="O435" s="49">
        <f>IF(E435&lt;1,0,IF(A435&lt;(Støtteark!$H$4-5),0,(IF(H435="Utførelse",(L435+M435),IF(H435="Fagkontroll",(N435),0)))))</f>
        <v>0</v>
      </c>
      <c r="P435" s="49">
        <f>IF(A435&lt;(Støtteark!$H$4-5),0,B435)</f>
        <v>0</v>
      </c>
    </row>
    <row r="436" spans="1:16" s="49" customFormat="1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8"/>
      <c r="L436" s="49">
        <f t="shared" si="22"/>
        <v>0</v>
      </c>
      <c r="M436" s="49">
        <f t="shared" si="23"/>
        <v>0</v>
      </c>
      <c r="N436" s="49">
        <f t="shared" si="24"/>
        <v>0</v>
      </c>
      <c r="O436" s="49">
        <f>IF(E436&lt;1,0,IF(A436&lt;(Støtteark!$H$4-5),0,(IF(H436="Utførelse",(L436+M436),IF(H436="Fagkontroll",(N436),0)))))</f>
        <v>0</v>
      </c>
      <c r="P436" s="49">
        <f>IF(A436&lt;(Støtteark!$H$4-5),0,B436)</f>
        <v>0</v>
      </c>
    </row>
    <row r="437" spans="1:16" s="49" customFormat="1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8"/>
      <c r="L437" s="49">
        <f t="shared" si="22"/>
        <v>0</v>
      </c>
      <c r="M437" s="49">
        <f t="shared" si="23"/>
        <v>0</v>
      </c>
      <c r="N437" s="49">
        <f t="shared" si="24"/>
        <v>0</v>
      </c>
      <c r="O437" s="49">
        <f>IF(E437&lt;1,0,IF(A437&lt;(Støtteark!$H$4-5),0,(IF(H437="Utførelse",(L437+M437),IF(H437="Fagkontroll",(N437),0)))))</f>
        <v>0</v>
      </c>
      <c r="P437" s="49">
        <f>IF(A437&lt;(Støtteark!$H$4-5),0,B437)</f>
        <v>0</v>
      </c>
    </row>
    <row r="438" spans="1:16" s="49" customFormat="1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8"/>
      <c r="L438" s="49">
        <f t="shared" si="22"/>
        <v>0</v>
      </c>
      <c r="M438" s="49">
        <f t="shared" si="23"/>
        <v>0</v>
      </c>
      <c r="N438" s="49">
        <f t="shared" si="24"/>
        <v>0</v>
      </c>
      <c r="O438" s="49">
        <f>IF(E438&lt;1,0,IF(A438&lt;(Støtteark!$H$4-5),0,(IF(H438="Utførelse",(L438+M438),IF(H438="Fagkontroll",(N438),0)))))</f>
        <v>0</v>
      </c>
      <c r="P438" s="49">
        <f>IF(A438&lt;(Støtteark!$H$4-5),0,B438)</f>
        <v>0</v>
      </c>
    </row>
    <row r="439" spans="1:16" s="49" customFormat="1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8"/>
      <c r="L439" s="49">
        <f t="shared" si="22"/>
        <v>0</v>
      </c>
      <c r="M439" s="49">
        <f t="shared" si="23"/>
        <v>0</v>
      </c>
      <c r="N439" s="49">
        <f t="shared" si="24"/>
        <v>0</v>
      </c>
      <c r="O439" s="49">
        <f>IF(E439&lt;1,0,IF(A439&lt;(Støtteark!$H$4-5),0,(IF(H439="Utførelse",(L439+M439),IF(H439="Fagkontroll",(N439),0)))))</f>
        <v>0</v>
      </c>
      <c r="P439" s="49">
        <f>IF(A439&lt;(Støtteark!$H$4-5),0,B439)</f>
        <v>0</v>
      </c>
    </row>
    <row r="440" spans="1:16" s="49" customFormat="1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8"/>
      <c r="L440" s="49">
        <f t="shared" si="22"/>
        <v>0</v>
      </c>
      <c r="M440" s="49">
        <f t="shared" si="23"/>
        <v>0</v>
      </c>
      <c r="N440" s="49">
        <f t="shared" si="24"/>
        <v>0</v>
      </c>
      <c r="O440" s="49">
        <f>IF(E440&lt;1,0,IF(A440&lt;(Støtteark!$H$4-5),0,(IF(H440="Utførelse",(L440+M440),IF(H440="Fagkontroll",(N440),0)))))</f>
        <v>0</v>
      </c>
      <c r="P440" s="49">
        <f>IF(A440&lt;(Støtteark!$H$4-5),0,B440)</f>
        <v>0</v>
      </c>
    </row>
    <row r="441" spans="1:16" s="49" customFormat="1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8"/>
      <c r="L441" s="49">
        <f t="shared" si="22"/>
        <v>0</v>
      </c>
      <c r="M441" s="49">
        <f t="shared" si="23"/>
        <v>0</v>
      </c>
      <c r="N441" s="49">
        <f t="shared" si="24"/>
        <v>0</v>
      </c>
      <c r="O441" s="49">
        <f>IF(E441&lt;1,0,IF(A441&lt;(Støtteark!$H$4-5),0,(IF(H441="Utførelse",(L441+M441),IF(H441="Fagkontroll",(N441),0)))))</f>
        <v>0</v>
      </c>
      <c r="P441" s="49">
        <f>IF(A441&lt;(Støtteark!$H$4-5),0,B441)</f>
        <v>0</v>
      </c>
    </row>
    <row r="442" spans="1:16" s="49" customFormat="1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8"/>
      <c r="L442" s="49">
        <f t="shared" si="22"/>
        <v>0</v>
      </c>
      <c r="M442" s="49">
        <f t="shared" si="23"/>
        <v>0</v>
      </c>
      <c r="N442" s="49">
        <f t="shared" si="24"/>
        <v>0</v>
      </c>
      <c r="O442" s="49">
        <f>IF(E442&lt;1,0,IF(A442&lt;(Støtteark!$H$4-5),0,(IF(H442="Utførelse",(L442+M442),IF(H442="Fagkontroll",(N442),0)))))</f>
        <v>0</v>
      </c>
      <c r="P442" s="49">
        <f>IF(A442&lt;(Støtteark!$H$4-5),0,B442)</f>
        <v>0</v>
      </c>
    </row>
    <row r="443" spans="1:16" s="49" customFormat="1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8"/>
      <c r="L443" s="49">
        <f t="shared" si="22"/>
        <v>0</v>
      </c>
      <c r="M443" s="49">
        <f t="shared" si="23"/>
        <v>0</v>
      </c>
      <c r="N443" s="49">
        <f t="shared" si="24"/>
        <v>0</v>
      </c>
      <c r="O443" s="49">
        <f>IF(E443&lt;1,0,IF(A443&lt;(Støtteark!$H$4-5),0,(IF(H443="Utførelse",(L443+M443),IF(H443="Fagkontroll",(N443),0)))))</f>
        <v>0</v>
      </c>
      <c r="P443" s="49">
        <f>IF(A443&lt;(Støtteark!$H$4-5),0,B443)</f>
        <v>0</v>
      </c>
    </row>
    <row r="444" spans="1:16" s="49" customFormat="1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8"/>
      <c r="L444" s="49">
        <f t="shared" si="22"/>
        <v>0</v>
      </c>
      <c r="M444" s="49">
        <f t="shared" si="23"/>
        <v>0</v>
      </c>
      <c r="N444" s="49">
        <f t="shared" si="24"/>
        <v>0</v>
      </c>
      <c r="O444" s="49">
        <f>IF(E444&lt;1,0,IF(A444&lt;(Støtteark!$H$4-5),0,(IF(H444="Utførelse",(L444+M444),IF(H444="Fagkontroll",(N444),0)))))</f>
        <v>0</v>
      </c>
      <c r="P444" s="49">
        <f>IF(A444&lt;(Støtteark!$H$4-5),0,B444)</f>
        <v>0</v>
      </c>
    </row>
    <row r="445" spans="1:16" s="49" customFormat="1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8"/>
      <c r="L445" s="49">
        <f t="shared" si="22"/>
        <v>0</v>
      </c>
      <c r="M445" s="49">
        <f t="shared" si="23"/>
        <v>0</v>
      </c>
      <c r="N445" s="49">
        <f t="shared" si="24"/>
        <v>0</v>
      </c>
      <c r="O445" s="49">
        <f>IF(E445&lt;1,0,IF(A445&lt;(Støtteark!$H$4-5),0,(IF(H445="Utførelse",(L445+M445),IF(H445="Fagkontroll",(N445),0)))))</f>
        <v>0</v>
      </c>
      <c r="P445" s="49">
        <f>IF(A445&lt;(Støtteark!$H$4-5),0,B445)</f>
        <v>0</v>
      </c>
    </row>
    <row r="446" spans="1:16" s="49" customFormat="1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8"/>
      <c r="L446" s="49">
        <f t="shared" si="22"/>
        <v>0</v>
      </c>
      <c r="M446" s="49">
        <f t="shared" si="23"/>
        <v>0</v>
      </c>
      <c r="N446" s="49">
        <f t="shared" si="24"/>
        <v>0</v>
      </c>
      <c r="O446" s="49">
        <f>IF(E446&lt;1,0,IF(A446&lt;(Støtteark!$H$4-5),0,(IF(H446="Utførelse",(L446+M446),IF(H446="Fagkontroll",(N446),0)))))</f>
        <v>0</v>
      </c>
      <c r="P446" s="49">
        <f>IF(A446&lt;(Støtteark!$H$4-5),0,B446)</f>
        <v>0</v>
      </c>
    </row>
    <row r="447" spans="1:16" s="49" customFormat="1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8"/>
      <c r="L447" s="49">
        <f t="shared" si="22"/>
        <v>0</v>
      </c>
      <c r="M447" s="49">
        <f t="shared" si="23"/>
        <v>0</v>
      </c>
      <c r="N447" s="49">
        <f t="shared" si="24"/>
        <v>0</v>
      </c>
      <c r="O447" s="49">
        <f>IF(E447&lt;1,0,IF(A447&lt;(Støtteark!$H$4-5),0,(IF(H447="Utførelse",(L447+M447),IF(H447="Fagkontroll",(N447),0)))))</f>
        <v>0</v>
      </c>
      <c r="P447" s="49">
        <f>IF(A447&lt;(Støtteark!$H$4-5),0,B447)</f>
        <v>0</v>
      </c>
    </row>
    <row r="448" spans="1:16" s="49" customFormat="1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8"/>
      <c r="L448" s="49">
        <f t="shared" si="22"/>
        <v>0</v>
      </c>
      <c r="M448" s="49">
        <f t="shared" si="23"/>
        <v>0</v>
      </c>
      <c r="N448" s="49">
        <f t="shared" si="24"/>
        <v>0</v>
      </c>
      <c r="O448" s="49">
        <f>IF(E448&lt;1,0,IF(A448&lt;(Støtteark!$H$4-5),0,(IF(H448="Utførelse",(L448+M448),IF(H448="Fagkontroll",(N448),0)))))</f>
        <v>0</v>
      </c>
      <c r="P448" s="49">
        <f>IF(A448&lt;(Støtteark!$H$4-5),0,B448)</f>
        <v>0</v>
      </c>
    </row>
    <row r="449" spans="1:16" s="49" customFormat="1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8"/>
      <c r="L449" s="49">
        <f t="shared" si="22"/>
        <v>0</v>
      </c>
      <c r="M449" s="49">
        <f t="shared" si="23"/>
        <v>0</v>
      </c>
      <c r="N449" s="49">
        <f t="shared" si="24"/>
        <v>0</v>
      </c>
      <c r="O449" s="49">
        <f>IF(E449&lt;1,0,IF(A449&lt;(Støtteark!$H$4-5),0,(IF(H449="Utførelse",(L449+M449),IF(H449="Fagkontroll",(N449),0)))))</f>
        <v>0</v>
      </c>
      <c r="P449" s="49">
        <f>IF(A449&lt;(Støtteark!$H$4-5),0,B449)</f>
        <v>0</v>
      </c>
    </row>
    <row r="450" spans="1:16" s="49" customFormat="1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8"/>
      <c r="L450" s="49">
        <f t="shared" si="22"/>
        <v>0</v>
      </c>
      <c r="M450" s="49">
        <f t="shared" si="23"/>
        <v>0</v>
      </c>
      <c r="N450" s="49">
        <f t="shared" si="24"/>
        <v>0</v>
      </c>
      <c r="O450" s="49">
        <f>IF(E450&lt;1,0,IF(A450&lt;(Støtteark!$H$4-5),0,(IF(H450="Utførelse",(L450+M450),IF(H450="Fagkontroll",(N450),0)))))</f>
        <v>0</v>
      </c>
      <c r="P450" s="49">
        <f>IF(A450&lt;(Støtteark!$H$4-5),0,B450)</f>
        <v>0</v>
      </c>
    </row>
    <row r="451" spans="1:16" s="49" customFormat="1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8"/>
      <c r="L451" s="49">
        <f t="shared" si="22"/>
        <v>0</v>
      </c>
      <c r="M451" s="49">
        <f t="shared" si="23"/>
        <v>0</v>
      </c>
      <c r="N451" s="49">
        <f t="shared" si="24"/>
        <v>0</v>
      </c>
      <c r="O451" s="49">
        <f>IF(E451&lt;1,0,IF(A451&lt;(Støtteark!$H$4-5),0,(IF(H451="Utførelse",(L451+M451),IF(H451="Fagkontroll",(N451),0)))))</f>
        <v>0</v>
      </c>
      <c r="P451" s="49">
        <f>IF(A451&lt;(Støtteark!$H$4-5),0,B451)</f>
        <v>0</v>
      </c>
    </row>
    <row r="452" spans="1:16" s="49" customFormat="1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8"/>
      <c r="L452" s="49">
        <f t="shared" si="22"/>
        <v>0</v>
      </c>
      <c r="M452" s="49">
        <f t="shared" si="23"/>
        <v>0</v>
      </c>
      <c r="N452" s="49">
        <f t="shared" si="24"/>
        <v>0</v>
      </c>
      <c r="O452" s="49">
        <f>IF(E452&lt;1,0,IF(A452&lt;(Støtteark!$H$4-5),0,(IF(H452="Utførelse",(L452+M452),IF(H452="Fagkontroll",(N452),0)))))</f>
        <v>0</v>
      </c>
      <c r="P452" s="49">
        <f>IF(A452&lt;(Støtteark!$H$4-5),0,B452)</f>
        <v>0</v>
      </c>
    </row>
    <row r="453" spans="1:16" s="49" customFormat="1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8"/>
      <c r="L453" s="49">
        <f t="shared" si="22"/>
        <v>0</v>
      </c>
      <c r="M453" s="49">
        <f t="shared" si="23"/>
        <v>0</v>
      </c>
      <c r="N453" s="49">
        <f t="shared" si="24"/>
        <v>0</v>
      </c>
      <c r="O453" s="49">
        <f>IF(E453&lt;1,0,IF(A453&lt;(Støtteark!$H$4-5),0,(IF(H453="Utførelse",(L453+M453),IF(H453="Fagkontroll",(N453),0)))))</f>
        <v>0</v>
      </c>
      <c r="P453" s="49">
        <f>IF(A453&lt;(Støtteark!$H$4-5),0,B453)</f>
        <v>0</v>
      </c>
    </row>
    <row r="454" spans="1:16" s="49" customFormat="1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8"/>
      <c r="L454" s="49">
        <f t="shared" si="22"/>
        <v>0</v>
      </c>
      <c r="M454" s="49">
        <f t="shared" si="23"/>
        <v>0</v>
      </c>
      <c r="N454" s="49">
        <f t="shared" si="24"/>
        <v>0</v>
      </c>
      <c r="O454" s="49">
        <f>IF(E454&lt;1,0,IF(A454&lt;(Støtteark!$H$4-5),0,(IF(H454="Utførelse",(L454+M454),IF(H454="Fagkontroll",(N454),0)))))</f>
        <v>0</v>
      </c>
      <c r="P454" s="49">
        <f>IF(A454&lt;(Støtteark!$H$4-5),0,B454)</f>
        <v>0</v>
      </c>
    </row>
    <row r="455" spans="1:16" s="49" customFormat="1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8"/>
      <c r="L455" s="49">
        <f t="shared" si="22"/>
        <v>0</v>
      </c>
      <c r="M455" s="49">
        <f t="shared" si="23"/>
        <v>0</v>
      </c>
      <c r="N455" s="49">
        <f t="shared" si="24"/>
        <v>0</v>
      </c>
      <c r="O455" s="49">
        <f>IF(E455&lt;1,0,IF(A455&lt;(Støtteark!$H$4-5),0,(IF(H455="Utførelse",(L455+M455),IF(H455="Fagkontroll",(N455),0)))))</f>
        <v>0</v>
      </c>
      <c r="P455" s="49">
        <f>IF(A455&lt;(Støtteark!$H$4-5),0,B455)</f>
        <v>0</v>
      </c>
    </row>
    <row r="456" spans="1:16" s="49" customFormat="1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8"/>
      <c r="L456" s="49">
        <f t="shared" si="22"/>
        <v>0</v>
      </c>
      <c r="M456" s="49">
        <f t="shared" si="23"/>
        <v>0</v>
      </c>
      <c r="N456" s="49">
        <f t="shared" si="24"/>
        <v>0</v>
      </c>
      <c r="O456" s="49">
        <f>IF(E456&lt;1,0,IF(A456&lt;(Støtteark!$H$4-5),0,(IF(H456="Utførelse",(L456+M456),IF(H456="Fagkontroll",(N456),0)))))</f>
        <v>0</v>
      </c>
      <c r="P456" s="49">
        <f>IF(A456&lt;(Støtteark!$H$4-5),0,B456)</f>
        <v>0</v>
      </c>
    </row>
    <row r="457" spans="1:16" s="49" customFormat="1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8"/>
      <c r="L457" s="49">
        <f t="shared" si="22"/>
        <v>0</v>
      </c>
      <c r="M457" s="49">
        <f t="shared" si="23"/>
        <v>0</v>
      </c>
      <c r="N457" s="49">
        <f t="shared" si="24"/>
        <v>0</v>
      </c>
      <c r="O457" s="49">
        <f>IF(E457&lt;1,0,IF(A457&lt;(Støtteark!$H$4-5),0,(IF(H457="Utførelse",(L457+M457),IF(H457="Fagkontroll",(N457),0)))))</f>
        <v>0</v>
      </c>
      <c r="P457" s="49">
        <f>IF(A457&lt;(Støtteark!$H$4-5),0,B457)</f>
        <v>0</v>
      </c>
    </row>
    <row r="458" spans="1:16" s="49" customFormat="1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8"/>
      <c r="L458" s="49">
        <f t="shared" si="22"/>
        <v>0</v>
      </c>
      <c r="M458" s="49">
        <f t="shared" si="23"/>
        <v>0</v>
      </c>
      <c r="N458" s="49">
        <f t="shared" si="24"/>
        <v>0</v>
      </c>
      <c r="O458" s="49">
        <f>IF(E458&lt;1,0,IF(A458&lt;(Støtteark!$H$4-5),0,(IF(H458="Utførelse",(L458+M458),IF(H458="Fagkontroll",(N458),0)))))</f>
        <v>0</v>
      </c>
      <c r="P458" s="49">
        <f>IF(A458&lt;(Støtteark!$H$4-5),0,B458)</f>
        <v>0</v>
      </c>
    </row>
    <row r="459" spans="1:16" s="49" customFormat="1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8"/>
      <c r="L459" s="49">
        <f t="shared" si="22"/>
        <v>0</v>
      </c>
      <c r="M459" s="49">
        <f t="shared" si="23"/>
        <v>0</v>
      </c>
      <c r="N459" s="49">
        <f t="shared" si="24"/>
        <v>0</v>
      </c>
      <c r="O459" s="49">
        <f>IF(E459&lt;1,0,IF(A459&lt;(Støtteark!$H$4-5),0,(IF(H459="Utførelse",(L459+M459),IF(H459="Fagkontroll",(N459),0)))))</f>
        <v>0</v>
      </c>
      <c r="P459" s="49">
        <f>IF(A459&lt;(Støtteark!$H$4-5),0,B459)</f>
        <v>0</v>
      </c>
    </row>
    <row r="460" spans="1:16" s="49" customFormat="1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8"/>
      <c r="L460" s="49">
        <f t="shared" si="22"/>
        <v>0</v>
      </c>
      <c r="M460" s="49">
        <f t="shared" si="23"/>
        <v>0</v>
      </c>
      <c r="N460" s="49">
        <f t="shared" si="24"/>
        <v>0</v>
      </c>
      <c r="O460" s="49">
        <f>IF(E460&lt;1,0,IF(A460&lt;(Støtteark!$H$4-5),0,(IF(H460="Utførelse",(L460+M460),IF(H460="Fagkontroll",(N460),0)))))</f>
        <v>0</v>
      </c>
      <c r="P460" s="49">
        <f>IF(A460&lt;(Støtteark!$H$4-5),0,B460)</f>
        <v>0</v>
      </c>
    </row>
    <row r="461" spans="1:16" s="49" customFormat="1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8"/>
      <c r="L461" s="49">
        <f t="shared" si="22"/>
        <v>0</v>
      </c>
      <c r="M461" s="49">
        <f t="shared" si="23"/>
        <v>0</v>
      </c>
      <c r="N461" s="49">
        <f t="shared" si="24"/>
        <v>0</v>
      </c>
      <c r="O461" s="49">
        <f>IF(E461&lt;1,0,IF(A461&lt;(Støtteark!$H$4-5),0,(IF(H461="Utførelse",(L461+M461),IF(H461="Fagkontroll",(N461),0)))))</f>
        <v>0</v>
      </c>
      <c r="P461" s="49">
        <f>IF(A461&lt;(Støtteark!$H$4-5),0,B461)</f>
        <v>0</v>
      </c>
    </row>
    <row r="462" spans="1:16" s="49" customFormat="1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8"/>
      <c r="L462" s="49">
        <f t="shared" si="22"/>
        <v>0</v>
      </c>
      <c r="M462" s="49">
        <f t="shared" si="23"/>
        <v>0</v>
      </c>
      <c r="N462" s="49">
        <f t="shared" si="24"/>
        <v>0</v>
      </c>
      <c r="O462" s="49">
        <f>IF(E462&lt;1,0,IF(A462&lt;(Støtteark!$H$4-5),0,(IF(H462="Utførelse",(L462+M462),IF(H462="Fagkontroll",(N462),0)))))</f>
        <v>0</v>
      </c>
      <c r="P462" s="49">
        <f>IF(A462&lt;(Støtteark!$H$4-5),0,B462)</f>
        <v>0</v>
      </c>
    </row>
    <row r="463" spans="1:16" s="49" customFormat="1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8"/>
      <c r="L463" s="49">
        <f t="shared" ref="L463:L526" si="25">IF(E463&lt;1,0,IF(H463="Utførelse",IF(G463="Tekniske planer",B463,0),0))</f>
        <v>0</v>
      </c>
      <c r="M463" s="49">
        <f t="shared" ref="M463:M526" si="26">IF(E463&lt;1,0,IF(H463="Utførelse",IF(G463="Revurdering",B463,0),0))</f>
        <v>0</v>
      </c>
      <c r="N463" s="49">
        <f t="shared" ref="N463:N526" si="27">IF(L463+M463&gt;0,0,B463)</f>
        <v>0</v>
      </c>
      <c r="O463" s="49">
        <f>IF(E463&lt;1,0,IF(A463&lt;(Støtteark!$H$4-5),0,(IF(H463="Utførelse",(L463+M463),IF(H463="Fagkontroll",(N463),0)))))</f>
        <v>0</v>
      </c>
      <c r="P463" s="49">
        <f>IF(A463&lt;(Støtteark!$H$4-5),0,B463)</f>
        <v>0</v>
      </c>
    </row>
    <row r="464" spans="1:16" s="49" customFormat="1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8"/>
      <c r="L464" s="49">
        <f t="shared" si="25"/>
        <v>0</v>
      </c>
      <c r="M464" s="49">
        <f t="shared" si="26"/>
        <v>0</v>
      </c>
      <c r="N464" s="49">
        <f t="shared" si="27"/>
        <v>0</v>
      </c>
      <c r="O464" s="49">
        <f>IF(E464&lt;1,0,IF(A464&lt;(Støtteark!$H$4-5),0,(IF(H464="Utførelse",(L464+M464),IF(H464="Fagkontroll",(N464),0)))))</f>
        <v>0</v>
      </c>
      <c r="P464" s="49">
        <f>IF(A464&lt;(Støtteark!$H$4-5),0,B464)</f>
        <v>0</v>
      </c>
    </row>
    <row r="465" spans="1:16" s="49" customFormat="1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8"/>
      <c r="L465" s="49">
        <f t="shared" si="25"/>
        <v>0</v>
      </c>
      <c r="M465" s="49">
        <f t="shared" si="26"/>
        <v>0</v>
      </c>
      <c r="N465" s="49">
        <f t="shared" si="27"/>
        <v>0</v>
      </c>
      <c r="O465" s="49">
        <f>IF(E465&lt;1,0,IF(A465&lt;(Støtteark!$H$4-5),0,(IF(H465="Utførelse",(L465+M465),IF(H465="Fagkontroll",(N465),0)))))</f>
        <v>0</v>
      </c>
      <c r="P465" s="49">
        <f>IF(A465&lt;(Støtteark!$H$4-5),0,B465)</f>
        <v>0</v>
      </c>
    </row>
    <row r="466" spans="1:16" s="49" customFormat="1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8"/>
      <c r="L466" s="49">
        <f t="shared" si="25"/>
        <v>0</v>
      </c>
      <c r="M466" s="49">
        <f t="shared" si="26"/>
        <v>0</v>
      </c>
      <c r="N466" s="49">
        <f t="shared" si="27"/>
        <v>0</v>
      </c>
      <c r="O466" s="49">
        <f>IF(E466&lt;1,0,IF(A466&lt;(Støtteark!$H$4-5),0,(IF(H466="Utførelse",(L466+M466),IF(H466="Fagkontroll",(N466),0)))))</f>
        <v>0</v>
      </c>
      <c r="P466" s="49">
        <f>IF(A466&lt;(Støtteark!$H$4-5),0,B466)</f>
        <v>0</v>
      </c>
    </row>
    <row r="467" spans="1:16" s="49" customFormat="1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8"/>
      <c r="L467" s="49">
        <f t="shared" si="25"/>
        <v>0</v>
      </c>
      <c r="M467" s="49">
        <f t="shared" si="26"/>
        <v>0</v>
      </c>
      <c r="N467" s="49">
        <f t="shared" si="27"/>
        <v>0</v>
      </c>
      <c r="O467" s="49">
        <f>IF(E467&lt;1,0,IF(A467&lt;(Støtteark!$H$4-5),0,(IF(H467="Utførelse",(L467+M467),IF(H467="Fagkontroll",(N467),0)))))</f>
        <v>0</v>
      </c>
      <c r="P467" s="49">
        <f>IF(A467&lt;(Støtteark!$H$4-5),0,B467)</f>
        <v>0</v>
      </c>
    </row>
    <row r="468" spans="1:16" s="49" customFormat="1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8"/>
      <c r="L468" s="49">
        <f t="shared" si="25"/>
        <v>0</v>
      </c>
      <c r="M468" s="49">
        <f t="shared" si="26"/>
        <v>0</v>
      </c>
      <c r="N468" s="49">
        <f t="shared" si="27"/>
        <v>0</v>
      </c>
      <c r="O468" s="49">
        <f>IF(E468&lt;1,0,IF(A468&lt;(Støtteark!$H$4-5),0,(IF(H468="Utførelse",(L468+M468),IF(H468="Fagkontroll",(N468),0)))))</f>
        <v>0</v>
      </c>
      <c r="P468" s="49">
        <f>IF(A468&lt;(Støtteark!$H$4-5),0,B468)</f>
        <v>0</v>
      </c>
    </row>
    <row r="469" spans="1:16" s="49" customFormat="1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8"/>
      <c r="L469" s="49">
        <f t="shared" si="25"/>
        <v>0</v>
      </c>
      <c r="M469" s="49">
        <f t="shared" si="26"/>
        <v>0</v>
      </c>
      <c r="N469" s="49">
        <f t="shared" si="27"/>
        <v>0</v>
      </c>
      <c r="O469" s="49">
        <f>IF(E469&lt;1,0,IF(A469&lt;(Støtteark!$H$4-5),0,(IF(H469="Utførelse",(L469+M469),IF(H469="Fagkontroll",(N469),0)))))</f>
        <v>0</v>
      </c>
      <c r="P469" s="49">
        <f>IF(A469&lt;(Støtteark!$H$4-5),0,B469)</f>
        <v>0</v>
      </c>
    </row>
    <row r="470" spans="1:16" s="49" customFormat="1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8"/>
      <c r="L470" s="49">
        <f t="shared" si="25"/>
        <v>0</v>
      </c>
      <c r="M470" s="49">
        <f t="shared" si="26"/>
        <v>0</v>
      </c>
      <c r="N470" s="49">
        <f t="shared" si="27"/>
        <v>0</v>
      </c>
      <c r="O470" s="49">
        <f>IF(E470&lt;1,0,IF(A470&lt;(Støtteark!$H$4-5),0,(IF(H470="Utførelse",(L470+M470),IF(H470="Fagkontroll",(N470),0)))))</f>
        <v>0</v>
      </c>
      <c r="P470" s="49">
        <f>IF(A470&lt;(Støtteark!$H$4-5),0,B470)</f>
        <v>0</v>
      </c>
    </row>
    <row r="471" spans="1:16" s="49" customFormat="1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8"/>
      <c r="L471" s="49">
        <f t="shared" si="25"/>
        <v>0</v>
      </c>
      <c r="M471" s="49">
        <f t="shared" si="26"/>
        <v>0</v>
      </c>
      <c r="N471" s="49">
        <f t="shared" si="27"/>
        <v>0</v>
      </c>
      <c r="O471" s="49">
        <f>IF(E471&lt;1,0,IF(A471&lt;(Støtteark!$H$4-5),0,(IF(H471="Utførelse",(L471+M471),IF(H471="Fagkontroll",(N471),0)))))</f>
        <v>0</v>
      </c>
      <c r="P471" s="49">
        <f>IF(A471&lt;(Støtteark!$H$4-5),0,B471)</f>
        <v>0</v>
      </c>
    </row>
    <row r="472" spans="1:16" s="49" customFormat="1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>
        <f t="shared" si="25"/>
        <v>0</v>
      </c>
      <c r="M472" s="49">
        <f t="shared" si="26"/>
        <v>0</v>
      </c>
      <c r="N472" s="49">
        <f t="shared" si="27"/>
        <v>0</v>
      </c>
      <c r="O472" s="49">
        <f>IF(E472&lt;1,0,IF(A472&lt;(Støtteark!$H$4-5),0,(IF(H472="Utførelse",(L472+M472),IF(H472="Fagkontroll",(N472),0)))))</f>
        <v>0</v>
      </c>
      <c r="P472" s="49">
        <f>IF(A472&lt;(Støtteark!$H$4-5),0,B472)</f>
        <v>0</v>
      </c>
    </row>
    <row r="473" spans="1:16" s="49" customFormat="1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8"/>
      <c r="L473" s="49">
        <f t="shared" si="25"/>
        <v>0</v>
      </c>
      <c r="M473" s="49">
        <f t="shared" si="26"/>
        <v>0</v>
      </c>
      <c r="N473" s="49">
        <f t="shared" si="27"/>
        <v>0</v>
      </c>
      <c r="O473" s="49">
        <f>IF(E473&lt;1,0,IF(A473&lt;(Støtteark!$H$4-5),0,(IF(H473="Utførelse",(L473+M473),IF(H473="Fagkontroll",(N473),0)))))</f>
        <v>0</v>
      </c>
      <c r="P473" s="49">
        <f>IF(A473&lt;(Støtteark!$H$4-5),0,B473)</f>
        <v>0</v>
      </c>
    </row>
    <row r="474" spans="1:16" s="49" customFormat="1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8"/>
      <c r="L474" s="49">
        <f t="shared" si="25"/>
        <v>0</v>
      </c>
      <c r="M474" s="49">
        <f t="shared" si="26"/>
        <v>0</v>
      </c>
      <c r="N474" s="49">
        <f t="shared" si="27"/>
        <v>0</v>
      </c>
      <c r="O474" s="49">
        <f>IF(E474&lt;1,0,IF(A474&lt;(Støtteark!$H$4-5),0,(IF(H474="Utførelse",(L474+M474),IF(H474="Fagkontroll",(N474),0)))))</f>
        <v>0</v>
      </c>
      <c r="P474" s="49">
        <f>IF(A474&lt;(Støtteark!$H$4-5),0,B474)</f>
        <v>0</v>
      </c>
    </row>
    <row r="475" spans="1:16" s="49" customFormat="1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8"/>
      <c r="L475" s="49">
        <f t="shared" si="25"/>
        <v>0</v>
      </c>
      <c r="M475" s="49">
        <f t="shared" si="26"/>
        <v>0</v>
      </c>
      <c r="N475" s="49">
        <f t="shared" si="27"/>
        <v>0</v>
      </c>
      <c r="O475" s="49">
        <f>IF(E475&lt;1,0,IF(A475&lt;(Støtteark!$H$4-5),0,(IF(H475="Utførelse",(L475+M475),IF(H475="Fagkontroll",(N475),0)))))</f>
        <v>0</v>
      </c>
      <c r="P475" s="49">
        <f>IF(A475&lt;(Støtteark!$H$4-5),0,B475)</f>
        <v>0</v>
      </c>
    </row>
    <row r="476" spans="1:16" s="49" customFormat="1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8"/>
      <c r="L476" s="49">
        <f t="shared" si="25"/>
        <v>0</v>
      </c>
      <c r="M476" s="49">
        <f t="shared" si="26"/>
        <v>0</v>
      </c>
      <c r="N476" s="49">
        <f t="shared" si="27"/>
        <v>0</v>
      </c>
      <c r="O476" s="49">
        <f>IF(E476&lt;1,0,IF(A476&lt;(Støtteark!$H$4-5),0,(IF(H476="Utførelse",(L476+M476),IF(H476="Fagkontroll",(N476),0)))))</f>
        <v>0</v>
      </c>
      <c r="P476" s="49">
        <f>IF(A476&lt;(Støtteark!$H$4-5),0,B476)</f>
        <v>0</v>
      </c>
    </row>
    <row r="477" spans="1:16" s="49" customFormat="1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8"/>
      <c r="L477" s="49">
        <f t="shared" si="25"/>
        <v>0</v>
      </c>
      <c r="M477" s="49">
        <f t="shared" si="26"/>
        <v>0</v>
      </c>
      <c r="N477" s="49">
        <f t="shared" si="27"/>
        <v>0</v>
      </c>
      <c r="O477" s="49">
        <f>IF(E477&lt;1,0,IF(A477&lt;(Støtteark!$H$4-5),0,(IF(H477="Utførelse",(L477+M477),IF(H477="Fagkontroll",(N477),0)))))</f>
        <v>0</v>
      </c>
      <c r="P477" s="49">
        <f>IF(A477&lt;(Støtteark!$H$4-5),0,B477)</f>
        <v>0</v>
      </c>
    </row>
    <row r="478" spans="1:16" s="49" customFormat="1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8"/>
      <c r="L478" s="49">
        <f t="shared" si="25"/>
        <v>0</v>
      </c>
      <c r="M478" s="49">
        <f t="shared" si="26"/>
        <v>0</v>
      </c>
      <c r="N478" s="49">
        <f t="shared" si="27"/>
        <v>0</v>
      </c>
      <c r="O478" s="49">
        <f>IF(E478&lt;1,0,IF(A478&lt;(Støtteark!$H$4-5),0,(IF(H478="Utførelse",(L478+M478),IF(H478="Fagkontroll",(N478),0)))))</f>
        <v>0</v>
      </c>
      <c r="P478" s="49">
        <f>IF(A478&lt;(Støtteark!$H$4-5),0,B478)</f>
        <v>0</v>
      </c>
    </row>
    <row r="479" spans="1:16" s="49" customFormat="1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8"/>
      <c r="L479" s="49">
        <f t="shared" si="25"/>
        <v>0</v>
      </c>
      <c r="M479" s="49">
        <f t="shared" si="26"/>
        <v>0</v>
      </c>
      <c r="N479" s="49">
        <f t="shared" si="27"/>
        <v>0</v>
      </c>
      <c r="O479" s="49">
        <f>IF(E479&lt;1,0,IF(A479&lt;(Støtteark!$H$4-5),0,(IF(H479="Utførelse",(L479+M479),IF(H479="Fagkontroll",(N479),0)))))</f>
        <v>0</v>
      </c>
      <c r="P479" s="49">
        <f>IF(A479&lt;(Støtteark!$H$4-5),0,B479)</f>
        <v>0</v>
      </c>
    </row>
    <row r="480" spans="1:16" s="49" customFormat="1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8"/>
      <c r="L480" s="49">
        <f t="shared" si="25"/>
        <v>0</v>
      </c>
      <c r="M480" s="49">
        <f t="shared" si="26"/>
        <v>0</v>
      </c>
      <c r="N480" s="49">
        <f t="shared" si="27"/>
        <v>0</v>
      </c>
      <c r="O480" s="49">
        <f>IF(E480&lt;1,0,IF(A480&lt;(Støtteark!$H$4-5),0,(IF(H480="Utførelse",(L480+M480),IF(H480="Fagkontroll",(N480),0)))))</f>
        <v>0</v>
      </c>
      <c r="P480" s="49">
        <f>IF(A480&lt;(Støtteark!$H$4-5),0,B480)</f>
        <v>0</v>
      </c>
    </row>
    <row r="481" spans="1:16" s="49" customFormat="1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8"/>
      <c r="L481" s="49">
        <f t="shared" si="25"/>
        <v>0</v>
      </c>
      <c r="M481" s="49">
        <f t="shared" si="26"/>
        <v>0</v>
      </c>
      <c r="N481" s="49">
        <f t="shared" si="27"/>
        <v>0</v>
      </c>
      <c r="O481" s="49">
        <f>IF(E481&lt;1,0,IF(A481&lt;(Støtteark!$H$4-5),0,(IF(H481="Utførelse",(L481+M481),IF(H481="Fagkontroll",(N481),0)))))</f>
        <v>0</v>
      </c>
      <c r="P481" s="49">
        <f>IF(A481&lt;(Støtteark!$H$4-5),0,B481)</f>
        <v>0</v>
      </c>
    </row>
    <row r="482" spans="1:16" s="49" customFormat="1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8"/>
      <c r="L482" s="49">
        <f t="shared" si="25"/>
        <v>0</v>
      </c>
      <c r="M482" s="49">
        <f t="shared" si="26"/>
        <v>0</v>
      </c>
      <c r="N482" s="49">
        <f t="shared" si="27"/>
        <v>0</v>
      </c>
      <c r="O482" s="49">
        <f>IF(E482&lt;1,0,IF(A482&lt;(Støtteark!$H$4-5),0,(IF(H482="Utførelse",(L482+M482),IF(H482="Fagkontroll",(N482),0)))))</f>
        <v>0</v>
      </c>
      <c r="P482" s="49">
        <f>IF(A482&lt;(Støtteark!$H$4-5),0,B482)</f>
        <v>0</v>
      </c>
    </row>
    <row r="483" spans="1:16" s="49" customFormat="1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8"/>
      <c r="L483" s="49">
        <f t="shared" si="25"/>
        <v>0</v>
      </c>
      <c r="M483" s="49">
        <f t="shared" si="26"/>
        <v>0</v>
      </c>
      <c r="N483" s="49">
        <f t="shared" si="27"/>
        <v>0</v>
      </c>
      <c r="O483" s="49">
        <f>IF(E483&lt;1,0,IF(A483&lt;(Støtteark!$H$4-5),0,(IF(H483="Utførelse",(L483+M483),IF(H483="Fagkontroll",(N483),0)))))</f>
        <v>0</v>
      </c>
      <c r="P483" s="49">
        <f>IF(A483&lt;(Støtteark!$H$4-5),0,B483)</f>
        <v>0</v>
      </c>
    </row>
    <row r="484" spans="1:16" s="49" customFormat="1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8"/>
      <c r="L484" s="49">
        <f t="shared" si="25"/>
        <v>0</v>
      </c>
      <c r="M484" s="49">
        <f t="shared" si="26"/>
        <v>0</v>
      </c>
      <c r="N484" s="49">
        <f t="shared" si="27"/>
        <v>0</v>
      </c>
      <c r="O484" s="49">
        <f>IF(E484&lt;1,0,IF(A484&lt;(Støtteark!$H$4-5),0,(IF(H484="Utførelse",(L484+M484),IF(H484="Fagkontroll",(N484),0)))))</f>
        <v>0</v>
      </c>
      <c r="P484" s="49">
        <f>IF(A484&lt;(Støtteark!$H$4-5),0,B484)</f>
        <v>0</v>
      </c>
    </row>
    <row r="485" spans="1:16" s="49" customFormat="1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8"/>
      <c r="L485" s="49">
        <f t="shared" si="25"/>
        <v>0</v>
      </c>
      <c r="M485" s="49">
        <f t="shared" si="26"/>
        <v>0</v>
      </c>
      <c r="N485" s="49">
        <f t="shared" si="27"/>
        <v>0</v>
      </c>
      <c r="O485" s="49">
        <f>IF(E485&lt;1,0,IF(A485&lt;(Støtteark!$H$4-5),0,(IF(H485="Utførelse",(L485+M485),IF(H485="Fagkontroll",(N485),0)))))</f>
        <v>0</v>
      </c>
      <c r="P485" s="49">
        <f>IF(A485&lt;(Støtteark!$H$4-5),0,B485)</f>
        <v>0</v>
      </c>
    </row>
    <row r="486" spans="1:16" s="49" customFormat="1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8"/>
      <c r="L486" s="49">
        <f t="shared" si="25"/>
        <v>0</v>
      </c>
      <c r="M486" s="49">
        <f t="shared" si="26"/>
        <v>0</v>
      </c>
      <c r="N486" s="49">
        <f t="shared" si="27"/>
        <v>0</v>
      </c>
      <c r="O486" s="49">
        <f>IF(E486&lt;1,0,IF(A486&lt;(Støtteark!$H$4-5),0,(IF(H486="Utførelse",(L486+M486),IF(H486="Fagkontroll",(N486),0)))))</f>
        <v>0</v>
      </c>
      <c r="P486" s="49">
        <f>IF(A486&lt;(Støtteark!$H$4-5),0,B486)</f>
        <v>0</v>
      </c>
    </row>
    <row r="487" spans="1:16" s="49" customFormat="1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8"/>
      <c r="L487" s="49">
        <f t="shared" si="25"/>
        <v>0</v>
      </c>
      <c r="M487" s="49">
        <f t="shared" si="26"/>
        <v>0</v>
      </c>
      <c r="N487" s="49">
        <f t="shared" si="27"/>
        <v>0</v>
      </c>
      <c r="O487" s="49">
        <f>IF(E487&lt;1,0,IF(A487&lt;(Støtteark!$H$4-5),0,(IF(H487="Utførelse",(L487+M487),IF(H487="Fagkontroll",(N487),0)))))</f>
        <v>0</v>
      </c>
      <c r="P487" s="49">
        <f>IF(A487&lt;(Støtteark!$H$4-5),0,B487)</f>
        <v>0</v>
      </c>
    </row>
    <row r="488" spans="1:16" s="49" customFormat="1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8"/>
      <c r="L488" s="49">
        <f t="shared" si="25"/>
        <v>0</v>
      </c>
      <c r="M488" s="49">
        <f t="shared" si="26"/>
        <v>0</v>
      </c>
      <c r="N488" s="49">
        <f t="shared" si="27"/>
        <v>0</v>
      </c>
      <c r="O488" s="49">
        <f>IF(E488&lt;1,0,IF(A488&lt;(Støtteark!$H$4-5),0,(IF(H488="Utførelse",(L488+M488),IF(H488="Fagkontroll",(N488),0)))))</f>
        <v>0</v>
      </c>
      <c r="P488" s="49">
        <f>IF(A488&lt;(Støtteark!$H$4-5),0,B488)</f>
        <v>0</v>
      </c>
    </row>
    <row r="489" spans="1:16" s="49" customFormat="1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8"/>
      <c r="L489" s="49">
        <f t="shared" si="25"/>
        <v>0</v>
      </c>
      <c r="M489" s="49">
        <f t="shared" si="26"/>
        <v>0</v>
      </c>
      <c r="N489" s="49">
        <f t="shared" si="27"/>
        <v>0</v>
      </c>
      <c r="O489" s="49">
        <f>IF(E489&lt;1,0,IF(A489&lt;(Støtteark!$H$4-5),0,(IF(H489="Utførelse",(L489+M489),IF(H489="Fagkontroll",(N489),0)))))</f>
        <v>0</v>
      </c>
      <c r="P489" s="49">
        <f>IF(A489&lt;(Støtteark!$H$4-5),0,B489)</f>
        <v>0</v>
      </c>
    </row>
    <row r="490" spans="1:16" s="49" customFormat="1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8"/>
      <c r="L490" s="49">
        <f t="shared" si="25"/>
        <v>0</v>
      </c>
      <c r="M490" s="49">
        <f t="shared" si="26"/>
        <v>0</v>
      </c>
      <c r="N490" s="49">
        <f t="shared" si="27"/>
        <v>0</v>
      </c>
      <c r="O490" s="49">
        <f>IF(E490&lt;1,0,IF(A490&lt;(Støtteark!$H$4-5),0,(IF(H490="Utførelse",(L490+M490),IF(H490="Fagkontroll",(N490),0)))))</f>
        <v>0</v>
      </c>
      <c r="P490" s="49">
        <f>IF(A490&lt;(Støtteark!$H$4-5),0,B490)</f>
        <v>0</v>
      </c>
    </row>
    <row r="491" spans="1:16" s="49" customFormat="1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8"/>
      <c r="L491" s="49">
        <f t="shared" si="25"/>
        <v>0</v>
      </c>
      <c r="M491" s="49">
        <f t="shared" si="26"/>
        <v>0</v>
      </c>
      <c r="N491" s="49">
        <f t="shared" si="27"/>
        <v>0</v>
      </c>
      <c r="O491" s="49">
        <f>IF(E491&lt;1,0,IF(A491&lt;(Støtteark!$H$4-5),0,(IF(H491="Utførelse",(L491+M491),IF(H491="Fagkontroll",(N491),0)))))</f>
        <v>0</v>
      </c>
      <c r="P491" s="49">
        <f>IF(A491&lt;(Støtteark!$H$4-5),0,B491)</f>
        <v>0</v>
      </c>
    </row>
    <row r="492" spans="1:16" s="49" customFormat="1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8"/>
      <c r="L492" s="49">
        <f t="shared" si="25"/>
        <v>0</v>
      </c>
      <c r="M492" s="49">
        <f t="shared" si="26"/>
        <v>0</v>
      </c>
      <c r="N492" s="49">
        <f t="shared" si="27"/>
        <v>0</v>
      </c>
      <c r="O492" s="49">
        <f>IF(E492&lt;1,0,IF(A492&lt;(Støtteark!$H$4-5),0,(IF(H492="Utførelse",(L492+M492),IF(H492="Fagkontroll",(N492),0)))))</f>
        <v>0</v>
      </c>
      <c r="P492" s="49">
        <f>IF(A492&lt;(Støtteark!$H$4-5),0,B492)</f>
        <v>0</v>
      </c>
    </row>
    <row r="493" spans="1:16" s="49" customFormat="1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8"/>
      <c r="L493" s="49">
        <f t="shared" si="25"/>
        <v>0</v>
      </c>
      <c r="M493" s="49">
        <f t="shared" si="26"/>
        <v>0</v>
      </c>
      <c r="N493" s="49">
        <f t="shared" si="27"/>
        <v>0</v>
      </c>
      <c r="O493" s="49">
        <f>IF(E493&lt;1,0,IF(A493&lt;(Støtteark!$H$4-5),0,(IF(H493="Utførelse",(L493+M493),IF(H493="Fagkontroll",(N493),0)))))</f>
        <v>0</v>
      </c>
      <c r="P493" s="49">
        <f>IF(A493&lt;(Støtteark!$H$4-5),0,B493)</f>
        <v>0</v>
      </c>
    </row>
    <row r="494" spans="1:16" s="49" customFormat="1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8"/>
      <c r="L494" s="49">
        <f t="shared" si="25"/>
        <v>0</v>
      </c>
      <c r="M494" s="49">
        <f t="shared" si="26"/>
        <v>0</v>
      </c>
      <c r="N494" s="49">
        <f t="shared" si="27"/>
        <v>0</v>
      </c>
      <c r="O494" s="49">
        <f>IF(E494&lt;1,0,IF(A494&lt;(Støtteark!$H$4-5),0,(IF(H494="Utførelse",(L494+M494),IF(H494="Fagkontroll",(N494),0)))))</f>
        <v>0</v>
      </c>
      <c r="P494" s="49">
        <f>IF(A494&lt;(Støtteark!$H$4-5),0,B494)</f>
        <v>0</v>
      </c>
    </row>
    <row r="495" spans="1:16" s="49" customFormat="1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8"/>
      <c r="L495" s="49">
        <f t="shared" si="25"/>
        <v>0</v>
      </c>
      <c r="M495" s="49">
        <f t="shared" si="26"/>
        <v>0</v>
      </c>
      <c r="N495" s="49">
        <f t="shared" si="27"/>
        <v>0</v>
      </c>
      <c r="O495" s="49">
        <f>IF(E495&lt;1,0,IF(A495&lt;(Støtteark!$H$4-5),0,(IF(H495="Utførelse",(L495+M495),IF(H495="Fagkontroll",(N495),0)))))</f>
        <v>0</v>
      </c>
      <c r="P495" s="49">
        <f>IF(A495&lt;(Støtteark!$H$4-5),0,B495)</f>
        <v>0</v>
      </c>
    </row>
    <row r="496" spans="1:16" s="49" customFormat="1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8"/>
      <c r="L496" s="49">
        <f t="shared" si="25"/>
        <v>0</v>
      </c>
      <c r="M496" s="49">
        <f t="shared" si="26"/>
        <v>0</v>
      </c>
      <c r="N496" s="49">
        <f t="shared" si="27"/>
        <v>0</v>
      </c>
      <c r="O496" s="49">
        <f>IF(E496&lt;1,0,IF(A496&lt;(Støtteark!$H$4-5),0,(IF(H496="Utførelse",(L496+M496),IF(H496="Fagkontroll",(N496),0)))))</f>
        <v>0</v>
      </c>
      <c r="P496" s="49">
        <f>IF(A496&lt;(Støtteark!$H$4-5),0,B496)</f>
        <v>0</v>
      </c>
    </row>
    <row r="497" spans="1:16" s="49" customFormat="1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8"/>
      <c r="L497" s="49">
        <f t="shared" si="25"/>
        <v>0</v>
      </c>
      <c r="M497" s="49">
        <f t="shared" si="26"/>
        <v>0</v>
      </c>
      <c r="N497" s="49">
        <f t="shared" si="27"/>
        <v>0</v>
      </c>
      <c r="O497" s="49">
        <f>IF(E497&lt;1,0,IF(A497&lt;(Støtteark!$H$4-5),0,(IF(H497="Utførelse",(L497+M497),IF(H497="Fagkontroll",(N497),0)))))</f>
        <v>0</v>
      </c>
      <c r="P497" s="49">
        <f>IF(A497&lt;(Støtteark!$H$4-5),0,B497)</f>
        <v>0</v>
      </c>
    </row>
    <row r="498" spans="1:16" s="49" customFormat="1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8"/>
      <c r="L498" s="49">
        <f t="shared" si="25"/>
        <v>0</v>
      </c>
      <c r="M498" s="49">
        <f t="shared" si="26"/>
        <v>0</v>
      </c>
      <c r="N498" s="49">
        <f t="shared" si="27"/>
        <v>0</v>
      </c>
      <c r="O498" s="49">
        <f>IF(E498&lt;1,0,IF(A498&lt;(Støtteark!$H$4-5),0,(IF(H498="Utførelse",(L498+M498),IF(H498="Fagkontroll",(N498),0)))))</f>
        <v>0</v>
      </c>
      <c r="P498" s="49">
        <f>IF(A498&lt;(Støtteark!$H$4-5),0,B498)</f>
        <v>0</v>
      </c>
    </row>
    <row r="499" spans="1:16" s="49" customFormat="1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8"/>
      <c r="L499" s="49">
        <f t="shared" si="25"/>
        <v>0</v>
      </c>
      <c r="M499" s="49">
        <f t="shared" si="26"/>
        <v>0</v>
      </c>
      <c r="N499" s="49">
        <f t="shared" si="27"/>
        <v>0</v>
      </c>
      <c r="O499" s="49">
        <f>IF(E499&lt;1,0,IF(A499&lt;(Støtteark!$H$4-5),0,(IF(H499="Utførelse",(L499+M499),IF(H499="Fagkontroll",(N499),0)))))</f>
        <v>0</v>
      </c>
      <c r="P499" s="49">
        <f>IF(A499&lt;(Støtteark!$H$4-5),0,B499)</f>
        <v>0</v>
      </c>
    </row>
    <row r="500" spans="1:16" s="49" customFormat="1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8"/>
      <c r="L500" s="49">
        <f t="shared" si="25"/>
        <v>0</v>
      </c>
      <c r="M500" s="49">
        <f t="shared" si="26"/>
        <v>0</v>
      </c>
      <c r="N500" s="49">
        <f t="shared" si="27"/>
        <v>0</v>
      </c>
      <c r="O500" s="49">
        <f>IF(E500&lt;1,0,IF(A500&lt;(Støtteark!$H$4-5),0,(IF(H500="Utførelse",(L500+M500),IF(H500="Fagkontroll",(N500),0)))))</f>
        <v>0</v>
      </c>
      <c r="P500" s="49">
        <f>IF(A500&lt;(Støtteark!$H$4-5),0,B500)</f>
        <v>0</v>
      </c>
    </row>
    <row r="501" spans="1:16" s="49" customFormat="1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8"/>
      <c r="L501" s="49">
        <f t="shared" si="25"/>
        <v>0</v>
      </c>
      <c r="M501" s="49">
        <f t="shared" si="26"/>
        <v>0</v>
      </c>
      <c r="N501" s="49">
        <f t="shared" si="27"/>
        <v>0</v>
      </c>
      <c r="O501" s="49">
        <f>IF(E501&lt;1,0,IF(A501&lt;(Støtteark!$H$4-5),0,(IF(H501="Utførelse",(L501+M501),IF(H501="Fagkontroll",(N501),0)))))</f>
        <v>0</v>
      </c>
      <c r="P501" s="49">
        <f>IF(A501&lt;(Støtteark!$H$4-5),0,B501)</f>
        <v>0</v>
      </c>
    </row>
    <row r="502" spans="1:16" s="49" customFormat="1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8"/>
      <c r="L502" s="49">
        <f t="shared" si="25"/>
        <v>0</v>
      </c>
      <c r="M502" s="49">
        <f t="shared" si="26"/>
        <v>0</v>
      </c>
      <c r="N502" s="49">
        <f t="shared" si="27"/>
        <v>0</v>
      </c>
      <c r="O502" s="49">
        <f>IF(E502&lt;1,0,IF(A502&lt;(Støtteark!$H$4-5),0,(IF(H502="Utførelse",(L502+M502),IF(H502="Fagkontroll",(N502),0)))))</f>
        <v>0</v>
      </c>
      <c r="P502" s="49">
        <f>IF(A502&lt;(Støtteark!$H$4-5),0,B502)</f>
        <v>0</v>
      </c>
    </row>
    <row r="503" spans="1:16" s="49" customFormat="1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8"/>
      <c r="L503" s="49">
        <f t="shared" si="25"/>
        <v>0</v>
      </c>
      <c r="M503" s="49">
        <f t="shared" si="26"/>
        <v>0</v>
      </c>
      <c r="N503" s="49">
        <f t="shared" si="27"/>
        <v>0</v>
      </c>
      <c r="O503" s="49">
        <f>IF(E503&lt;1,0,IF(A503&lt;(Støtteark!$H$4-5),0,(IF(H503="Utførelse",(L503+M503),IF(H503="Fagkontroll",(N503),0)))))</f>
        <v>0</v>
      </c>
      <c r="P503" s="49">
        <f>IF(A503&lt;(Støtteark!$H$4-5),0,B503)</f>
        <v>0</v>
      </c>
    </row>
    <row r="504" spans="1:16" s="49" customFormat="1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8"/>
      <c r="L504" s="49">
        <f t="shared" si="25"/>
        <v>0</v>
      </c>
      <c r="M504" s="49">
        <f t="shared" si="26"/>
        <v>0</v>
      </c>
      <c r="N504" s="49">
        <f t="shared" si="27"/>
        <v>0</v>
      </c>
      <c r="O504" s="49">
        <f>IF(E504&lt;1,0,IF(A504&lt;(Støtteark!$H$4-5),0,(IF(H504="Utførelse",(L504+M504),IF(H504="Fagkontroll",(N504),0)))))</f>
        <v>0</v>
      </c>
      <c r="P504" s="49">
        <f>IF(A504&lt;(Støtteark!$H$4-5),0,B504)</f>
        <v>0</v>
      </c>
    </row>
    <row r="505" spans="1:16" s="49" customFormat="1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8"/>
      <c r="L505" s="49">
        <f t="shared" si="25"/>
        <v>0</v>
      </c>
      <c r="M505" s="49">
        <f t="shared" si="26"/>
        <v>0</v>
      </c>
      <c r="N505" s="49">
        <f t="shared" si="27"/>
        <v>0</v>
      </c>
      <c r="O505" s="49">
        <f>IF(E505&lt;1,0,IF(A505&lt;(Støtteark!$H$4-5),0,(IF(H505="Utførelse",(L505+M505),IF(H505="Fagkontroll",(N505),0)))))</f>
        <v>0</v>
      </c>
      <c r="P505" s="49">
        <f>IF(A505&lt;(Støtteark!$H$4-5),0,B505)</f>
        <v>0</v>
      </c>
    </row>
    <row r="506" spans="1:16" s="49" customFormat="1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8"/>
      <c r="L506" s="49">
        <f t="shared" si="25"/>
        <v>0</v>
      </c>
      <c r="M506" s="49">
        <f t="shared" si="26"/>
        <v>0</v>
      </c>
      <c r="N506" s="49">
        <f t="shared" si="27"/>
        <v>0</v>
      </c>
      <c r="O506" s="49">
        <f>IF(E506&lt;1,0,IF(A506&lt;(Støtteark!$H$4-5),0,(IF(H506="Utførelse",(L506+M506),IF(H506="Fagkontroll",(N506),0)))))</f>
        <v>0</v>
      </c>
      <c r="P506" s="49">
        <f>IF(A506&lt;(Støtteark!$H$4-5),0,B506)</f>
        <v>0</v>
      </c>
    </row>
    <row r="507" spans="1:16" s="49" customFormat="1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8"/>
      <c r="L507" s="49">
        <f t="shared" si="25"/>
        <v>0</v>
      </c>
      <c r="M507" s="49">
        <f t="shared" si="26"/>
        <v>0</v>
      </c>
      <c r="N507" s="49">
        <f t="shared" si="27"/>
        <v>0</v>
      </c>
      <c r="O507" s="49">
        <f>IF(E507&lt;1,0,IF(A507&lt;(Støtteark!$H$4-5),0,(IF(H507="Utførelse",(L507+M507),IF(H507="Fagkontroll",(N507),0)))))</f>
        <v>0</v>
      </c>
      <c r="P507" s="49">
        <f>IF(A507&lt;(Støtteark!$H$4-5),0,B507)</f>
        <v>0</v>
      </c>
    </row>
    <row r="508" spans="1:16" s="49" customFormat="1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8"/>
      <c r="L508" s="49">
        <f t="shared" si="25"/>
        <v>0</v>
      </c>
      <c r="M508" s="49">
        <f t="shared" si="26"/>
        <v>0</v>
      </c>
      <c r="N508" s="49">
        <f t="shared" si="27"/>
        <v>0</v>
      </c>
      <c r="O508" s="49">
        <f>IF(E508&lt;1,0,IF(A508&lt;(Støtteark!$H$4-5),0,(IF(H508="Utførelse",(L508+M508),IF(H508="Fagkontroll",(N508),0)))))</f>
        <v>0</v>
      </c>
      <c r="P508" s="49">
        <f>IF(A508&lt;(Støtteark!$H$4-5),0,B508)</f>
        <v>0</v>
      </c>
    </row>
    <row r="509" spans="1:16" s="49" customFormat="1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8"/>
      <c r="L509" s="49">
        <f t="shared" si="25"/>
        <v>0</v>
      </c>
      <c r="M509" s="49">
        <f t="shared" si="26"/>
        <v>0</v>
      </c>
      <c r="N509" s="49">
        <f t="shared" si="27"/>
        <v>0</v>
      </c>
      <c r="O509" s="49">
        <f>IF(E509&lt;1,0,IF(A509&lt;(Støtteark!$H$4-5),0,(IF(H509="Utførelse",(L509+M509),IF(H509="Fagkontroll",(N509),0)))))</f>
        <v>0</v>
      </c>
      <c r="P509" s="49">
        <f>IF(A509&lt;(Støtteark!$H$4-5),0,B509)</f>
        <v>0</v>
      </c>
    </row>
    <row r="510" spans="1:16" s="49" customFormat="1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8"/>
      <c r="L510" s="49">
        <f t="shared" si="25"/>
        <v>0</v>
      </c>
      <c r="M510" s="49">
        <f t="shared" si="26"/>
        <v>0</v>
      </c>
      <c r="N510" s="49">
        <f t="shared" si="27"/>
        <v>0</v>
      </c>
      <c r="O510" s="49">
        <f>IF(E510&lt;1,0,IF(A510&lt;(Støtteark!$H$4-5),0,(IF(H510="Utførelse",(L510+M510),IF(H510="Fagkontroll",(N510),0)))))</f>
        <v>0</v>
      </c>
      <c r="P510" s="49">
        <f>IF(A510&lt;(Støtteark!$H$4-5),0,B510)</f>
        <v>0</v>
      </c>
    </row>
    <row r="511" spans="1:16" s="49" customFormat="1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8"/>
      <c r="L511" s="49">
        <f t="shared" si="25"/>
        <v>0</v>
      </c>
      <c r="M511" s="49">
        <f t="shared" si="26"/>
        <v>0</v>
      </c>
      <c r="N511" s="49">
        <f t="shared" si="27"/>
        <v>0</v>
      </c>
      <c r="O511" s="49">
        <f>IF(E511&lt;1,0,IF(A511&lt;(Støtteark!$H$4-5),0,(IF(H511="Utførelse",(L511+M511),IF(H511="Fagkontroll",(N511),0)))))</f>
        <v>0</v>
      </c>
      <c r="P511" s="49">
        <f>IF(A511&lt;(Støtteark!$H$4-5),0,B511)</f>
        <v>0</v>
      </c>
    </row>
    <row r="512" spans="1:16" s="49" customFormat="1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8"/>
      <c r="L512" s="49">
        <f t="shared" si="25"/>
        <v>0</v>
      </c>
      <c r="M512" s="49">
        <f t="shared" si="26"/>
        <v>0</v>
      </c>
      <c r="N512" s="49">
        <f t="shared" si="27"/>
        <v>0</v>
      </c>
      <c r="O512" s="49">
        <f>IF(E512&lt;1,0,IF(A512&lt;(Støtteark!$H$4-5),0,(IF(H512="Utførelse",(L512+M512),IF(H512="Fagkontroll",(N512),0)))))</f>
        <v>0</v>
      </c>
      <c r="P512" s="49">
        <f>IF(A512&lt;(Støtteark!$H$4-5),0,B512)</f>
        <v>0</v>
      </c>
    </row>
    <row r="513" spans="1:16" s="49" customFormat="1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8"/>
      <c r="L513" s="49">
        <f t="shared" si="25"/>
        <v>0</v>
      </c>
      <c r="M513" s="49">
        <f t="shared" si="26"/>
        <v>0</v>
      </c>
      <c r="N513" s="49">
        <f t="shared" si="27"/>
        <v>0</v>
      </c>
      <c r="O513" s="49">
        <f>IF(E513&lt;1,0,IF(A513&lt;(Støtteark!$H$4-5),0,(IF(H513="Utførelse",(L513+M513),IF(H513="Fagkontroll",(N513),0)))))</f>
        <v>0</v>
      </c>
      <c r="P513" s="49">
        <f>IF(A513&lt;(Støtteark!$H$4-5),0,B513)</f>
        <v>0</v>
      </c>
    </row>
    <row r="514" spans="1:16" s="49" customFormat="1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8"/>
      <c r="L514" s="49">
        <f t="shared" si="25"/>
        <v>0</v>
      </c>
      <c r="M514" s="49">
        <f t="shared" si="26"/>
        <v>0</v>
      </c>
      <c r="N514" s="49">
        <f t="shared" si="27"/>
        <v>0</v>
      </c>
      <c r="O514" s="49">
        <f>IF(E514&lt;1,0,IF(A514&lt;(Støtteark!$H$4-5),0,(IF(H514="Utførelse",(L514+M514),IF(H514="Fagkontroll",(N514),0)))))</f>
        <v>0</v>
      </c>
      <c r="P514" s="49">
        <f>IF(A514&lt;(Støtteark!$H$4-5),0,B514)</f>
        <v>0</v>
      </c>
    </row>
    <row r="515" spans="1:16" s="49" customFormat="1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8"/>
      <c r="L515" s="49">
        <f t="shared" si="25"/>
        <v>0</v>
      </c>
      <c r="M515" s="49">
        <f t="shared" si="26"/>
        <v>0</v>
      </c>
      <c r="N515" s="49">
        <f t="shared" si="27"/>
        <v>0</v>
      </c>
      <c r="O515" s="49">
        <f>IF(E515&lt;1,0,IF(A515&lt;(Støtteark!$H$4-5),0,(IF(H515="Utførelse",(L515+M515),IF(H515="Fagkontroll",(N515),0)))))</f>
        <v>0</v>
      </c>
      <c r="P515" s="49">
        <f>IF(A515&lt;(Støtteark!$H$4-5),0,B515)</f>
        <v>0</v>
      </c>
    </row>
    <row r="516" spans="1:16" s="49" customFormat="1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8"/>
      <c r="L516" s="49">
        <f t="shared" si="25"/>
        <v>0</v>
      </c>
      <c r="M516" s="49">
        <f t="shared" si="26"/>
        <v>0</v>
      </c>
      <c r="N516" s="49">
        <f t="shared" si="27"/>
        <v>0</v>
      </c>
      <c r="O516" s="49">
        <f>IF(E516&lt;1,0,IF(A516&lt;(Støtteark!$H$4-5),0,(IF(H516="Utførelse",(L516+M516),IF(H516="Fagkontroll",(N516),0)))))</f>
        <v>0</v>
      </c>
      <c r="P516" s="49">
        <f>IF(A516&lt;(Støtteark!$H$4-5),0,B516)</f>
        <v>0</v>
      </c>
    </row>
    <row r="517" spans="1:16" s="49" customFormat="1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8"/>
      <c r="L517" s="49">
        <f t="shared" si="25"/>
        <v>0</v>
      </c>
      <c r="M517" s="49">
        <f t="shared" si="26"/>
        <v>0</v>
      </c>
      <c r="N517" s="49">
        <f t="shared" si="27"/>
        <v>0</v>
      </c>
      <c r="O517" s="49">
        <f>IF(E517&lt;1,0,IF(A517&lt;(Støtteark!$H$4-5),0,(IF(H517="Utførelse",(L517+M517),IF(H517="Fagkontroll",(N517),0)))))</f>
        <v>0</v>
      </c>
      <c r="P517" s="49">
        <f>IF(A517&lt;(Støtteark!$H$4-5),0,B517)</f>
        <v>0</v>
      </c>
    </row>
    <row r="518" spans="1:16" s="49" customFormat="1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8"/>
      <c r="L518" s="49">
        <f t="shared" si="25"/>
        <v>0</v>
      </c>
      <c r="M518" s="49">
        <f t="shared" si="26"/>
        <v>0</v>
      </c>
      <c r="N518" s="49">
        <f t="shared" si="27"/>
        <v>0</v>
      </c>
      <c r="O518" s="49">
        <f>IF(E518&lt;1,0,IF(A518&lt;(Støtteark!$H$4-5),0,(IF(H518="Utførelse",(L518+M518),IF(H518="Fagkontroll",(N518),0)))))</f>
        <v>0</v>
      </c>
      <c r="P518" s="49">
        <f>IF(A518&lt;(Støtteark!$H$4-5),0,B518)</f>
        <v>0</v>
      </c>
    </row>
    <row r="519" spans="1:16" s="49" customFormat="1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8"/>
      <c r="L519" s="49">
        <f t="shared" si="25"/>
        <v>0</v>
      </c>
      <c r="M519" s="49">
        <f t="shared" si="26"/>
        <v>0</v>
      </c>
      <c r="N519" s="49">
        <f t="shared" si="27"/>
        <v>0</v>
      </c>
      <c r="O519" s="49">
        <f>IF(E519&lt;1,0,IF(A519&lt;(Støtteark!$H$4-5),0,(IF(H519="Utførelse",(L519+M519),IF(H519="Fagkontroll",(N519),0)))))</f>
        <v>0</v>
      </c>
      <c r="P519" s="49">
        <f>IF(A519&lt;(Støtteark!$H$4-5),0,B519)</f>
        <v>0</v>
      </c>
    </row>
    <row r="520" spans="1:16" s="49" customFormat="1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>
        <f t="shared" si="25"/>
        <v>0</v>
      </c>
      <c r="M520" s="49">
        <f t="shared" si="26"/>
        <v>0</v>
      </c>
      <c r="N520" s="49">
        <f t="shared" si="27"/>
        <v>0</v>
      </c>
      <c r="O520" s="49">
        <f>IF(E520&lt;1,0,IF(A520&lt;(Støtteark!$H$4-5),0,(IF(H520="Utførelse",(L520+M520),IF(H520="Fagkontroll",(N520),0)))))</f>
        <v>0</v>
      </c>
      <c r="P520" s="49">
        <f>IF(A520&lt;(Støtteark!$H$4-5),0,B520)</f>
        <v>0</v>
      </c>
    </row>
    <row r="521" spans="1:16" s="49" customFormat="1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8"/>
      <c r="L521" s="49">
        <f t="shared" si="25"/>
        <v>0</v>
      </c>
      <c r="M521" s="49">
        <f t="shared" si="26"/>
        <v>0</v>
      </c>
      <c r="N521" s="49">
        <f t="shared" si="27"/>
        <v>0</v>
      </c>
      <c r="O521" s="49">
        <f>IF(E521&lt;1,0,IF(A521&lt;(Støtteark!$H$4-5),0,(IF(H521="Utførelse",(L521+M521),IF(H521="Fagkontroll",(N521),0)))))</f>
        <v>0</v>
      </c>
      <c r="P521" s="49">
        <f>IF(A521&lt;(Støtteark!$H$4-5),0,B521)</f>
        <v>0</v>
      </c>
    </row>
    <row r="522" spans="1:16" s="49" customFormat="1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8"/>
      <c r="L522" s="49">
        <f t="shared" si="25"/>
        <v>0</v>
      </c>
      <c r="M522" s="49">
        <f t="shared" si="26"/>
        <v>0</v>
      </c>
      <c r="N522" s="49">
        <f t="shared" si="27"/>
        <v>0</v>
      </c>
      <c r="O522" s="49">
        <f>IF(E522&lt;1,0,IF(A522&lt;(Støtteark!$H$4-5),0,(IF(H522="Utførelse",(L522+M522),IF(H522="Fagkontroll",(N522),0)))))</f>
        <v>0</v>
      </c>
      <c r="P522" s="49">
        <f>IF(A522&lt;(Støtteark!$H$4-5),0,B522)</f>
        <v>0</v>
      </c>
    </row>
    <row r="523" spans="1:16" s="49" customFormat="1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8"/>
      <c r="L523" s="49">
        <f t="shared" si="25"/>
        <v>0</v>
      </c>
      <c r="M523" s="49">
        <f t="shared" si="26"/>
        <v>0</v>
      </c>
      <c r="N523" s="49">
        <f t="shared" si="27"/>
        <v>0</v>
      </c>
      <c r="O523" s="49">
        <f>IF(E523&lt;1,0,IF(A523&lt;(Støtteark!$H$4-5),0,(IF(H523="Utførelse",(L523+M523),IF(H523="Fagkontroll",(N523),0)))))</f>
        <v>0</v>
      </c>
      <c r="P523" s="49">
        <f>IF(A523&lt;(Støtteark!$H$4-5),0,B523)</f>
        <v>0</v>
      </c>
    </row>
    <row r="524" spans="1:16" s="49" customFormat="1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8"/>
      <c r="L524" s="49">
        <f t="shared" si="25"/>
        <v>0</v>
      </c>
      <c r="M524" s="49">
        <f t="shared" si="26"/>
        <v>0</v>
      </c>
      <c r="N524" s="49">
        <f t="shared" si="27"/>
        <v>0</v>
      </c>
      <c r="O524" s="49">
        <f>IF(E524&lt;1,0,IF(A524&lt;(Støtteark!$H$4-5),0,(IF(H524="Utførelse",(L524+M524),IF(H524="Fagkontroll",(N524),0)))))</f>
        <v>0</v>
      </c>
      <c r="P524" s="49">
        <f>IF(A524&lt;(Støtteark!$H$4-5),0,B524)</f>
        <v>0</v>
      </c>
    </row>
    <row r="525" spans="1:16" s="49" customFormat="1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8"/>
      <c r="L525" s="49">
        <f t="shared" si="25"/>
        <v>0</v>
      </c>
      <c r="M525" s="49">
        <f t="shared" si="26"/>
        <v>0</v>
      </c>
      <c r="N525" s="49">
        <f t="shared" si="27"/>
        <v>0</v>
      </c>
      <c r="O525" s="49">
        <f>IF(E525&lt;1,0,IF(A525&lt;(Støtteark!$H$4-5),0,(IF(H525="Utførelse",(L525+M525),IF(H525="Fagkontroll",(N525),0)))))</f>
        <v>0</v>
      </c>
      <c r="P525" s="49">
        <f>IF(A525&lt;(Støtteark!$H$4-5),0,B525)</f>
        <v>0</v>
      </c>
    </row>
    <row r="526" spans="1:16" s="49" customFormat="1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8"/>
      <c r="L526" s="49">
        <f t="shared" si="25"/>
        <v>0</v>
      </c>
      <c r="M526" s="49">
        <f t="shared" si="26"/>
        <v>0</v>
      </c>
      <c r="N526" s="49">
        <f t="shared" si="27"/>
        <v>0</v>
      </c>
      <c r="O526" s="49">
        <f>IF(E526&lt;1,0,IF(A526&lt;(Støtteark!$H$4-5),0,(IF(H526="Utførelse",(L526+M526),IF(H526="Fagkontroll",(N526),0)))))</f>
        <v>0</v>
      </c>
      <c r="P526" s="49">
        <f>IF(A526&lt;(Støtteark!$H$4-5),0,B526)</f>
        <v>0</v>
      </c>
    </row>
    <row r="527" spans="1:16" s="49" customFormat="1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8"/>
      <c r="L527" s="49">
        <f t="shared" ref="L527:L590" si="28">IF(E527&lt;1,0,IF(H527="Utførelse",IF(G527="Tekniske planer",B527,0),0))</f>
        <v>0</v>
      </c>
      <c r="M527" s="49">
        <f t="shared" ref="M527:M590" si="29">IF(E527&lt;1,0,IF(H527="Utførelse",IF(G527="Revurdering",B527,0),0))</f>
        <v>0</v>
      </c>
      <c r="N527" s="49">
        <f t="shared" ref="N527:N590" si="30">IF(L527+M527&gt;0,0,B527)</f>
        <v>0</v>
      </c>
      <c r="O527" s="49">
        <f>IF(E527&lt;1,0,IF(A527&lt;(Støtteark!$H$4-5),0,(IF(H527="Utførelse",(L527+M527),IF(H527="Fagkontroll",(N527),0)))))</f>
        <v>0</v>
      </c>
      <c r="P527" s="49">
        <f>IF(A527&lt;(Støtteark!$H$4-5),0,B527)</f>
        <v>0</v>
      </c>
    </row>
    <row r="528" spans="1:16" s="49" customFormat="1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8"/>
      <c r="L528" s="49">
        <f t="shared" si="28"/>
        <v>0</v>
      </c>
      <c r="M528" s="49">
        <f t="shared" si="29"/>
        <v>0</v>
      </c>
      <c r="N528" s="49">
        <f t="shared" si="30"/>
        <v>0</v>
      </c>
      <c r="O528" s="49">
        <f>IF(E528&lt;1,0,IF(A528&lt;(Støtteark!$H$4-5),0,(IF(H528="Utførelse",(L528+M528),IF(H528="Fagkontroll",(N528),0)))))</f>
        <v>0</v>
      </c>
      <c r="P528" s="49">
        <f>IF(A528&lt;(Støtteark!$H$4-5),0,B528)</f>
        <v>0</v>
      </c>
    </row>
    <row r="529" spans="1:16" s="49" customFormat="1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8"/>
      <c r="L529" s="49">
        <f t="shared" si="28"/>
        <v>0</v>
      </c>
      <c r="M529" s="49">
        <f t="shared" si="29"/>
        <v>0</v>
      </c>
      <c r="N529" s="49">
        <f t="shared" si="30"/>
        <v>0</v>
      </c>
      <c r="O529" s="49">
        <f>IF(E529&lt;1,0,IF(A529&lt;(Støtteark!$H$4-5),0,(IF(H529="Utførelse",(L529+M529),IF(H529="Fagkontroll",(N529),0)))))</f>
        <v>0</v>
      </c>
      <c r="P529" s="49">
        <f>IF(A529&lt;(Støtteark!$H$4-5),0,B529)</f>
        <v>0</v>
      </c>
    </row>
    <row r="530" spans="1:16" s="49" customFormat="1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8"/>
      <c r="L530" s="49">
        <f t="shared" si="28"/>
        <v>0</v>
      </c>
      <c r="M530" s="49">
        <f t="shared" si="29"/>
        <v>0</v>
      </c>
      <c r="N530" s="49">
        <f t="shared" si="30"/>
        <v>0</v>
      </c>
      <c r="O530" s="49">
        <f>IF(E530&lt;1,0,IF(A530&lt;(Støtteark!$H$4-5),0,(IF(H530="Utførelse",(L530+M530),IF(H530="Fagkontroll",(N530),0)))))</f>
        <v>0</v>
      </c>
      <c r="P530" s="49">
        <f>IF(A530&lt;(Støtteark!$H$4-5),0,B530)</f>
        <v>0</v>
      </c>
    </row>
    <row r="531" spans="1:16" s="49" customFormat="1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8"/>
      <c r="L531" s="49">
        <f t="shared" si="28"/>
        <v>0</v>
      </c>
      <c r="M531" s="49">
        <f t="shared" si="29"/>
        <v>0</v>
      </c>
      <c r="N531" s="49">
        <f t="shared" si="30"/>
        <v>0</v>
      </c>
      <c r="O531" s="49">
        <f>IF(E531&lt;1,0,IF(A531&lt;(Støtteark!$H$4-5),0,(IF(H531="Utførelse",(L531+M531),IF(H531="Fagkontroll",(N531),0)))))</f>
        <v>0</v>
      </c>
      <c r="P531" s="49">
        <f>IF(A531&lt;(Støtteark!$H$4-5),0,B531)</f>
        <v>0</v>
      </c>
    </row>
    <row r="532" spans="1:16" s="49" customFormat="1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8"/>
      <c r="L532" s="49">
        <f t="shared" si="28"/>
        <v>0</v>
      </c>
      <c r="M532" s="49">
        <f t="shared" si="29"/>
        <v>0</v>
      </c>
      <c r="N532" s="49">
        <f t="shared" si="30"/>
        <v>0</v>
      </c>
      <c r="O532" s="49">
        <f>IF(E532&lt;1,0,IF(A532&lt;(Støtteark!$H$4-5),0,(IF(H532="Utførelse",(L532+M532),IF(H532="Fagkontroll",(N532),0)))))</f>
        <v>0</v>
      </c>
      <c r="P532" s="49">
        <f>IF(A532&lt;(Støtteark!$H$4-5),0,B532)</f>
        <v>0</v>
      </c>
    </row>
    <row r="533" spans="1:16" s="49" customFormat="1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8"/>
      <c r="L533" s="49">
        <f t="shared" si="28"/>
        <v>0</v>
      </c>
      <c r="M533" s="49">
        <f t="shared" si="29"/>
        <v>0</v>
      </c>
      <c r="N533" s="49">
        <f t="shared" si="30"/>
        <v>0</v>
      </c>
      <c r="O533" s="49">
        <f>IF(E533&lt;1,0,IF(A533&lt;(Støtteark!$H$4-5),0,(IF(H533="Utførelse",(L533+M533),IF(H533="Fagkontroll",(N533),0)))))</f>
        <v>0</v>
      </c>
      <c r="P533" s="49">
        <f>IF(A533&lt;(Støtteark!$H$4-5),0,B533)</f>
        <v>0</v>
      </c>
    </row>
    <row r="534" spans="1:16" s="49" customFormat="1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8"/>
      <c r="L534" s="49">
        <f t="shared" si="28"/>
        <v>0</v>
      </c>
      <c r="M534" s="49">
        <f t="shared" si="29"/>
        <v>0</v>
      </c>
      <c r="N534" s="49">
        <f t="shared" si="30"/>
        <v>0</v>
      </c>
      <c r="O534" s="49">
        <f>IF(E534&lt;1,0,IF(A534&lt;(Støtteark!$H$4-5),0,(IF(H534="Utførelse",(L534+M534),IF(H534="Fagkontroll",(N534),0)))))</f>
        <v>0</v>
      </c>
      <c r="P534" s="49">
        <f>IF(A534&lt;(Støtteark!$H$4-5),0,B534)</f>
        <v>0</v>
      </c>
    </row>
    <row r="535" spans="1:16" s="49" customFormat="1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8"/>
      <c r="L535" s="49">
        <f t="shared" si="28"/>
        <v>0</v>
      </c>
      <c r="M535" s="49">
        <f t="shared" si="29"/>
        <v>0</v>
      </c>
      <c r="N535" s="49">
        <f t="shared" si="30"/>
        <v>0</v>
      </c>
      <c r="O535" s="49">
        <f>IF(E535&lt;1,0,IF(A535&lt;(Støtteark!$H$4-5),0,(IF(H535="Utførelse",(L535+M535),IF(H535="Fagkontroll",(N535),0)))))</f>
        <v>0</v>
      </c>
      <c r="P535" s="49">
        <f>IF(A535&lt;(Støtteark!$H$4-5),0,B535)</f>
        <v>0</v>
      </c>
    </row>
    <row r="536" spans="1:16" s="49" customFormat="1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8"/>
      <c r="L536" s="49">
        <f t="shared" si="28"/>
        <v>0</v>
      </c>
      <c r="M536" s="49">
        <f t="shared" si="29"/>
        <v>0</v>
      </c>
      <c r="N536" s="49">
        <f t="shared" si="30"/>
        <v>0</v>
      </c>
      <c r="O536" s="49">
        <f>IF(E536&lt;1,0,IF(A536&lt;(Støtteark!$H$4-5),0,(IF(H536="Utførelse",(L536+M536),IF(H536="Fagkontroll",(N536),0)))))</f>
        <v>0</v>
      </c>
      <c r="P536" s="49">
        <f>IF(A536&lt;(Støtteark!$H$4-5),0,B536)</f>
        <v>0</v>
      </c>
    </row>
    <row r="537" spans="1:16" s="49" customFormat="1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8"/>
      <c r="L537" s="49">
        <f t="shared" si="28"/>
        <v>0</v>
      </c>
      <c r="M537" s="49">
        <f t="shared" si="29"/>
        <v>0</v>
      </c>
      <c r="N537" s="49">
        <f t="shared" si="30"/>
        <v>0</v>
      </c>
      <c r="O537" s="49">
        <f>IF(E537&lt;1,0,IF(A537&lt;(Støtteark!$H$4-5),0,(IF(H537="Utførelse",(L537+M537),IF(H537="Fagkontroll",(N537),0)))))</f>
        <v>0</v>
      </c>
      <c r="P537" s="49">
        <f>IF(A537&lt;(Støtteark!$H$4-5),0,B537)</f>
        <v>0</v>
      </c>
    </row>
    <row r="538" spans="1:16" s="49" customFormat="1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8"/>
      <c r="L538" s="49">
        <f t="shared" si="28"/>
        <v>0</v>
      </c>
      <c r="M538" s="49">
        <f t="shared" si="29"/>
        <v>0</v>
      </c>
      <c r="N538" s="49">
        <f t="shared" si="30"/>
        <v>0</v>
      </c>
      <c r="O538" s="49">
        <f>IF(E538&lt;1,0,IF(A538&lt;(Støtteark!$H$4-5),0,(IF(H538="Utførelse",(L538+M538),IF(H538="Fagkontroll",(N538),0)))))</f>
        <v>0</v>
      </c>
      <c r="P538" s="49">
        <f>IF(A538&lt;(Støtteark!$H$4-5),0,B538)</f>
        <v>0</v>
      </c>
    </row>
    <row r="539" spans="1:16" s="49" customFormat="1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8"/>
      <c r="L539" s="49">
        <f t="shared" si="28"/>
        <v>0</v>
      </c>
      <c r="M539" s="49">
        <f t="shared" si="29"/>
        <v>0</v>
      </c>
      <c r="N539" s="49">
        <f t="shared" si="30"/>
        <v>0</v>
      </c>
      <c r="O539" s="49">
        <f>IF(E539&lt;1,0,IF(A539&lt;(Støtteark!$H$4-5),0,(IF(H539="Utførelse",(L539+M539),IF(H539="Fagkontroll",(N539),0)))))</f>
        <v>0</v>
      </c>
      <c r="P539" s="49">
        <f>IF(A539&lt;(Støtteark!$H$4-5),0,B539)</f>
        <v>0</v>
      </c>
    </row>
    <row r="540" spans="1:16" s="49" customFormat="1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8"/>
      <c r="L540" s="49">
        <f t="shared" si="28"/>
        <v>0</v>
      </c>
      <c r="M540" s="49">
        <f t="shared" si="29"/>
        <v>0</v>
      </c>
      <c r="N540" s="49">
        <f t="shared" si="30"/>
        <v>0</v>
      </c>
      <c r="O540" s="49">
        <f>IF(E540&lt;1,0,IF(A540&lt;(Støtteark!$H$4-5),0,(IF(H540="Utførelse",(L540+M540),IF(H540="Fagkontroll",(N540),0)))))</f>
        <v>0</v>
      </c>
      <c r="P540" s="49">
        <f>IF(A540&lt;(Støtteark!$H$4-5),0,B540)</f>
        <v>0</v>
      </c>
    </row>
    <row r="541" spans="1:16" s="49" customFormat="1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8"/>
      <c r="L541" s="49">
        <f t="shared" si="28"/>
        <v>0</v>
      </c>
      <c r="M541" s="49">
        <f t="shared" si="29"/>
        <v>0</v>
      </c>
      <c r="N541" s="49">
        <f t="shared" si="30"/>
        <v>0</v>
      </c>
      <c r="O541" s="49">
        <f>IF(E541&lt;1,0,IF(A541&lt;(Støtteark!$H$4-5),0,(IF(H541="Utførelse",(L541+M541),IF(H541="Fagkontroll",(N541),0)))))</f>
        <v>0</v>
      </c>
      <c r="P541" s="49">
        <f>IF(A541&lt;(Støtteark!$H$4-5),0,B541)</f>
        <v>0</v>
      </c>
    </row>
    <row r="542" spans="1:16" s="49" customFormat="1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8"/>
      <c r="L542" s="49">
        <f t="shared" si="28"/>
        <v>0</v>
      </c>
      <c r="M542" s="49">
        <f t="shared" si="29"/>
        <v>0</v>
      </c>
      <c r="N542" s="49">
        <f t="shared" si="30"/>
        <v>0</v>
      </c>
      <c r="O542" s="49">
        <f>IF(E542&lt;1,0,IF(A542&lt;(Støtteark!$H$4-5),0,(IF(H542="Utførelse",(L542+M542),IF(H542="Fagkontroll",(N542),0)))))</f>
        <v>0</v>
      </c>
      <c r="P542" s="49">
        <f>IF(A542&lt;(Støtteark!$H$4-5),0,B542)</f>
        <v>0</v>
      </c>
    </row>
    <row r="543" spans="1:16" s="49" customFormat="1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8"/>
      <c r="L543" s="49">
        <f t="shared" si="28"/>
        <v>0</v>
      </c>
      <c r="M543" s="49">
        <f t="shared" si="29"/>
        <v>0</v>
      </c>
      <c r="N543" s="49">
        <f t="shared" si="30"/>
        <v>0</v>
      </c>
      <c r="O543" s="49">
        <f>IF(E543&lt;1,0,IF(A543&lt;(Støtteark!$H$4-5),0,(IF(H543="Utførelse",(L543+M543),IF(H543="Fagkontroll",(N543),0)))))</f>
        <v>0</v>
      </c>
      <c r="P543" s="49">
        <f>IF(A543&lt;(Støtteark!$H$4-5),0,B543)</f>
        <v>0</v>
      </c>
    </row>
    <row r="544" spans="1:16" s="49" customFormat="1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8"/>
      <c r="L544" s="49">
        <f t="shared" si="28"/>
        <v>0</v>
      </c>
      <c r="M544" s="49">
        <f t="shared" si="29"/>
        <v>0</v>
      </c>
      <c r="N544" s="49">
        <f t="shared" si="30"/>
        <v>0</v>
      </c>
      <c r="O544" s="49">
        <f>IF(E544&lt;1,0,IF(A544&lt;(Støtteark!$H$4-5),0,(IF(H544="Utførelse",(L544+M544),IF(H544="Fagkontroll",(N544),0)))))</f>
        <v>0</v>
      </c>
      <c r="P544" s="49">
        <f>IF(A544&lt;(Støtteark!$H$4-5),0,B544)</f>
        <v>0</v>
      </c>
    </row>
    <row r="545" spans="1:16" s="49" customFormat="1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8"/>
      <c r="L545" s="49">
        <f t="shared" si="28"/>
        <v>0</v>
      </c>
      <c r="M545" s="49">
        <f t="shared" si="29"/>
        <v>0</v>
      </c>
      <c r="N545" s="49">
        <f t="shared" si="30"/>
        <v>0</v>
      </c>
      <c r="O545" s="49">
        <f>IF(E545&lt;1,0,IF(A545&lt;(Støtteark!$H$4-5),0,(IF(H545="Utførelse",(L545+M545),IF(H545="Fagkontroll",(N545),0)))))</f>
        <v>0</v>
      </c>
      <c r="P545" s="49">
        <f>IF(A545&lt;(Støtteark!$H$4-5),0,B545)</f>
        <v>0</v>
      </c>
    </row>
    <row r="546" spans="1:16" s="49" customFormat="1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8"/>
      <c r="L546" s="49">
        <f t="shared" si="28"/>
        <v>0</v>
      </c>
      <c r="M546" s="49">
        <f t="shared" si="29"/>
        <v>0</v>
      </c>
      <c r="N546" s="49">
        <f t="shared" si="30"/>
        <v>0</v>
      </c>
      <c r="O546" s="49">
        <f>IF(E546&lt;1,0,IF(A546&lt;(Støtteark!$H$4-5),0,(IF(H546="Utførelse",(L546+M546),IF(H546="Fagkontroll",(N546),0)))))</f>
        <v>0</v>
      </c>
      <c r="P546" s="49">
        <f>IF(A546&lt;(Støtteark!$H$4-5),0,B546)</f>
        <v>0</v>
      </c>
    </row>
    <row r="547" spans="1:16" s="49" customFormat="1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8"/>
      <c r="L547" s="49">
        <f t="shared" si="28"/>
        <v>0</v>
      </c>
      <c r="M547" s="49">
        <f t="shared" si="29"/>
        <v>0</v>
      </c>
      <c r="N547" s="49">
        <f t="shared" si="30"/>
        <v>0</v>
      </c>
      <c r="O547" s="49">
        <f>IF(E547&lt;1,0,IF(A547&lt;(Støtteark!$H$4-5),0,(IF(H547="Utførelse",(L547+M547),IF(H547="Fagkontroll",(N547),0)))))</f>
        <v>0</v>
      </c>
      <c r="P547" s="49">
        <f>IF(A547&lt;(Støtteark!$H$4-5),0,B547)</f>
        <v>0</v>
      </c>
    </row>
    <row r="548" spans="1:16" s="49" customFormat="1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8"/>
      <c r="L548" s="49">
        <f t="shared" si="28"/>
        <v>0</v>
      </c>
      <c r="M548" s="49">
        <f t="shared" si="29"/>
        <v>0</v>
      </c>
      <c r="N548" s="49">
        <f t="shared" si="30"/>
        <v>0</v>
      </c>
      <c r="O548" s="49">
        <f>IF(E548&lt;1,0,IF(A548&lt;(Støtteark!$H$4-5),0,(IF(H548="Utførelse",(L548+M548),IF(H548="Fagkontroll",(N548),0)))))</f>
        <v>0</v>
      </c>
      <c r="P548" s="49">
        <f>IF(A548&lt;(Støtteark!$H$4-5),0,B548)</f>
        <v>0</v>
      </c>
    </row>
    <row r="549" spans="1:16" s="49" customFormat="1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8"/>
      <c r="L549" s="49">
        <f t="shared" si="28"/>
        <v>0</v>
      </c>
      <c r="M549" s="49">
        <f t="shared" si="29"/>
        <v>0</v>
      </c>
      <c r="N549" s="49">
        <f t="shared" si="30"/>
        <v>0</v>
      </c>
      <c r="O549" s="49">
        <f>IF(E549&lt;1,0,IF(A549&lt;(Støtteark!$H$4-5),0,(IF(H549="Utførelse",(L549+M549),IF(H549="Fagkontroll",(N549),0)))))</f>
        <v>0</v>
      </c>
      <c r="P549" s="49">
        <f>IF(A549&lt;(Støtteark!$H$4-5),0,B549)</f>
        <v>0</v>
      </c>
    </row>
    <row r="550" spans="1:16" s="49" customFormat="1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8"/>
      <c r="L550" s="49">
        <f t="shared" si="28"/>
        <v>0</v>
      </c>
      <c r="M550" s="49">
        <f t="shared" si="29"/>
        <v>0</v>
      </c>
      <c r="N550" s="49">
        <f t="shared" si="30"/>
        <v>0</v>
      </c>
      <c r="O550" s="49">
        <f>IF(E550&lt;1,0,IF(A550&lt;(Støtteark!$H$4-5),0,(IF(H550="Utførelse",(L550+M550),IF(H550="Fagkontroll",(N550),0)))))</f>
        <v>0</v>
      </c>
      <c r="P550" s="49">
        <f>IF(A550&lt;(Støtteark!$H$4-5),0,B550)</f>
        <v>0</v>
      </c>
    </row>
    <row r="551" spans="1:16" s="49" customFormat="1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8"/>
      <c r="L551" s="49">
        <f t="shared" si="28"/>
        <v>0</v>
      </c>
      <c r="M551" s="49">
        <f t="shared" si="29"/>
        <v>0</v>
      </c>
      <c r="N551" s="49">
        <f t="shared" si="30"/>
        <v>0</v>
      </c>
      <c r="O551" s="49">
        <f>IF(E551&lt;1,0,IF(A551&lt;(Støtteark!$H$4-5),0,(IF(H551="Utførelse",(L551+M551),IF(H551="Fagkontroll",(N551),0)))))</f>
        <v>0</v>
      </c>
      <c r="P551" s="49">
        <f>IF(A551&lt;(Støtteark!$H$4-5),0,B551)</f>
        <v>0</v>
      </c>
    </row>
    <row r="552" spans="1:16" s="49" customFormat="1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8"/>
      <c r="L552" s="49">
        <f t="shared" si="28"/>
        <v>0</v>
      </c>
      <c r="M552" s="49">
        <f t="shared" si="29"/>
        <v>0</v>
      </c>
      <c r="N552" s="49">
        <f t="shared" si="30"/>
        <v>0</v>
      </c>
      <c r="O552" s="49">
        <f>IF(E552&lt;1,0,IF(A552&lt;(Støtteark!$H$4-5),0,(IF(H552="Utførelse",(L552+M552),IF(H552="Fagkontroll",(N552),0)))))</f>
        <v>0</v>
      </c>
      <c r="P552" s="49">
        <f>IF(A552&lt;(Støtteark!$H$4-5),0,B552)</f>
        <v>0</v>
      </c>
    </row>
    <row r="553" spans="1:16" s="49" customFormat="1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8"/>
      <c r="L553" s="49">
        <f t="shared" si="28"/>
        <v>0</v>
      </c>
      <c r="M553" s="49">
        <f t="shared" si="29"/>
        <v>0</v>
      </c>
      <c r="N553" s="49">
        <f t="shared" si="30"/>
        <v>0</v>
      </c>
      <c r="O553" s="49">
        <f>IF(E553&lt;1,0,IF(A553&lt;(Støtteark!$H$4-5),0,(IF(H553="Utførelse",(L553+M553),IF(H553="Fagkontroll",(N553),0)))))</f>
        <v>0</v>
      </c>
      <c r="P553" s="49">
        <f>IF(A553&lt;(Støtteark!$H$4-5),0,B553)</f>
        <v>0</v>
      </c>
    </row>
    <row r="554" spans="1:16" s="49" customFormat="1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8"/>
      <c r="L554" s="49">
        <f t="shared" si="28"/>
        <v>0</v>
      </c>
      <c r="M554" s="49">
        <f t="shared" si="29"/>
        <v>0</v>
      </c>
      <c r="N554" s="49">
        <f t="shared" si="30"/>
        <v>0</v>
      </c>
      <c r="O554" s="49">
        <f>IF(E554&lt;1,0,IF(A554&lt;(Støtteark!$H$4-5),0,(IF(H554="Utførelse",(L554+M554),IF(H554="Fagkontroll",(N554),0)))))</f>
        <v>0</v>
      </c>
      <c r="P554" s="49">
        <f>IF(A554&lt;(Støtteark!$H$4-5),0,B554)</f>
        <v>0</v>
      </c>
    </row>
    <row r="555" spans="1:16" s="49" customFormat="1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8"/>
      <c r="L555" s="49">
        <f t="shared" si="28"/>
        <v>0</v>
      </c>
      <c r="M555" s="49">
        <f t="shared" si="29"/>
        <v>0</v>
      </c>
      <c r="N555" s="49">
        <f t="shared" si="30"/>
        <v>0</v>
      </c>
      <c r="O555" s="49">
        <f>IF(E555&lt;1,0,IF(A555&lt;(Støtteark!$H$4-5),0,(IF(H555="Utførelse",(L555+M555),IF(H555="Fagkontroll",(N555),0)))))</f>
        <v>0</v>
      </c>
      <c r="P555" s="49">
        <f>IF(A555&lt;(Støtteark!$H$4-5),0,B555)</f>
        <v>0</v>
      </c>
    </row>
    <row r="556" spans="1:16" s="49" customFormat="1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8"/>
      <c r="L556" s="49">
        <f t="shared" si="28"/>
        <v>0</v>
      </c>
      <c r="M556" s="49">
        <f t="shared" si="29"/>
        <v>0</v>
      </c>
      <c r="N556" s="49">
        <f t="shared" si="30"/>
        <v>0</v>
      </c>
      <c r="O556" s="49">
        <f>IF(E556&lt;1,0,IF(A556&lt;(Støtteark!$H$4-5),0,(IF(H556="Utførelse",(L556+M556),IF(H556="Fagkontroll",(N556),0)))))</f>
        <v>0</v>
      </c>
      <c r="P556" s="49">
        <f>IF(A556&lt;(Støtteark!$H$4-5),0,B556)</f>
        <v>0</v>
      </c>
    </row>
    <row r="557" spans="1:16" s="49" customFormat="1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8"/>
      <c r="L557" s="49">
        <f t="shared" si="28"/>
        <v>0</v>
      </c>
      <c r="M557" s="49">
        <f t="shared" si="29"/>
        <v>0</v>
      </c>
      <c r="N557" s="49">
        <f t="shared" si="30"/>
        <v>0</v>
      </c>
      <c r="O557" s="49">
        <f>IF(E557&lt;1,0,IF(A557&lt;(Støtteark!$H$4-5),0,(IF(H557="Utførelse",(L557+M557),IF(H557="Fagkontroll",(N557),0)))))</f>
        <v>0</v>
      </c>
      <c r="P557" s="49">
        <f>IF(A557&lt;(Støtteark!$H$4-5),0,B557)</f>
        <v>0</v>
      </c>
    </row>
    <row r="558" spans="1:16" s="49" customFormat="1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8"/>
      <c r="L558" s="49">
        <f t="shared" si="28"/>
        <v>0</v>
      </c>
      <c r="M558" s="49">
        <f t="shared" si="29"/>
        <v>0</v>
      </c>
      <c r="N558" s="49">
        <f t="shared" si="30"/>
        <v>0</v>
      </c>
      <c r="O558" s="49">
        <f>IF(E558&lt;1,0,IF(A558&lt;(Støtteark!$H$4-5),0,(IF(H558="Utførelse",(L558+M558),IF(H558="Fagkontroll",(N558),0)))))</f>
        <v>0</v>
      </c>
      <c r="P558" s="49">
        <f>IF(A558&lt;(Støtteark!$H$4-5),0,B558)</f>
        <v>0</v>
      </c>
    </row>
    <row r="559" spans="1:16" s="49" customFormat="1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8"/>
      <c r="L559" s="49">
        <f t="shared" si="28"/>
        <v>0</v>
      </c>
      <c r="M559" s="49">
        <f t="shared" si="29"/>
        <v>0</v>
      </c>
      <c r="N559" s="49">
        <f t="shared" si="30"/>
        <v>0</v>
      </c>
      <c r="O559" s="49">
        <f>IF(E559&lt;1,0,IF(A559&lt;(Støtteark!$H$4-5),0,(IF(H559="Utførelse",(L559+M559),IF(H559="Fagkontroll",(N559),0)))))</f>
        <v>0</v>
      </c>
      <c r="P559" s="49">
        <f>IF(A559&lt;(Støtteark!$H$4-5),0,B559)</f>
        <v>0</v>
      </c>
    </row>
    <row r="560" spans="1:16" s="49" customFormat="1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8"/>
      <c r="L560" s="49">
        <f t="shared" si="28"/>
        <v>0</v>
      </c>
      <c r="M560" s="49">
        <f t="shared" si="29"/>
        <v>0</v>
      </c>
      <c r="N560" s="49">
        <f t="shared" si="30"/>
        <v>0</v>
      </c>
      <c r="O560" s="49">
        <f>IF(E560&lt;1,0,IF(A560&lt;(Støtteark!$H$4-5),0,(IF(H560="Utførelse",(L560+M560),IF(H560="Fagkontroll",(N560),0)))))</f>
        <v>0</v>
      </c>
      <c r="P560" s="49">
        <f>IF(A560&lt;(Støtteark!$H$4-5),0,B560)</f>
        <v>0</v>
      </c>
    </row>
    <row r="561" spans="1:16" s="49" customFormat="1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8"/>
      <c r="L561" s="49">
        <f t="shared" si="28"/>
        <v>0</v>
      </c>
      <c r="M561" s="49">
        <f t="shared" si="29"/>
        <v>0</v>
      </c>
      <c r="N561" s="49">
        <f t="shared" si="30"/>
        <v>0</v>
      </c>
      <c r="O561" s="49">
        <f>IF(E561&lt;1,0,IF(A561&lt;(Støtteark!$H$4-5),0,(IF(H561="Utførelse",(L561+M561),IF(H561="Fagkontroll",(N561),0)))))</f>
        <v>0</v>
      </c>
      <c r="P561" s="49">
        <f>IF(A561&lt;(Støtteark!$H$4-5),0,B561)</f>
        <v>0</v>
      </c>
    </row>
    <row r="562" spans="1:16" s="49" customFormat="1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8"/>
      <c r="L562" s="49">
        <f t="shared" si="28"/>
        <v>0</v>
      </c>
      <c r="M562" s="49">
        <f t="shared" si="29"/>
        <v>0</v>
      </c>
      <c r="N562" s="49">
        <f t="shared" si="30"/>
        <v>0</v>
      </c>
      <c r="O562" s="49">
        <f>IF(E562&lt;1,0,IF(A562&lt;(Støtteark!$H$4-5),0,(IF(H562="Utførelse",(L562+M562),IF(H562="Fagkontroll",(N562),0)))))</f>
        <v>0</v>
      </c>
      <c r="P562" s="49">
        <f>IF(A562&lt;(Støtteark!$H$4-5),0,B562)</f>
        <v>0</v>
      </c>
    </row>
    <row r="563" spans="1:16" s="49" customFormat="1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8"/>
      <c r="L563" s="49">
        <f t="shared" si="28"/>
        <v>0</v>
      </c>
      <c r="M563" s="49">
        <f t="shared" si="29"/>
        <v>0</v>
      </c>
      <c r="N563" s="49">
        <f t="shared" si="30"/>
        <v>0</v>
      </c>
      <c r="O563" s="49">
        <f>IF(E563&lt;1,0,IF(A563&lt;(Støtteark!$H$4-5),0,(IF(H563="Utførelse",(L563+M563),IF(H563="Fagkontroll",(N563),0)))))</f>
        <v>0</v>
      </c>
      <c r="P563" s="49">
        <f>IF(A563&lt;(Støtteark!$H$4-5),0,B563)</f>
        <v>0</v>
      </c>
    </row>
    <row r="564" spans="1:16" s="49" customFormat="1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8"/>
      <c r="L564" s="49">
        <f t="shared" si="28"/>
        <v>0</v>
      </c>
      <c r="M564" s="49">
        <f t="shared" si="29"/>
        <v>0</v>
      </c>
      <c r="N564" s="49">
        <f t="shared" si="30"/>
        <v>0</v>
      </c>
      <c r="O564" s="49">
        <f>IF(E564&lt;1,0,IF(A564&lt;(Støtteark!$H$4-5),0,(IF(H564="Utførelse",(L564+M564),IF(H564="Fagkontroll",(N564),0)))))</f>
        <v>0</v>
      </c>
      <c r="P564" s="49">
        <f>IF(A564&lt;(Støtteark!$H$4-5),0,B564)</f>
        <v>0</v>
      </c>
    </row>
    <row r="565" spans="1:16" s="49" customFormat="1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8"/>
      <c r="L565" s="49">
        <f t="shared" si="28"/>
        <v>0</v>
      </c>
      <c r="M565" s="49">
        <f t="shared" si="29"/>
        <v>0</v>
      </c>
      <c r="N565" s="49">
        <f t="shared" si="30"/>
        <v>0</v>
      </c>
      <c r="O565" s="49">
        <f>IF(E565&lt;1,0,IF(A565&lt;(Støtteark!$H$4-5),0,(IF(H565="Utførelse",(L565+M565),IF(H565="Fagkontroll",(N565),0)))))</f>
        <v>0</v>
      </c>
      <c r="P565" s="49">
        <f>IF(A565&lt;(Støtteark!$H$4-5),0,B565)</f>
        <v>0</v>
      </c>
    </row>
    <row r="566" spans="1:16" s="49" customFormat="1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8"/>
      <c r="L566" s="49">
        <f t="shared" si="28"/>
        <v>0</v>
      </c>
      <c r="M566" s="49">
        <f t="shared" si="29"/>
        <v>0</v>
      </c>
      <c r="N566" s="49">
        <f t="shared" si="30"/>
        <v>0</v>
      </c>
      <c r="O566" s="49">
        <f>IF(E566&lt;1,0,IF(A566&lt;(Støtteark!$H$4-5),0,(IF(H566="Utførelse",(L566+M566),IF(H566="Fagkontroll",(N566),0)))))</f>
        <v>0</v>
      </c>
      <c r="P566" s="49">
        <f>IF(A566&lt;(Støtteark!$H$4-5),0,B566)</f>
        <v>0</v>
      </c>
    </row>
    <row r="567" spans="1:16" s="49" customFormat="1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8"/>
      <c r="L567" s="49">
        <f t="shared" si="28"/>
        <v>0</v>
      </c>
      <c r="M567" s="49">
        <f t="shared" si="29"/>
        <v>0</v>
      </c>
      <c r="N567" s="49">
        <f t="shared" si="30"/>
        <v>0</v>
      </c>
      <c r="O567" s="49">
        <f>IF(E567&lt;1,0,IF(A567&lt;(Støtteark!$H$4-5),0,(IF(H567="Utførelse",(L567+M567),IF(H567="Fagkontroll",(N567),0)))))</f>
        <v>0</v>
      </c>
      <c r="P567" s="49">
        <f>IF(A567&lt;(Støtteark!$H$4-5),0,B567)</f>
        <v>0</v>
      </c>
    </row>
    <row r="568" spans="1:16" s="49" customFormat="1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>
        <f t="shared" si="28"/>
        <v>0</v>
      </c>
      <c r="M568" s="49">
        <f t="shared" si="29"/>
        <v>0</v>
      </c>
      <c r="N568" s="49">
        <f t="shared" si="30"/>
        <v>0</v>
      </c>
      <c r="O568" s="49">
        <f>IF(E568&lt;1,0,IF(A568&lt;(Støtteark!$H$4-5),0,(IF(H568="Utførelse",(L568+M568),IF(H568="Fagkontroll",(N568),0)))))</f>
        <v>0</v>
      </c>
      <c r="P568" s="49">
        <f>IF(A568&lt;(Støtteark!$H$4-5),0,B568)</f>
        <v>0</v>
      </c>
    </row>
    <row r="569" spans="1:16" s="49" customFormat="1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8"/>
      <c r="L569" s="49">
        <f t="shared" si="28"/>
        <v>0</v>
      </c>
      <c r="M569" s="49">
        <f t="shared" si="29"/>
        <v>0</v>
      </c>
      <c r="N569" s="49">
        <f t="shared" si="30"/>
        <v>0</v>
      </c>
      <c r="O569" s="49">
        <f>IF(E569&lt;1,0,IF(A569&lt;(Støtteark!$H$4-5),0,(IF(H569="Utførelse",(L569+M569),IF(H569="Fagkontroll",(N569),0)))))</f>
        <v>0</v>
      </c>
      <c r="P569" s="49">
        <f>IF(A569&lt;(Støtteark!$H$4-5),0,B569)</f>
        <v>0</v>
      </c>
    </row>
    <row r="570" spans="1:16" s="49" customFormat="1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8"/>
      <c r="L570" s="49">
        <f t="shared" si="28"/>
        <v>0</v>
      </c>
      <c r="M570" s="49">
        <f t="shared" si="29"/>
        <v>0</v>
      </c>
      <c r="N570" s="49">
        <f t="shared" si="30"/>
        <v>0</v>
      </c>
      <c r="O570" s="49">
        <f>IF(E570&lt;1,0,IF(A570&lt;(Støtteark!$H$4-5),0,(IF(H570="Utførelse",(L570+M570),IF(H570="Fagkontroll",(N570),0)))))</f>
        <v>0</v>
      </c>
      <c r="P570" s="49">
        <f>IF(A570&lt;(Støtteark!$H$4-5),0,B570)</f>
        <v>0</v>
      </c>
    </row>
    <row r="571" spans="1:16" s="49" customFormat="1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8"/>
      <c r="L571" s="49">
        <f t="shared" si="28"/>
        <v>0</v>
      </c>
      <c r="M571" s="49">
        <f t="shared" si="29"/>
        <v>0</v>
      </c>
      <c r="N571" s="49">
        <f t="shared" si="30"/>
        <v>0</v>
      </c>
      <c r="O571" s="49">
        <f>IF(E571&lt;1,0,IF(A571&lt;(Støtteark!$H$4-5),0,(IF(H571="Utførelse",(L571+M571),IF(H571="Fagkontroll",(N571),0)))))</f>
        <v>0</v>
      </c>
      <c r="P571" s="49">
        <f>IF(A571&lt;(Støtteark!$H$4-5),0,B571)</f>
        <v>0</v>
      </c>
    </row>
    <row r="572" spans="1:16" s="49" customFormat="1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8"/>
      <c r="L572" s="49">
        <f t="shared" si="28"/>
        <v>0</v>
      </c>
      <c r="M572" s="49">
        <f t="shared" si="29"/>
        <v>0</v>
      </c>
      <c r="N572" s="49">
        <f t="shared" si="30"/>
        <v>0</v>
      </c>
      <c r="O572" s="49">
        <f>IF(E572&lt;1,0,IF(A572&lt;(Støtteark!$H$4-5),0,(IF(H572="Utførelse",(L572+M572),IF(H572="Fagkontroll",(N572),0)))))</f>
        <v>0</v>
      </c>
      <c r="P572" s="49">
        <f>IF(A572&lt;(Støtteark!$H$4-5),0,B572)</f>
        <v>0</v>
      </c>
    </row>
    <row r="573" spans="1:16" s="49" customFormat="1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8"/>
      <c r="L573" s="49">
        <f t="shared" si="28"/>
        <v>0</v>
      </c>
      <c r="M573" s="49">
        <f t="shared" si="29"/>
        <v>0</v>
      </c>
      <c r="N573" s="49">
        <f t="shared" si="30"/>
        <v>0</v>
      </c>
      <c r="O573" s="49">
        <f>IF(E573&lt;1,0,IF(A573&lt;(Støtteark!$H$4-5),0,(IF(H573="Utførelse",(L573+M573),IF(H573="Fagkontroll",(N573),0)))))</f>
        <v>0</v>
      </c>
      <c r="P573" s="49">
        <f>IF(A573&lt;(Støtteark!$H$4-5),0,B573)</f>
        <v>0</v>
      </c>
    </row>
    <row r="574" spans="1:16" s="49" customFormat="1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8"/>
      <c r="L574" s="49">
        <f t="shared" si="28"/>
        <v>0</v>
      </c>
      <c r="M574" s="49">
        <f t="shared" si="29"/>
        <v>0</v>
      </c>
      <c r="N574" s="49">
        <f t="shared" si="30"/>
        <v>0</v>
      </c>
      <c r="O574" s="49">
        <f>IF(E574&lt;1,0,IF(A574&lt;(Støtteark!$H$4-5),0,(IF(H574="Utførelse",(L574+M574),IF(H574="Fagkontroll",(N574),0)))))</f>
        <v>0</v>
      </c>
      <c r="P574" s="49">
        <f>IF(A574&lt;(Støtteark!$H$4-5),0,B574)</f>
        <v>0</v>
      </c>
    </row>
    <row r="575" spans="1:16" s="49" customFormat="1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8"/>
      <c r="L575" s="49">
        <f t="shared" si="28"/>
        <v>0</v>
      </c>
      <c r="M575" s="49">
        <f t="shared" si="29"/>
        <v>0</v>
      </c>
      <c r="N575" s="49">
        <f t="shared" si="30"/>
        <v>0</v>
      </c>
      <c r="O575" s="49">
        <f>IF(E575&lt;1,0,IF(A575&lt;(Støtteark!$H$4-5),0,(IF(H575="Utførelse",(L575+M575),IF(H575="Fagkontroll",(N575),0)))))</f>
        <v>0</v>
      </c>
      <c r="P575" s="49">
        <f>IF(A575&lt;(Støtteark!$H$4-5),0,B575)</f>
        <v>0</v>
      </c>
    </row>
    <row r="576" spans="1:16" s="49" customFormat="1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8"/>
      <c r="L576" s="49">
        <f t="shared" si="28"/>
        <v>0</v>
      </c>
      <c r="M576" s="49">
        <f t="shared" si="29"/>
        <v>0</v>
      </c>
      <c r="N576" s="49">
        <f t="shared" si="30"/>
        <v>0</v>
      </c>
      <c r="O576" s="49">
        <f>IF(E576&lt;1,0,IF(A576&lt;(Støtteark!$H$4-5),0,(IF(H576="Utførelse",(L576+M576),IF(H576="Fagkontroll",(N576),0)))))</f>
        <v>0</v>
      </c>
      <c r="P576" s="49">
        <f>IF(A576&lt;(Støtteark!$H$4-5),0,B576)</f>
        <v>0</v>
      </c>
    </row>
    <row r="577" spans="1:16" s="49" customFormat="1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8"/>
      <c r="L577" s="49">
        <f t="shared" si="28"/>
        <v>0</v>
      </c>
      <c r="M577" s="49">
        <f t="shared" si="29"/>
        <v>0</v>
      </c>
      <c r="N577" s="49">
        <f t="shared" si="30"/>
        <v>0</v>
      </c>
      <c r="O577" s="49">
        <f>IF(E577&lt;1,0,IF(A577&lt;(Støtteark!$H$4-5),0,(IF(H577="Utførelse",(L577+M577),IF(H577="Fagkontroll",(N577),0)))))</f>
        <v>0</v>
      </c>
      <c r="P577" s="49">
        <f>IF(A577&lt;(Støtteark!$H$4-5),0,B577)</f>
        <v>0</v>
      </c>
    </row>
    <row r="578" spans="1:16" s="49" customFormat="1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8"/>
      <c r="L578" s="49">
        <f t="shared" si="28"/>
        <v>0</v>
      </c>
      <c r="M578" s="49">
        <f t="shared" si="29"/>
        <v>0</v>
      </c>
      <c r="N578" s="49">
        <f t="shared" si="30"/>
        <v>0</v>
      </c>
      <c r="O578" s="49">
        <f>IF(E578&lt;1,0,IF(A578&lt;(Støtteark!$H$4-5),0,(IF(H578="Utførelse",(L578+M578),IF(H578="Fagkontroll",(N578),0)))))</f>
        <v>0</v>
      </c>
      <c r="P578" s="49">
        <f>IF(A578&lt;(Støtteark!$H$4-5),0,B578)</f>
        <v>0</v>
      </c>
    </row>
    <row r="579" spans="1:16" s="49" customFormat="1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8"/>
      <c r="L579" s="49">
        <f t="shared" si="28"/>
        <v>0</v>
      </c>
      <c r="M579" s="49">
        <f t="shared" si="29"/>
        <v>0</v>
      </c>
      <c r="N579" s="49">
        <f t="shared" si="30"/>
        <v>0</v>
      </c>
      <c r="O579" s="49">
        <f>IF(E579&lt;1,0,IF(A579&lt;(Støtteark!$H$4-5),0,(IF(H579="Utførelse",(L579+M579),IF(H579="Fagkontroll",(N579),0)))))</f>
        <v>0</v>
      </c>
      <c r="P579" s="49">
        <f>IF(A579&lt;(Støtteark!$H$4-5),0,B579)</f>
        <v>0</v>
      </c>
    </row>
    <row r="580" spans="1:16" s="49" customFormat="1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8"/>
      <c r="L580" s="49">
        <f t="shared" si="28"/>
        <v>0</v>
      </c>
      <c r="M580" s="49">
        <f t="shared" si="29"/>
        <v>0</v>
      </c>
      <c r="N580" s="49">
        <f t="shared" si="30"/>
        <v>0</v>
      </c>
      <c r="O580" s="49">
        <f>IF(E580&lt;1,0,IF(A580&lt;(Støtteark!$H$4-5),0,(IF(H580="Utførelse",(L580+M580),IF(H580="Fagkontroll",(N580),0)))))</f>
        <v>0</v>
      </c>
      <c r="P580" s="49">
        <f>IF(A580&lt;(Støtteark!$H$4-5),0,B580)</f>
        <v>0</v>
      </c>
    </row>
    <row r="581" spans="1:16" s="49" customFormat="1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8"/>
      <c r="L581" s="49">
        <f t="shared" si="28"/>
        <v>0</v>
      </c>
      <c r="M581" s="49">
        <f t="shared" si="29"/>
        <v>0</v>
      </c>
      <c r="N581" s="49">
        <f t="shared" si="30"/>
        <v>0</v>
      </c>
      <c r="O581" s="49">
        <f>IF(E581&lt;1,0,IF(A581&lt;(Støtteark!$H$4-5),0,(IF(H581="Utførelse",(L581+M581),IF(H581="Fagkontroll",(N581),0)))))</f>
        <v>0</v>
      </c>
      <c r="P581" s="49">
        <f>IF(A581&lt;(Støtteark!$H$4-5),0,B581)</f>
        <v>0</v>
      </c>
    </row>
    <row r="582" spans="1:16" s="49" customFormat="1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8"/>
      <c r="L582" s="49">
        <f t="shared" si="28"/>
        <v>0</v>
      </c>
      <c r="M582" s="49">
        <f t="shared" si="29"/>
        <v>0</v>
      </c>
      <c r="N582" s="49">
        <f t="shared" si="30"/>
        <v>0</v>
      </c>
      <c r="O582" s="49">
        <f>IF(E582&lt;1,0,IF(A582&lt;(Støtteark!$H$4-5),0,(IF(H582="Utførelse",(L582+M582),IF(H582="Fagkontroll",(N582),0)))))</f>
        <v>0</v>
      </c>
      <c r="P582" s="49">
        <f>IF(A582&lt;(Støtteark!$H$4-5),0,B582)</f>
        <v>0</v>
      </c>
    </row>
    <row r="583" spans="1:16" s="49" customFormat="1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8"/>
      <c r="L583" s="49">
        <f t="shared" si="28"/>
        <v>0</v>
      </c>
      <c r="M583" s="49">
        <f t="shared" si="29"/>
        <v>0</v>
      </c>
      <c r="N583" s="49">
        <f t="shared" si="30"/>
        <v>0</v>
      </c>
      <c r="O583" s="49">
        <f>IF(E583&lt;1,0,IF(A583&lt;(Støtteark!$H$4-5),0,(IF(H583="Utførelse",(L583+M583),IF(H583="Fagkontroll",(N583),0)))))</f>
        <v>0</v>
      </c>
      <c r="P583" s="49">
        <f>IF(A583&lt;(Støtteark!$H$4-5),0,B583)</f>
        <v>0</v>
      </c>
    </row>
    <row r="584" spans="1:16" s="49" customFormat="1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8"/>
      <c r="L584" s="49">
        <f t="shared" si="28"/>
        <v>0</v>
      </c>
      <c r="M584" s="49">
        <f t="shared" si="29"/>
        <v>0</v>
      </c>
      <c r="N584" s="49">
        <f t="shared" si="30"/>
        <v>0</v>
      </c>
      <c r="O584" s="49">
        <f>IF(E584&lt;1,0,IF(A584&lt;(Støtteark!$H$4-5),0,(IF(H584="Utførelse",(L584+M584),IF(H584="Fagkontroll",(N584),0)))))</f>
        <v>0</v>
      </c>
      <c r="P584" s="49">
        <f>IF(A584&lt;(Støtteark!$H$4-5),0,B584)</f>
        <v>0</v>
      </c>
    </row>
    <row r="585" spans="1:16" s="49" customFormat="1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8"/>
      <c r="L585" s="49">
        <f t="shared" si="28"/>
        <v>0</v>
      </c>
      <c r="M585" s="49">
        <f t="shared" si="29"/>
        <v>0</v>
      </c>
      <c r="N585" s="49">
        <f t="shared" si="30"/>
        <v>0</v>
      </c>
      <c r="O585" s="49">
        <f>IF(E585&lt;1,0,IF(A585&lt;(Støtteark!$H$4-5),0,(IF(H585="Utførelse",(L585+M585),IF(H585="Fagkontroll",(N585),0)))))</f>
        <v>0</v>
      </c>
      <c r="P585" s="49">
        <f>IF(A585&lt;(Støtteark!$H$4-5),0,B585)</f>
        <v>0</v>
      </c>
    </row>
    <row r="586" spans="1:16" s="49" customFormat="1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8"/>
      <c r="L586" s="49">
        <f t="shared" si="28"/>
        <v>0</v>
      </c>
      <c r="M586" s="49">
        <f t="shared" si="29"/>
        <v>0</v>
      </c>
      <c r="N586" s="49">
        <f t="shared" si="30"/>
        <v>0</v>
      </c>
      <c r="O586" s="49">
        <f>IF(E586&lt;1,0,IF(A586&lt;(Støtteark!$H$4-5),0,(IF(H586="Utførelse",(L586+M586),IF(H586="Fagkontroll",(N586),0)))))</f>
        <v>0</v>
      </c>
      <c r="P586" s="49">
        <f>IF(A586&lt;(Støtteark!$H$4-5),0,B586)</f>
        <v>0</v>
      </c>
    </row>
    <row r="587" spans="1:16" s="49" customFormat="1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8"/>
      <c r="L587" s="49">
        <f t="shared" si="28"/>
        <v>0</v>
      </c>
      <c r="M587" s="49">
        <f t="shared" si="29"/>
        <v>0</v>
      </c>
      <c r="N587" s="49">
        <f t="shared" si="30"/>
        <v>0</v>
      </c>
      <c r="O587" s="49">
        <f>IF(E587&lt;1,0,IF(A587&lt;(Støtteark!$H$4-5),0,(IF(H587="Utførelse",(L587+M587),IF(H587="Fagkontroll",(N587),0)))))</f>
        <v>0</v>
      </c>
      <c r="P587" s="49">
        <f>IF(A587&lt;(Støtteark!$H$4-5),0,B587)</f>
        <v>0</v>
      </c>
    </row>
    <row r="588" spans="1:16" s="49" customFormat="1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8"/>
      <c r="L588" s="49">
        <f t="shared" si="28"/>
        <v>0</v>
      </c>
      <c r="M588" s="49">
        <f t="shared" si="29"/>
        <v>0</v>
      </c>
      <c r="N588" s="49">
        <f t="shared" si="30"/>
        <v>0</v>
      </c>
      <c r="O588" s="49">
        <f>IF(E588&lt;1,0,IF(A588&lt;(Støtteark!$H$4-5),0,(IF(H588="Utførelse",(L588+M588),IF(H588="Fagkontroll",(N588),0)))))</f>
        <v>0</v>
      </c>
      <c r="P588" s="49">
        <f>IF(A588&lt;(Støtteark!$H$4-5),0,B588)</f>
        <v>0</v>
      </c>
    </row>
    <row r="589" spans="1:16" s="49" customFormat="1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8"/>
      <c r="L589" s="49">
        <f t="shared" si="28"/>
        <v>0</v>
      </c>
      <c r="M589" s="49">
        <f t="shared" si="29"/>
        <v>0</v>
      </c>
      <c r="N589" s="49">
        <f t="shared" si="30"/>
        <v>0</v>
      </c>
      <c r="O589" s="49">
        <f>IF(E589&lt;1,0,IF(A589&lt;(Støtteark!$H$4-5),0,(IF(H589="Utførelse",(L589+M589),IF(H589="Fagkontroll",(N589),0)))))</f>
        <v>0</v>
      </c>
      <c r="P589" s="49">
        <f>IF(A589&lt;(Støtteark!$H$4-5),0,B589)</f>
        <v>0</v>
      </c>
    </row>
    <row r="590" spans="1:16" s="49" customFormat="1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8"/>
      <c r="L590" s="49">
        <f t="shared" si="28"/>
        <v>0</v>
      </c>
      <c r="M590" s="49">
        <f t="shared" si="29"/>
        <v>0</v>
      </c>
      <c r="N590" s="49">
        <f t="shared" si="30"/>
        <v>0</v>
      </c>
      <c r="O590" s="49">
        <f>IF(E590&lt;1,0,IF(A590&lt;(Støtteark!$H$4-5),0,(IF(H590="Utførelse",(L590+M590),IF(H590="Fagkontroll",(N590),0)))))</f>
        <v>0</v>
      </c>
      <c r="P590" s="49">
        <f>IF(A590&lt;(Støtteark!$H$4-5),0,B590)</f>
        <v>0</v>
      </c>
    </row>
    <row r="591" spans="1:16" s="49" customFormat="1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8"/>
      <c r="L591" s="49">
        <f t="shared" ref="L591:L654" si="31">IF(E591&lt;1,0,IF(H591="Utførelse",IF(G591="Tekniske planer",B591,0),0))</f>
        <v>0</v>
      </c>
      <c r="M591" s="49">
        <f t="shared" ref="M591:M654" si="32">IF(E591&lt;1,0,IF(H591="Utførelse",IF(G591="Revurdering",B591,0),0))</f>
        <v>0</v>
      </c>
      <c r="N591" s="49">
        <f t="shared" ref="N591:N654" si="33">IF(L591+M591&gt;0,0,B591)</f>
        <v>0</v>
      </c>
      <c r="O591" s="49">
        <f>IF(E591&lt;1,0,IF(A591&lt;(Støtteark!$H$4-5),0,(IF(H591="Utførelse",(L591+M591),IF(H591="Fagkontroll",(N591),0)))))</f>
        <v>0</v>
      </c>
      <c r="P591" s="49">
        <f>IF(A591&lt;(Støtteark!$H$4-5),0,B591)</f>
        <v>0</v>
      </c>
    </row>
    <row r="592" spans="1:16" s="49" customFormat="1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8"/>
      <c r="L592" s="49">
        <f t="shared" si="31"/>
        <v>0</v>
      </c>
      <c r="M592" s="49">
        <f t="shared" si="32"/>
        <v>0</v>
      </c>
      <c r="N592" s="49">
        <f t="shared" si="33"/>
        <v>0</v>
      </c>
      <c r="O592" s="49">
        <f>IF(E592&lt;1,0,IF(A592&lt;(Støtteark!$H$4-5),0,(IF(H592="Utførelse",(L592+M592),IF(H592="Fagkontroll",(N592),0)))))</f>
        <v>0</v>
      </c>
      <c r="P592" s="49">
        <f>IF(A592&lt;(Støtteark!$H$4-5),0,B592)</f>
        <v>0</v>
      </c>
    </row>
    <row r="593" spans="1:16" s="49" customFormat="1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8"/>
      <c r="L593" s="49">
        <f t="shared" si="31"/>
        <v>0</v>
      </c>
      <c r="M593" s="49">
        <f t="shared" si="32"/>
        <v>0</v>
      </c>
      <c r="N593" s="49">
        <f t="shared" si="33"/>
        <v>0</v>
      </c>
      <c r="O593" s="49">
        <f>IF(E593&lt;1,0,IF(A593&lt;(Støtteark!$H$4-5),0,(IF(H593="Utførelse",(L593+M593),IF(H593="Fagkontroll",(N593),0)))))</f>
        <v>0</v>
      </c>
      <c r="P593" s="49">
        <f>IF(A593&lt;(Støtteark!$H$4-5),0,B593)</f>
        <v>0</v>
      </c>
    </row>
    <row r="594" spans="1:16" s="49" customFormat="1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8"/>
      <c r="L594" s="49">
        <f t="shared" si="31"/>
        <v>0</v>
      </c>
      <c r="M594" s="49">
        <f t="shared" si="32"/>
        <v>0</v>
      </c>
      <c r="N594" s="49">
        <f t="shared" si="33"/>
        <v>0</v>
      </c>
      <c r="O594" s="49">
        <f>IF(E594&lt;1,0,IF(A594&lt;(Støtteark!$H$4-5),0,(IF(H594="Utførelse",(L594+M594),IF(H594="Fagkontroll",(N594),0)))))</f>
        <v>0</v>
      </c>
      <c r="P594" s="49">
        <f>IF(A594&lt;(Støtteark!$H$4-5),0,B594)</f>
        <v>0</v>
      </c>
    </row>
    <row r="595" spans="1:16" s="49" customFormat="1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8"/>
      <c r="L595" s="49">
        <f t="shared" si="31"/>
        <v>0</v>
      </c>
      <c r="M595" s="49">
        <f t="shared" si="32"/>
        <v>0</v>
      </c>
      <c r="N595" s="49">
        <f t="shared" si="33"/>
        <v>0</v>
      </c>
      <c r="O595" s="49">
        <f>IF(E595&lt;1,0,IF(A595&lt;(Støtteark!$H$4-5),0,(IF(H595="Utførelse",(L595+M595),IF(H595="Fagkontroll",(N595),0)))))</f>
        <v>0</v>
      </c>
      <c r="P595" s="49">
        <f>IF(A595&lt;(Støtteark!$H$4-5),0,B595)</f>
        <v>0</v>
      </c>
    </row>
    <row r="596" spans="1:16" s="49" customFormat="1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8"/>
      <c r="L596" s="49">
        <f t="shared" si="31"/>
        <v>0</v>
      </c>
      <c r="M596" s="49">
        <f t="shared" si="32"/>
        <v>0</v>
      </c>
      <c r="N596" s="49">
        <f t="shared" si="33"/>
        <v>0</v>
      </c>
      <c r="O596" s="49">
        <f>IF(E596&lt;1,0,IF(A596&lt;(Støtteark!$H$4-5),0,(IF(H596="Utførelse",(L596+M596),IF(H596="Fagkontroll",(N596),0)))))</f>
        <v>0</v>
      </c>
      <c r="P596" s="49">
        <f>IF(A596&lt;(Støtteark!$H$4-5),0,B596)</f>
        <v>0</v>
      </c>
    </row>
    <row r="597" spans="1:16" s="49" customFormat="1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8"/>
      <c r="L597" s="49">
        <f t="shared" si="31"/>
        <v>0</v>
      </c>
      <c r="M597" s="49">
        <f t="shared" si="32"/>
        <v>0</v>
      </c>
      <c r="N597" s="49">
        <f t="shared" si="33"/>
        <v>0</v>
      </c>
      <c r="O597" s="49">
        <f>IF(E597&lt;1,0,IF(A597&lt;(Støtteark!$H$4-5),0,(IF(H597="Utførelse",(L597+M597),IF(H597="Fagkontroll",(N597),0)))))</f>
        <v>0</v>
      </c>
      <c r="P597" s="49">
        <f>IF(A597&lt;(Støtteark!$H$4-5),0,B597)</f>
        <v>0</v>
      </c>
    </row>
    <row r="598" spans="1:16" s="49" customFormat="1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8"/>
      <c r="L598" s="49">
        <f t="shared" si="31"/>
        <v>0</v>
      </c>
      <c r="M598" s="49">
        <f t="shared" si="32"/>
        <v>0</v>
      </c>
      <c r="N598" s="49">
        <f t="shared" si="33"/>
        <v>0</v>
      </c>
      <c r="O598" s="49">
        <f>IF(E598&lt;1,0,IF(A598&lt;(Støtteark!$H$4-5),0,(IF(H598="Utførelse",(L598+M598),IF(H598="Fagkontroll",(N598),0)))))</f>
        <v>0</v>
      </c>
      <c r="P598" s="49">
        <f>IF(A598&lt;(Støtteark!$H$4-5),0,B598)</f>
        <v>0</v>
      </c>
    </row>
    <row r="599" spans="1:16" s="49" customFormat="1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8"/>
      <c r="L599" s="49">
        <f t="shared" si="31"/>
        <v>0</v>
      </c>
      <c r="M599" s="49">
        <f t="shared" si="32"/>
        <v>0</v>
      </c>
      <c r="N599" s="49">
        <f t="shared" si="33"/>
        <v>0</v>
      </c>
      <c r="O599" s="49">
        <f>IF(E599&lt;1,0,IF(A599&lt;(Støtteark!$H$4-5),0,(IF(H599="Utførelse",(L599+M599),IF(H599="Fagkontroll",(N599),0)))))</f>
        <v>0</v>
      </c>
      <c r="P599" s="49">
        <f>IF(A599&lt;(Støtteark!$H$4-5),0,B599)</f>
        <v>0</v>
      </c>
    </row>
    <row r="600" spans="1:16" s="49" customFormat="1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8"/>
      <c r="L600" s="49">
        <f t="shared" si="31"/>
        <v>0</v>
      </c>
      <c r="M600" s="49">
        <f t="shared" si="32"/>
        <v>0</v>
      </c>
      <c r="N600" s="49">
        <f t="shared" si="33"/>
        <v>0</v>
      </c>
      <c r="O600" s="49">
        <f>IF(E600&lt;1,0,IF(A600&lt;(Støtteark!$H$4-5),0,(IF(H600="Utførelse",(L600+M600),IF(H600="Fagkontroll",(N600),0)))))</f>
        <v>0</v>
      </c>
      <c r="P600" s="49">
        <f>IF(A600&lt;(Støtteark!$H$4-5),0,B600)</f>
        <v>0</v>
      </c>
    </row>
    <row r="601" spans="1:16" s="49" customFormat="1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8"/>
      <c r="L601" s="49">
        <f t="shared" si="31"/>
        <v>0</v>
      </c>
      <c r="M601" s="49">
        <f t="shared" si="32"/>
        <v>0</v>
      </c>
      <c r="N601" s="49">
        <f t="shared" si="33"/>
        <v>0</v>
      </c>
      <c r="O601" s="49">
        <f>IF(E601&lt;1,0,IF(A601&lt;(Støtteark!$H$4-5),0,(IF(H601="Utførelse",(L601+M601),IF(H601="Fagkontroll",(N601),0)))))</f>
        <v>0</v>
      </c>
      <c r="P601" s="49">
        <f>IF(A601&lt;(Støtteark!$H$4-5),0,B601)</f>
        <v>0</v>
      </c>
    </row>
    <row r="602" spans="1:16" s="49" customFormat="1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8"/>
      <c r="L602" s="49">
        <f t="shared" si="31"/>
        <v>0</v>
      </c>
      <c r="M602" s="49">
        <f t="shared" si="32"/>
        <v>0</v>
      </c>
      <c r="N602" s="49">
        <f t="shared" si="33"/>
        <v>0</v>
      </c>
      <c r="O602" s="49">
        <f>IF(E602&lt;1,0,IF(A602&lt;(Støtteark!$H$4-5),0,(IF(H602="Utførelse",(L602+M602),IF(H602="Fagkontroll",(N602),0)))))</f>
        <v>0</v>
      </c>
      <c r="P602" s="49">
        <f>IF(A602&lt;(Støtteark!$H$4-5),0,B602)</f>
        <v>0</v>
      </c>
    </row>
    <row r="603" spans="1:16" s="49" customFormat="1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8"/>
      <c r="L603" s="49">
        <f t="shared" si="31"/>
        <v>0</v>
      </c>
      <c r="M603" s="49">
        <f t="shared" si="32"/>
        <v>0</v>
      </c>
      <c r="N603" s="49">
        <f t="shared" si="33"/>
        <v>0</v>
      </c>
      <c r="O603" s="49">
        <f>IF(E603&lt;1,0,IF(A603&lt;(Støtteark!$H$4-5),0,(IF(H603="Utførelse",(L603+M603),IF(H603="Fagkontroll",(N603),0)))))</f>
        <v>0</v>
      </c>
      <c r="P603" s="49">
        <f>IF(A603&lt;(Støtteark!$H$4-5),0,B603)</f>
        <v>0</v>
      </c>
    </row>
    <row r="604" spans="1:16" s="49" customFormat="1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8"/>
      <c r="L604" s="49">
        <f t="shared" si="31"/>
        <v>0</v>
      </c>
      <c r="M604" s="49">
        <f t="shared" si="32"/>
        <v>0</v>
      </c>
      <c r="N604" s="49">
        <f t="shared" si="33"/>
        <v>0</v>
      </c>
      <c r="O604" s="49">
        <f>IF(E604&lt;1,0,IF(A604&lt;(Støtteark!$H$4-5),0,(IF(H604="Utførelse",(L604+M604),IF(H604="Fagkontroll",(N604),0)))))</f>
        <v>0</v>
      </c>
      <c r="P604" s="49">
        <f>IF(A604&lt;(Støtteark!$H$4-5),0,B604)</f>
        <v>0</v>
      </c>
    </row>
    <row r="605" spans="1:16" s="49" customFormat="1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8"/>
      <c r="L605" s="49">
        <f t="shared" si="31"/>
        <v>0</v>
      </c>
      <c r="M605" s="49">
        <f t="shared" si="32"/>
        <v>0</v>
      </c>
      <c r="N605" s="49">
        <f t="shared" si="33"/>
        <v>0</v>
      </c>
      <c r="O605" s="49">
        <f>IF(E605&lt;1,0,IF(A605&lt;(Støtteark!$H$4-5),0,(IF(H605="Utførelse",(L605+M605),IF(H605="Fagkontroll",(N605),0)))))</f>
        <v>0</v>
      </c>
      <c r="P605" s="49">
        <f>IF(A605&lt;(Støtteark!$H$4-5),0,B605)</f>
        <v>0</v>
      </c>
    </row>
    <row r="606" spans="1:16" s="49" customFormat="1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8"/>
      <c r="L606" s="49">
        <f t="shared" si="31"/>
        <v>0</v>
      </c>
      <c r="M606" s="49">
        <f t="shared" si="32"/>
        <v>0</v>
      </c>
      <c r="N606" s="49">
        <f t="shared" si="33"/>
        <v>0</v>
      </c>
      <c r="O606" s="49">
        <f>IF(E606&lt;1,0,IF(A606&lt;(Støtteark!$H$4-5),0,(IF(H606="Utførelse",(L606+M606),IF(H606="Fagkontroll",(N606),0)))))</f>
        <v>0</v>
      </c>
      <c r="P606" s="49">
        <f>IF(A606&lt;(Støtteark!$H$4-5),0,B606)</f>
        <v>0</v>
      </c>
    </row>
    <row r="607" spans="1:16" s="49" customFormat="1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8"/>
      <c r="L607" s="49">
        <f t="shared" si="31"/>
        <v>0</v>
      </c>
      <c r="M607" s="49">
        <f t="shared" si="32"/>
        <v>0</v>
      </c>
      <c r="N607" s="49">
        <f t="shared" si="33"/>
        <v>0</v>
      </c>
      <c r="O607" s="49">
        <f>IF(E607&lt;1,0,IF(A607&lt;(Støtteark!$H$4-5),0,(IF(H607="Utførelse",(L607+M607),IF(H607="Fagkontroll",(N607),0)))))</f>
        <v>0</v>
      </c>
      <c r="P607" s="49">
        <f>IF(A607&lt;(Støtteark!$H$4-5),0,B607)</f>
        <v>0</v>
      </c>
    </row>
    <row r="608" spans="1:16" s="49" customFormat="1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8"/>
      <c r="L608" s="49">
        <f t="shared" si="31"/>
        <v>0</v>
      </c>
      <c r="M608" s="49">
        <f t="shared" si="32"/>
        <v>0</v>
      </c>
      <c r="N608" s="49">
        <f t="shared" si="33"/>
        <v>0</v>
      </c>
      <c r="O608" s="49">
        <f>IF(E608&lt;1,0,IF(A608&lt;(Støtteark!$H$4-5),0,(IF(H608="Utførelse",(L608+M608),IF(H608="Fagkontroll",(N608),0)))))</f>
        <v>0</v>
      </c>
      <c r="P608" s="49">
        <f>IF(A608&lt;(Støtteark!$H$4-5),0,B608)</f>
        <v>0</v>
      </c>
    </row>
    <row r="609" spans="1:16" s="49" customFormat="1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8"/>
      <c r="L609" s="49">
        <f t="shared" si="31"/>
        <v>0</v>
      </c>
      <c r="M609" s="49">
        <f t="shared" si="32"/>
        <v>0</v>
      </c>
      <c r="N609" s="49">
        <f t="shared" si="33"/>
        <v>0</v>
      </c>
      <c r="O609" s="49">
        <f>IF(E609&lt;1,0,IF(A609&lt;(Støtteark!$H$4-5),0,(IF(H609="Utførelse",(L609+M609),IF(H609="Fagkontroll",(N609),0)))))</f>
        <v>0</v>
      </c>
      <c r="P609" s="49">
        <f>IF(A609&lt;(Støtteark!$H$4-5),0,B609)</f>
        <v>0</v>
      </c>
    </row>
    <row r="610" spans="1:16" s="49" customFormat="1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8"/>
      <c r="L610" s="49">
        <f t="shared" si="31"/>
        <v>0</v>
      </c>
      <c r="M610" s="49">
        <f t="shared" si="32"/>
        <v>0</v>
      </c>
      <c r="N610" s="49">
        <f t="shared" si="33"/>
        <v>0</v>
      </c>
      <c r="O610" s="49">
        <f>IF(E610&lt;1,0,IF(A610&lt;(Støtteark!$H$4-5),0,(IF(H610="Utførelse",(L610+M610),IF(H610="Fagkontroll",(N610),0)))))</f>
        <v>0</v>
      </c>
      <c r="P610" s="49">
        <f>IF(A610&lt;(Støtteark!$H$4-5),0,B610)</f>
        <v>0</v>
      </c>
    </row>
    <row r="611" spans="1:16" s="49" customFormat="1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8"/>
      <c r="L611" s="49">
        <f t="shared" si="31"/>
        <v>0</v>
      </c>
      <c r="M611" s="49">
        <f t="shared" si="32"/>
        <v>0</v>
      </c>
      <c r="N611" s="49">
        <f t="shared" si="33"/>
        <v>0</v>
      </c>
      <c r="O611" s="49">
        <f>IF(E611&lt;1,0,IF(A611&lt;(Støtteark!$H$4-5),0,(IF(H611="Utførelse",(L611+M611),IF(H611="Fagkontroll",(N611),0)))))</f>
        <v>0</v>
      </c>
      <c r="P611" s="49">
        <f>IF(A611&lt;(Støtteark!$H$4-5),0,B611)</f>
        <v>0</v>
      </c>
    </row>
    <row r="612" spans="1:16" s="49" customFormat="1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8"/>
      <c r="L612" s="49">
        <f t="shared" si="31"/>
        <v>0</v>
      </c>
      <c r="M612" s="49">
        <f t="shared" si="32"/>
        <v>0</v>
      </c>
      <c r="N612" s="49">
        <f t="shared" si="33"/>
        <v>0</v>
      </c>
      <c r="O612" s="49">
        <f>IF(E612&lt;1,0,IF(A612&lt;(Støtteark!$H$4-5),0,(IF(H612="Utførelse",(L612+M612),IF(H612="Fagkontroll",(N612),0)))))</f>
        <v>0</v>
      </c>
      <c r="P612" s="49">
        <f>IF(A612&lt;(Støtteark!$H$4-5),0,B612)</f>
        <v>0</v>
      </c>
    </row>
    <row r="613" spans="1:16" s="49" customFormat="1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8"/>
      <c r="L613" s="49">
        <f t="shared" si="31"/>
        <v>0</v>
      </c>
      <c r="M613" s="49">
        <f t="shared" si="32"/>
        <v>0</v>
      </c>
      <c r="N613" s="49">
        <f t="shared" si="33"/>
        <v>0</v>
      </c>
      <c r="O613" s="49">
        <f>IF(E613&lt;1,0,IF(A613&lt;(Støtteark!$H$4-5),0,(IF(H613="Utførelse",(L613+M613),IF(H613="Fagkontroll",(N613),0)))))</f>
        <v>0</v>
      </c>
      <c r="P613" s="49">
        <f>IF(A613&lt;(Støtteark!$H$4-5),0,B613)</f>
        <v>0</v>
      </c>
    </row>
    <row r="614" spans="1:16" s="49" customFormat="1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8"/>
      <c r="L614" s="49">
        <f t="shared" si="31"/>
        <v>0</v>
      </c>
      <c r="M614" s="49">
        <f t="shared" si="32"/>
        <v>0</v>
      </c>
      <c r="N614" s="49">
        <f t="shared" si="33"/>
        <v>0</v>
      </c>
      <c r="O614" s="49">
        <f>IF(E614&lt;1,0,IF(A614&lt;(Støtteark!$H$4-5),0,(IF(H614="Utførelse",(L614+M614),IF(H614="Fagkontroll",(N614),0)))))</f>
        <v>0</v>
      </c>
      <c r="P614" s="49">
        <f>IF(A614&lt;(Støtteark!$H$4-5),0,B614)</f>
        <v>0</v>
      </c>
    </row>
    <row r="615" spans="1:16" s="49" customFormat="1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8"/>
      <c r="L615" s="49">
        <f t="shared" si="31"/>
        <v>0</v>
      </c>
      <c r="M615" s="49">
        <f t="shared" si="32"/>
        <v>0</v>
      </c>
      <c r="N615" s="49">
        <f t="shared" si="33"/>
        <v>0</v>
      </c>
      <c r="O615" s="49">
        <f>IF(E615&lt;1,0,IF(A615&lt;(Støtteark!$H$4-5),0,(IF(H615="Utførelse",(L615+M615),IF(H615="Fagkontroll",(N615),0)))))</f>
        <v>0</v>
      </c>
      <c r="P615" s="49">
        <f>IF(A615&lt;(Støtteark!$H$4-5),0,B615)</f>
        <v>0</v>
      </c>
    </row>
    <row r="616" spans="1:16" s="49" customFormat="1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8"/>
      <c r="L616" s="49">
        <f t="shared" si="31"/>
        <v>0</v>
      </c>
      <c r="M616" s="49">
        <f t="shared" si="32"/>
        <v>0</v>
      </c>
      <c r="N616" s="49">
        <f t="shared" si="33"/>
        <v>0</v>
      </c>
      <c r="O616" s="49">
        <f>IF(E616&lt;1,0,IF(A616&lt;(Støtteark!$H$4-5),0,(IF(H616="Utførelse",(L616+M616),IF(H616="Fagkontroll",(N616),0)))))</f>
        <v>0</v>
      </c>
      <c r="P616" s="49">
        <f>IF(A616&lt;(Støtteark!$H$4-5),0,B616)</f>
        <v>0</v>
      </c>
    </row>
    <row r="617" spans="1:16" s="49" customFormat="1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8"/>
      <c r="L617" s="49">
        <f t="shared" si="31"/>
        <v>0</v>
      </c>
      <c r="M617" s="49">
        <f t="shared" si="32"/>
        <v>0</v>
      </c>
      <c r="N617" s="49">
        <f t="shared" si="33"/>
        <v>0</v>
      </c>
      <c r="O617" s="49">
        <f>IF(E617&lt;1,0,IF(A617&lt;(Støtteark!$H$4-5),0,(IF(H617="Utførelse",(L617+M617),IF(H617="Fagkontroll",(N617),0)))))</f>
        <v>0</v>
      </c>
      <c r="P617" s="49">
        <f>IF(A617&lt;(Støtteark!$H$4-5),0,B617)</f>
        <v>0</v>
      </c>
    </row>
    <row r="618" spans="1:16" s="49" customFormat="1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8"/>
      <c r="L618" s="49">
        <f t="shared" si="31"/>
        <v>0</v>
      </c>
      <c r="M618" s="49">
        <f t="shared" si="32"/>
        <v>0</v>
      </c>
      <c r="N618" s="49">
        <f t="shared" si="33"/>
        <v>0</v>
      </c>
      <c r="O618" s="49">
        <f>IF(E618&lt;1,0,IF(A618&lt;(Støtteark!$H$4-5),0,(IF(H618="Utførelse",(L618+M618),IF(H618="Fagkontroll",(N618),0)))))</f>
        <v>0</v>
      </c>
      <c r="P618" s="49">
        <f>IF(A618&lt;(Støtteark!$H$4-5),0,B618)</f>
        <v>0</v>
      </c>
    </row>
    <row r="619" spans="1:16" s="49" customFormat="1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8"/>
      <c r="L619" s="49">
        <f t="shared" si="31"/>
        <v>0</v>
      </c>
      <c r="M619" s="49">
        <f t="shared" si="32"/>
        <v>0</v>
      </c>
      <c r="N619" s="49">
        <f t="shared" si="33"/>
        <v>0</v>
      </c>
      <c r="O619" s="49">
        <f>IF(E619&lt;1,0,IF(A619&lt;(Støtteark!$H$4-5),0,(IF(H619="Utførelse",(L619+M619),IF(H619="Fagkontroll",(N619),0)))))</f>
        <v>0</v>
      </c>
      <c r="P619" s="49">
        <f>IF(A619&lt;(Støtteark!$H$4-5),0,B619)</f>
        <v>0</v>
      </c>
    </row>
    <row r="620" spans="1:16" s="49" customFormat="1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8"/>
      <c r="L620" s="49">
        <f t="shared" si="31"/>
        <v>0</v>
      </c>
      <c r="M620" s="49">
        <f t="shared" si="32"/>
        <v>0</v>
      </c>
      <c r="N620" s="49">
        <f t="shared" si="33"/>
        <v>0</v>
      </c>
      <c r="O620" s="49">
        <f>IF(E620&lt;1,0,IF(A620&lt;(Støtteark!$H$4-5),0,(IF(H620="Utførelse",(L620+M620),IF(H620="Fagkontroll",(N620),0)))))</f>
        <v>0</v>
      </c>
      <c r="P620" s="49">
        <f>IF(A620&lt;(Støtteark!$H$4-5),0,B620)</f>
        <v>0</v>
      </c>
    </row>
    <row r="621" spans="1:16" s="49" customFormat="1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8"/>
      <c r="L621" s="49">
        <f t="shared" si="31"/>
        <v>0</v>
      </c>
      <c r="M621" s="49">
        <f t="shared" si="32"/>
        <v>0</v>
      </c>
      <c r="N621" s="49">
        <f t="shared" si="33"/>
        <v>0</v>
      </c>
      <c r="O621" s="49">
        <f>IF(E621&lt;1,0,IF(A621&lt;(Støtteark!$H$4-5),0,(IF(H621="Utførelse",(L621+M621),IF(H621="Fagkontroll",(N621),0)))))</f>
        <v>0</v>
      </c>
      <c r="P621" s="49">
        <f>IF(A621&lt;(Støtteark!$H$4-5),0,B621)</f>
        <v>0</v>
      </c>
    </row>
    <row r="622" spans="1:16" s="49" customFormat="1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8"/>
      <c r="L622" s="49">
        <f t="shared" si="31"/>
        <v>0</v>
      </c>
      <c r="M622" s="49">
        <f t="shared" si="32"/>
        <v>0</v>
      </c>
      <c r="N622" s="49">
        <f t="shared" si="33"/>
        <v>0</v>
      </c>
      <c r="O622" s="49">
        <f>IF(E622&lt;1,0,IF(A622&lt;(Støtteark!$H$4-5),0,(IF(H622="Utførelse",(L622+M622),IF(H622="Fagkontroll",(N622),0)))))</f>
        <v>0</v>
      </c>
      <c r="P622" s="49">
        <f>IF(A622&lt;(Støtteark!$H$4-5),0,B622)</f>
        <v>0</v>
      </c>
    </row>
    <row r="623" spans="1:16" s="49" customFormat="1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8"/>
      <c r="L623" s="49">
        <f t="shared" si="31"/>
        <v>0</v>
      </c>
      <c r="M623" s="49">
        <f t="shared" si="32"/>
        <v>0</v>
      </c>
      <c r="N623" s="49">
        <f t="shared" si="33"/>
        <v>0</v>
      </c>
      <c r="O623" s="49">
        <f>IF(E623&lt;1,0,IF(A623&lt;(Støtteark!$H$4-5),0,(IF(H623="Utførelse",(L623+M623),IF(H623="Fagkontroll",(N623),0)))))</f>
        <v>0</v>
      </c>
      <c r="P623" s="49">
        <f>IF(A623&lt;(Støtteark!$H$4-5),0,B623)</f>
        <v>0</v>
      </c>
    </row>
    <row r="624" spans="1:16" s="49" customFormat="1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8"/>
      <c r="L624" s="49">
        <f t="shared" si="31"/>
        <v>0</v>
      </c>
      <c r="M624" s="49">
        <f t="shared" si="32"/>
        <v>0</v>
      </c>
      <c r="N624" s="49">
        <f t="shared" si="33"/>
        <v>0</v>
      </c>
      <c r="O624" s="49">
        <f>IF(E624&lt;1,0,IF(A624&lt;(Støtteark!$H$4-5),0,(IF(H624="Utførelse",(L624+M624),IF(H624="Fagkontroll",(N624),0)))))</f>
        <v>0</v>
      </c>
      <c r="P624" s="49">
        <f>IF(A624&lt;(Støtteark!$H$4-5),0,B624)</f>
        <v>0</v>
      </c>
    </row>
    <row r="625" spans="1:16" s="49" customFormat="1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8"/>
      <c r="L625" s="49">
        <f t="shared" si="31"/>
        <v>0</v>
      </c>
      <c r="M625" s="49">
        <f t="shared" si="32"/>
        <v>0</v>
      </c>
      <c r="N625" s="49">
        <f t="shared" si="33"/>
        <v>0</v>
      </c>
      <c r="O625" s="49">
        <f>IF(E625&lt;1,0,IF(A625&lt;(Støtteark!$H$4-5),0,(IF(H625="Utførelse",(L625+M625),IF(H625="Fagkontroll",(N625),0)))))</f>
        <v>0</v>
      </c>
      <c r="P625" s="49">
        <f>IF(A625&lt;(Støtteark!$H$4-5),0,B625)</f>
        <v>0</v>
      </c>
    </row>
    <row r="626" spans="1:16" s="49" customFormat="1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8"/>
      <c r="L626" s="49">
        <f t="shared" si="31"/>
        <v>0</v>
      </c>
      <c r="M626" s="49">
        <f t="shared" si="32"/>
        <v>0</v>
      </c>
      <c r="N626" s="49">
        <f t="shared" si="33"/>
        <v>0</v>
      </c>
      <c r="O626" s="49">
        <f>IF(E626&lt;1,0,IF(A626&lt;(Støtteark!$H$4-5),0,(IF(H626="Utførelse",(L626+M626),IF(H626="Fagkontroll",(N626),0)))))</f>
        <v>0</v>
      </c>
      <c r="P626" s="49">
        <f>IF(A626&lt;(Støtteark!$H$4-5),0,B626)</f>
        <v>0</v>
      </c>
    </row>
    <row r="627" spans="1:16" s="49" customFormat="1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8"/>
      <c r="L627" s="49">
        <f t="shared" si="31"/>
        <v>0</v>
      </c>
      <c r="M627" s="49">
        <f t="shared" si="32"/>
        <v>0</v>
      </c>
      <c r="N627" s="49">
        <f t="shared" si="33"/>
        <v>0</v>
      </c>
      <c r="O627" s="49">
        <f>IF(E627&lt;1,0,IF(A627&lt;(Støtteark!$H$4-5),0,(IF(H627="Utførelse",(L627+M627),IF(H627="Fagkontroll",(N627),0)))))</f>
        <v>0</v>
      </c>
      <c r="P627" s="49">
        <f>IF(A627&lt;(Støtteark!$H$4-5),0,B627)</f>
        <v>0</v>
      </c>
    </row>
    <row r="628" spans="1:16" s="49" customFormat="1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8"/>
      <c r="L628" s="49">
        <f t="shared" si="31"/>
        <v>0</v>
      </c>
      <c r="M628" s="49">
        <f t="shared" si="32"/>
        <v>0</v>
      </c>
      <c r="N628" s="49">
        <f t="shared" si="33"/>
        <v>0</v>
      </c>
      <c r="O628" s="49">
        <f>IF(E628&lt;1,0,IF(A628&lt;(Støtteark!$H$4-5),0,(IF(H628="Utførelse",(L628+M628),IF(H628="Fagkontroll",(N628),0)))))</f>
        <v>0</v>
      </c>
      <c r="P628" s="49">
        <f>IF(A628&lt;(Støtteark!$H$4-5),0,B628)</f>
        <v>0</v>
      </c>
    </row>
    <row r="629" spans="1:16" s="49" customFormat="1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8"/>
      <c r="L629" s="49">
        <f t="shared" si="31"/>
        <v>0</v>
      </c>
      <c r="M629" s="49">
        <f t="shared" si="32"/>
        <v>0</v>
      </c>
      <c r="N629" s="49">
        <f t="shared" si="33"/>
        <v>0</v>
      </c>
      <c r="O629" s="49">
        <f>IF(E629&lt;1,0,IF(A629&lt;(Støtteark!$H$4-5),0,(IF(H629="Utførelse",(L629+M629),IF(H629="Fagkontroll",(N629),0)))))</f>
        <v>0</v>
      </c>
      <c r="P629" s="49">
        <f>IF(A629&lt;(Støtteark!$H$4-5),0,B629)</f>
        <v>0</v>
      </c>
    </row>
    <row r="630" spans="1:16" s="49" customFormat="1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8"/>
      <c r="L630" s="49">
        <f t="shared" si="31"/>
        <v>0</v>
      </c>
      <c r="M630" s="49">
        <f t="shared" si="32"/>
        <v>0</v>
      </c>
      <c r="N630" s="49">
        <f t="shared" si="33"/>
        <v>0</v>
      </c>
      <c r="O630" s="49">
        <f>IF(E630&lt;1,0,IF(A630&lt;(Støtteark!$H$4-5),0,(IF(H630="Utførelse",(L630+M630),IF(H630="Fagkontroll",(N630),0)))))</f>
        <v>0</v>
      </c>
      <c r="P630" s="49">
        <f>IF(A630&lt;(Støtteark!$H$4-5),0,B630)</f>
        <v>0</v>
      </c>
    </row>
    <row r="631" spans="1:16" s="49" customFormat="1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8"/>
      <c r="L631" s="49">
        <f t="shared" si="31"/>
        <v>0</v>
      </c>
      <c r="M631" s="49">
        <f t="shared" si="32"/>
        <v>0</v>
      </c>
      <c r="N631" s="49">
        <f t="shared" si="33"/>
        <v>0</v>
      </c>
      <c r="O631" s="49">
        <f>IF(E631&lt;1,0,IF(A631&lt;(Støtteark!$H$4-5),0,(IF(H631="Utførelse",(L631+M631),IF(H631="Fagkontroll",(N631),0)))))</f>
        <v>0</v>
      </c>
      <c r="P631" s="49">
        <f>IF(A631&lt;(Støtteark!$H$4-5),0,B631)</f>
        <v>0</v>
      </c>
    </row>
    <row r="632" spans="1:16" s="49" customFormat="1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8"/>
      <c r="L632" s="49">
        <f t="shared" si="31"/>
        <v>0</v>
      </c>
      <c r="M632" s="49">
        <f t="shared" si="32"/>
        <v>0</v>
      </c>
      <c r="N632" s="49">
        <f t="shared" si="33"/>
        <v>0</v>
      </c>
      <c r="O632" s="49">
        <f>IF(E632&lt;1,0,IF(A632&lt;(Støtteark!$H$4-5),0,(IF(H632="Utførelse",(L632+M632),IF(H632="Fagkontroll",(N632),0)))))</f>
        <v>0</v>
      </c>
      <c r="P632" s="49">
        <f>IF(A632&lt;(Støtteark!$H$4-5),0,B632)</f>
        <v>0</v>
      </c>
    </row>
    <row r="633" spans="1:16" s="49" customFormat="1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8"/>
      <c r="L633" s="49">
        <f t="shared" si="31"/>
        <v>0</v>
      </c>
      <c r="M633" s="49">
        <f t="shared" si="32"/>
        <v>0</v>
      </c>
      <c r="N633" s="49">
        <f t="shared" si="33"/>
        <v>0</v>
      </c>
      <c r="O633" s="49">
        <f>IF(E633&lt;1,0,IF(A633&lt;(Støtteark!$H$4-5),0,(IF(H633="Utførelse",(L633+M633),IF(H633="Fagkontroll",(N633),0)))))</f>
        <v>0</v>
      </c>
      <c r="P633" s="49">
        <f>IF(A633&lt;(Støtteark!$H$4-5),0,B633)</f>
        <v>0</v>
      </c>
    </row>
    <row r="634" spans="1:16" s="49" customFormat="1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8"/>
      <c r="L634" s="49">
        <f t="shared" si="31"/>
        <v>0</v>
      </c>
      <c r="M634" s="49">
        <f t="shared" si="32"/>
        <v>0</v>
      </c>
      <c r="N634" s="49">
        <f t="shared" si="33"/>
        <v>0</v>
      </c>
      <c r="O634" s="49">
        <f>IF(E634&lt;1,0,IF(A634&lt;(Støtteark!$H$4-5),0,(IF(H634="Utførelse",(L634+M634),IF(H634="Fagkontroll",(N634),0)))))</f>
        <v>0</v>
      </c>
      <c r="P634" s="49">
        <f>IF(A634&lt;(Støtteark!$H$4-5),0,B634)</f>
        <v>0</v>
      </c>
    </row>
    <row r="635" spans="1:16" s="49" customFormat="1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8"/>
      <c r="L635" s="49">
        <f t="shared" si="31"/>
        <v>0</v>
      </c>
      <c r="M635" s="49">
        <f t="shared" si="32"/>
        <v>0</v>
      </c>
      <c r="N635" s="49">
        <f t="shared" si="33"/>
        <v>0</v>
      </c>
      <c r="O635" s="49">
        <f>IF(E635&lt;1,0,IF(A635&lt;(Støtteark!$H$4-5),0,(IF(H635="Utførelse",(L635+M635),IF(H635="Fagkontroll",(N635),0)))))</f>
        <v>0</v>
      </c>
      <c r="P635" s="49">
        <f>IF(A635&lt;(Støtteark!$H$4-5),0,B635)</f>
        <v>0</v>
      </c>
    </row>
    <row r="636" spans="1:16" s="49" customFormat="1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8"/>
      <c r="L636" s="49">
        <f t="shared" si="31"/>
        <v>0</v>
      </c>
      <c r="M636" s="49">
        <f t="shared" si="32"/>
        <v>0</v>
      </c>
      <c r="N636" s="49">
        <f t="shared" si="33"/>
        <v>0</v>
      </c>
      <c r="O636" s="49">
        <f>IF(E636&lt;1,0,IF(A636&lt;(Støtteark!$H$4-5),0,(IF(H636="Utførelse",(L636+M636),IF(H636="Fagkontroll",(N636),0)))))</f>
        <v>0</v>
      </c>
      <c r="P636" s="49">
        <f>IF(A636&lt;(Støtteark!$H$4-5),0,B636)</f>
        <v>0</v>
      </c>
    </row>
    <row r="637" spans="1:16" s="49" customFormat="1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8"/>
      <c r="L637" s="49">
        <f t="shared" si="31"/>
        <v>0</v>
      </c>
      <c r="M637" s="49">
        <f t="shared" si="32"/>
        <v>0</v>
      </c>
      <c r="N637" s="49">
        <f t="shared" si="33"/>
        <v>0</v>
      </c>
      <c r="O637" s="49">
        <f>IF(E637&lt;1,0,IF(A637&lt;(Støtteark!$H$4-5),0,(IF(H637="Utførelse",(L637+M637),IF(H637="Fagkontroll",(N637),0)))))</f>
        <v>0</v>
      </c>
      <c r="P637" s="49">
        <f>IF(A637&lt;(Støtteark!$H$4-5),0,B637)</f>
        <v>0</v>
      </c>
    </row>
    <row r="638" spans="1:16" s="49" customFormat="1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8"/>
      <c r="L638" s="49">
        <f t="shared" si="31"/>
        <v>0</v>
      </c>
      <c r="M638" s="49">
        <f t="shared" si="32"/>
        <v>0</v>
      </c>
      <c r="N638" s="49">
        <f t="shared" si="33"/>
        <v>0</v>
      </c>
      <c r="O638" s="49">
        <f>IF(E638&lt;1,0,IF(A638&lt;(Støtteark!$H$4-5),0,(IF(H638="Utførelse",(L638+M638),IF(H638="Fagkontroll",(N638),0)))))</f>
        <v>0</v>
      </c>
      <c r="P638" s="49">
        <f>IF(A638&lt;(Støtteark!$H$4-5),0,B638)</f>
        <v>0</v>
      </c>
    </row>
    <row r="639" spans="1:16" s="49" customFormat="1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8"/>
      <c r="L639" s="49">
        <f t="shared" si="31"/>
        <v>0</v>
      </c>
      <c r="M639" s="49">
        <f t="shared" si="32"/>
        <v>0</v>
      </c>
      <c r="N639" s="49">
        <f t="shared" si="33"/>
        <v>0</v>
      </c>
      <c r="O639" s="49">
        <f>IF(E639&lt;1,0,IF(A639&lt;(Støtteark!$H$4-5),0,(IF(H639="Utførelse",(L639+M639),IF(H639="Fagkontroll",(N639),0)))))</f>
        <v>0</v>
      </c>
      <c r="P639" s="49">
        <f>IF(A639&lt;(Støtteark!$H$4-5),0,B639)</f>
        <v>0</v>
      </c>
    </row>
    <row r="640" spans="1:16" s="49" customFormat="1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8"/>
      <c r="L640" s="49">
        <f t="shared" si="31"/>
        <v>0</v>
      </c>
      <c r="M640" s="49">
        <f t="shared" si="32"/>
        <v>0</v>
      </c>
      <c r="N640" s="49">
        <f t="shared" si="33"/>
        <v>0</v>
      </c>
      <c r="O640" s="49">
        <f>IF(E640&lt;1,0,IF(A640&lt;(Støtteark!$H$4-5),0,(IF(H640="Utførelse",(L640+M640),IF(H640="Fagkontroll",(N640),0)))))</f>
        <v>0</v>
      </c>
      <c r="P640" s="49">
        <f>IF(A640&lt;(Støtteark!$H$4-5),0,B640)</f>
        <v>0</v>
      </c>
    </row>
    <row r="641" spans="1:16" s="49" customFormat="1" x14ac:dyDescent="0.25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8"/>
      <c r="L641" s="49">
        <f t="shared" si="31"/>
        <v>0</v>
      </c>
      <c r="M641" s="49">
        <f t="shared" si="32"/>
        <v>0</v>
      </c>
      <c r="N641" s="49">
        <f t="shared" si="33"/>
        <v>0</v>
      </c>
      <c r="O641" s="49">
        <f>IF(E641&lt;1,0,IF(A641&lt;(Støtteark!$H$4-5),0,(IF(H641="Utførelse",(L641+M641),IF(H641="Fagkontroll",(N641),0)))))</f>
        <v>0</v>
      </c>
      <c r="P641" s="49">
        <f>IF(A641&lt;(Støtteark!$H$4-5),0,B641)</f>
        <v>0</v>
      </c>
    </row>
    <row r="642" spans="1:16" s="49" customFormat="1" x14ac:dyDescent="0.25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8"/>
      <c r="L642" s="49">
        <f t="shared" si="31"/>
        <v>0</v>
      </c>
      <c r="M642" s="49">
        <f t="shared" si="32"/>
        <v>0</v>
      </c>
      <c r="N642" s="49">
        <f t="shared" si="33"/>
        <v>0</v>
      </c>
      <c r="O642" s="49">
        <f>IF(E642&lt;1,0,IF(A642&lt;(Støtteark!$H$4-5),0,(IF(H642="Utførelse",(L642+M642),IF(H642="Fagkontroll",(N642),0)))))</f>
        <v>0</v>
      </c>
      <c r="P642" s="49">
        <f>IF(A642&lt;(Støtteark!$H$4-5),0,B642)</f>
        <v>0</v>
      </c>
    </row>
    <row r="643" spans="1:16" s="49" customFormat="1" x14ac:dyDescent="0.25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8"/>
      <c r="L643" s="49">
        <f t="shared" si="31"/>
        <v>0</v>
      </c>
      <c r="M643" s="49">
        <f t="shared" si="32"/>
        <v>0</v>
      </c>
      <c r="N643" s="49">
        <f t="shared" si="33"/>
        <v>0</v>
      </c>
      <c r="O643" s="49">
        <f>IF(E643&lt;1,0,IF(A643&lt;(Støtteark!$H$4-5),0,(IF(H643="Utførelse",(L643+M643),IF(H643="Fagkontroll",(N643),0)))))</f>
        <v>0</v>
      </c>
      <c r="P643" s="49">
        <f>IF(A643&lt;(Støtteark!$H$4-5),0,B643)</f>
        <v>0</v>
      </c>
    </row>
    <row r="644" spans="1:16" s="49" customFormat="1" x14ac:dyDescent="0.25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8"/>
      <c r="L644" s="49">
        <f t="shared" si="31"/>
        <v>0</v>
      </c>
      <c r="M644" s="49">
        <f t="shared" si="32"/>
        <v>0</v>
      </c>
      <c r="N644" s="49">
        <f t="shared" si="33"/>
        <v>0</v>
      </c>
      <c r="O644" s="49">
        <f>IF(E644&lt;1,0,IF(A644&lt;(Støtteark!$H$4-5),0,(IF(H644="Utførelse",(L644+M644),IF(H644="Fagkontroll",(N644),0)))))</f>
        <v>0</v>
      </c>
      <c r="P644" s="49">
        <f>IF(A644&lt;(Støtteark!$H$4-5),0,B644)</f>
        <v>0</v>
      </c>
    </row>
    <row r="645" spans="1:16" s="49" customFormat="1" x14ac:dyDescent="0.25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8"/>
      <c r="L645" s="49">
        <f t="shared" si="31"/>
        <v>0</v>
      </c>
      <c r="M645" s="49">
        <f t="shared" si="32"/>
        <v>0</v>
      </c>
      <c r="N645" s="49">
        <f t="shared" si="33"/>
        <v>0</v>
      </c>
      <c r="O645" s="49">
        <f>IF(E645&lt;1,0,IF(A645&lt;(Støtteark!$H$4-5),0,(IF(H645="Utførelse",(L645+M645),IF(H645="Fagkontroll",(N645),0)))))</f>
        <v>0</v>
      </c>
      <c r="P645" s="49">
        <f>IF(A645&lt;(Støtteark!$H$4-5),0,B645)</f>
        <v>0</v>
      </c>
    </row>
    <row r="646" spans="1:16" s="49" customFormat="1" x14ac:dyDescent="0.25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8"/>
      <c r="L646" s="49">
        <f t="shared" si="31"/>
        <v>0</v>
      </c>
      <c r="M646" s="49">
        <f t="shared" si="32"/>
        <v>0</v>
      </c>
      <c r="N646" s="49">
        <f t="shared" si="33"/>
        <v>0</v>
      </c>
      <c r="O646" s="49">
        <f>IF(E646&lt;1,0,IF(A646&lt;(Støtteark!$H$4-5),0,(IF(H646="Utførelse",(L646+M646),IF(H646="Fagkontroll",(N646),0)))))</f>
        <v>0</v>
      </c>
      <c r="P646" s="49">
        <f>IF(A646&lt;(Støtteark!$H$4-5),0,B646)</f>
        <v>0</v>
      </c>
    </row>
    <row r="647" spans="1:16" s="49" customFormat="1" x14ac:dyDescent="0.25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8"/>
      <c r="L647" s="49">
        <f t="shared" si="31"/>
        <v>0</v>
      </c>
      <c r="M647" s="49">
        <f t="shared" si="32"/>
        <v>0</v>
      </c>
      <c r="N647" s="49">
        <f t="shared" si="33"/>
        <v>0</v>
      </c>
      <c r="O647" s="49">
        <f>IF(E647&lt;1,0,IF(A647&lt;(Støtteark!$H$4-5),0,(IF(H647="Utførelse",(L647+M647),IF(H647="Fagkontroll",(N647),0)))))</f>
        <v>0</v>
      </c>
      <c r="P647" s="49">
        <f>IF(A647&lt;(Støtteark!$H$4-5),0,B647)</f>
        <v>0</v>
      </c>
    </row>
    <row r="648" spans="1:16" s="49" customFormat="1" x14ac:dyDescent="0.25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8"/>
      <c r="L648" s="49">
        <f t="shared" si="31"/>
        <v>0</v>
      </c>
      <c r="M648" s="49">
        <f t="shared" si="32"/>
        <v>0</v>
      </c>
      <c r="N648" s="49">
        <f t="shared" si="33"/>
        <v>0</v>
      </c>
      <c r="O648" s="49">
        <f>IF(E648&lt;1,0,IF(A648&lt;(Støtteark!$H$4-5),0,(IF(H648="Utførelse",(L648+M648),IF(H648="Fagkontroll",(N648),0)))))</f>
        <v>0</v>
      </c>
      <c r="P648" s="49">
        <f>IF(A648&lt;(Støtteark!$H$4-5),0,B648)</f>
        <v>0</v>
      </c>
    </row>
    <row r="649" spans="1:16" s="49" customFormat="1" x14ac:dyDescent="0.25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8"/>
      <c r="L649" s="49">
        <f t="shared" si="31"/>
        <v>0</v>
      </c>
      <c r="M649" s="49">
        <f t="shared" si="32"/>
        <v>0</v>
      </c>
      <c r="N649" s="49">
        <f t="shared" si="33"/>
        <v>0</v>
      </c>
      <c r="O649" s="49">
        <f>IF(E649&lt;1,0,IF(A649&lt;(Støtteark!$H$4-5),0,(IF(H649="Utførelse",(L649+M649),IF(H649="Fagkontroll",(N649),0)))))</f>
        <v>0</v>
      </c>
      <c r="P649" s="49">
        <f>IF(A649&lt;(Støtteark!$H$4-5),0,B649)</f>
        <v>0</v>
      </c>
    </row>
    <row r="650" spans="1:16" s="49" customFormat="1" x14ac:dyDescent="0.25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8"/>
      <c r="L650" s="49">
        <f t="shared" si="31"/>
        <v>0</v>
      </c>
      <c r="M650" s="49">
        <f t="shared" si="32"/>
        <v>0</v>
      </c>
      <c r="N650" s="49">
        <f t="shared" si="33"/>
        <v>0</v>
      </c>
      <c r="O650" s="49">
        <f>IF(E650&lt;1,0,IF(A650&lt;(Støtteark!$H$4-5),0,(IF(H650="Utførelse",(L650+M650),IF(H650="Fagkontroll",(N650),0)))))</f>
        <v>0</v>
      </c>
      <c r="P650" s="49">
        <f>IF(A650&lt;(Støtteark!$H$4-5),0,B650)</f>
        <v>0</v>
      </c>
    </row>
    <row r="651" spans="1:16" s="49" customFormat="1" x14ac:dyDescent="0.25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8"/>
      <c r="L651" s="49">
        <f t="shared" si="31"/>
        <v>0</v>
      </c>
      <c r="M651" s="49">
        <f t="shared" si="32"/>
        <v>0</v>
      </c>
      <c r="N651" s="49">
        <f t="shared" si="33"/>
        <v>0</v>
      </c>
      <c r="O651" s="49">
        <f>IF(E651&lt;1,0,IF(A651&lt;(Støtteark!$H$4-5),0,(IF(H651="Utførelse",(L651+M651),IF(H651="Fagkontroll",(N651),0)))))</f>
        <v>0</v>
      </c>
      <c r="P651" s="49">
        <f>IF(A651&lt;(Støtteark!$H$4-5),0,B651)</f>
        <v>0</v>
      </c>
    </row>
    <row r="652" spans="1:16" s="49" customFormat="1" x14ac:dyDescent="0.25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8"/>
      <c r="L652" s="49">
        <f t="shared" si="31"/>
        <v>0</v>
      </c>
      <c r="M652" s="49">
        <f t="shared" si="32"/>
        <v>0</v>
      </c>
      <c r="N652" s="49">
        <f t="shared" si="33"/>
        <v>0</v>
      </c>
      <c r="O652" s="49">
        <f>IF(E652&lt;1,0,IF(A652&lt;(Støtteark!$H$4-5),0,(IF(H652="Utførelse",(L652+M652),IF(H652="Fagkontroll",(N652),0)))))</f>
        <v>0</v>
      </c>
      <c r="P652" s="49">
        <f>IF(A652&lt;(Støtteark!$H$4-5),0,B652)</f>
        <v>0</v>
      </c>
    </row>
    <row r="653" spans="1:16" s="49" customFormat="1" x14ac:dyDescent="0.25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8"/>
      <c r="L653" s="49">
        <f t="shared" si="31"/>
        <v>0</v>
      </c>
      <c r="M653" s="49">
        <f t="shared" si="32"/>
        <v>0</v>
      </c>
      <c r="N653" s="49">
        <f t="shared" si="33"/>
        <v>0</v>
      </c>
      <c r="O653" s="49">
        <f>IF(E653&lt;1,0,IF(A653&lt;(Støtteark!$H$4-5),0,(IF(H653="Utførelse",(L653+M653),IF(H653="Fagkontroll",(N653),0)))))</f>
        <v>0</v>
      </c>
      <c r="P653" s="49">
        <f>IF(A653&lt;(Støtteark!$H$4-5),0,B653)</f>
        <v>0</v>
      </c>
    </row>
    <row r="654" spans="1:16" s="49" customFormat="1" x14ac:dyDescent="0.25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8"/>
      <c r="L654" s="49">
        <f t="shared" si="31"/>
        <v>0</v>
      </c>
      <c r="M654" s="49">
        <f t="shared" si="32"/>
        <v>0</v>
      </c>
      <c r="N654" s="49">
        <f t="shared" si="33"/>
        <v>0</v>
      </c>
      <c r="O654" s="49">
        <f>IF(E654&lt;1,0,IF(A654&lt;(Støtteark!$H$4-5),0,(IF(H654="Utførelse",(L654+M654),IF(H654="Fagkontroll",(N654),0)))))</f>
        <v>0</v>
      </c>
      <c r="P654" s="49">
        <f>IF(A654&lt;(Støtteark!$H$4-5),0,B654)</f>
        <v>0</v>
      </c>
    </row>
    <row r="655" spans="1:16" s="49" customFormat="1" x14ac:dyDescent="0.25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8"/>
      <c r="L655" s="49">
        <f t="shared" ref="L655:L718" si="34">IF(E655&lt;1,0,IF(H655="Utførelse",IF(G655="Tekniske planer",B655,0),0))</f>
        <v>0</v>
      </c>
      <c r="M655" s="49">
        <f t="shared" ref="M655:M718" si="35">IF(E655&lt;1,0,IF(H655="Utførelse",IF(G655="Revurdering",B655,0),0))</f>
        <v>0</v>
      </c>
      <c r="N655" s="49">
        <f t="shared" ref="N655:N718" si="36">IF(L655+M655&gt;0,0,B655)</f>
        <v>0</v>
      </c>
      <c r="O655" s="49">
        <f>IF(E655&lt;1,0,IF(A655&lt;(Støtteark!$H$4-5),0,(IF(H655="Utførelse",(L655+M655),IF(H655="Fagkontroll",(N655),0)))))</f>
        <v>0</v>
      </c>
      <c r="P655" s="49">
        <f>IF(A655&lt;(Støtteark!$H$4-5),0,B655)</f>
        <v>0</v>
      </c>
    </row>
    <row r="656" spans="1:16" s="49" customFormat="1" x14ac:dyDescent="0.25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8"/>
      <c r="L656" s="49">
        <f t="shared" si="34"/>
        <v>0</v>
      </c>
      <c r="M656" s="49">
        <f t="shared" si="35"/>
        <v>0</v>
      </c>
      <c r="N656" s="49">
        <f t="shared" si="36"/>
        <v>0</v>
      </c>
      <c r="O656" s="49">
        <f>IF(E656&lt;1,0,IF(A656&lt;(Støtteark!$H$4-5),0,(IF(H656="Utførelse",(L656+M656),IF(H656="Fagkontroll",(N656),0)))))</f>
        <v>0</v>
      </c>
      <c r="P656" s="49">
        <f>IF(A656&lt;(Støtteark!$H$4-5),0,B656)</f>
        <v>0</v>
      </c>
    </row>
    <row r="657" spans="1:16" s="49" customFormat="1" x14ac:dyDescent="0.25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8"/>
      <c r="L657" s="49">
        <f t="shared" si="34"/>
        <v>0</v>
      </c>
      <c r="M657" s="49">
        <f t="shared" si="35"/>
        <v>0</v>
      </c>
      <c r="N657" s="49">
        <f t="shared" si="36"/>
        <v>0</v>
      </c>
      <c r="O657" s="49">
        <f>IF(E657&lt;1,0,IF(A657&lt;(Støtteark!$H$4-5),0,(IF(H657="Utførelse",(L657+M657),IF(H657="Fagkontroll",(N657),0)))))</f>
        <v>0</v>
      </c>
      <c r="P657" s="49">
        <f>IF(A657&lt;(Støtteark!$H$4-5),0,B657)</f>
        <v>0</v>
      </c>
    </row>
    <row r="658" spans="1:16" s="49" customFormat="1" x14ac:dyDescent="0.25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8"/>
      <c r="L658" s="49">
        <f t="shared" si="34"/>
        <v>0</v>
      </c>
      <c r="M658" s="49">
        <f t="shared" si="35"/>
        <v>0</v>
      </c>
      <c r="N658" s="49">
        <f t="shared" si="36"/>
        <v>0</v>
      </c>
      <c r="O658" s="49">
        <f>IF(E658&lt;1,0,IF(A658&lt;(Støtteark!$H$4-5),0,(IF(H658="Utførelse",(L658+M658),IF(H658="Fagkontroll",(N658),0)))))</f>
        <v>0</v>
      </c>
      <c r="P658" s="49">
        <f>IF(A658&lt;(Støtteark!$H$4-5),0,B658)</f>
        <v>0</v>
      </c>
    </row>
    <row r="659" spans="1:16" s="49" customFormat="1" x14ac:dyDescent="0.25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8"/>
      <c r="L659" s="49">
        <f t="shared" si="34"/>
        <v>0</v>
      </c>
      <c r="M659" s="49">
        <f t="shared" si="35"/>
        <v>0</v>
      </c>
      <c r="N659" s="49">
        <f t="shared" si="36"/>
        <v>0</v>
      </c>
      <c r="O659" s="49">
        <f>IF(E659&lt;1,0,IF(A659&lt;(Støtteark!$H$4-5),0,(IF(H659="Utførelse",(L659+M659),IF(H659="Fagkontroll",(N659),0)))))</f>
        <v>0</v>
      </c>
      <c r="P659" s="49">
        <f>IF(A659&lt;(Støtteark!$H$4-5),0,B659)</f>
        <v>0</v>
      </c>
    </row>
    <row r="660" spans="1:16" s="49" customFormat="1" x14ac:dyDescent="0.25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8"/>
      <c r="L660" s="49">
        <f t="shared" si="34"/>
        <v>0</v>
      </c>
      <c r="M660" s="49">
        <f t="shared" si="35"/>
        <v>0</v>
      </c>
      <c r="N660" s="49">
        <f t="shared" si="36"/>
        <v>0</v>
      </c>
      <c r="O660" s="49">
        <f>IF(E660&lt;1,0,IF(A660&lt;(Støtteark!$H$4-5),0,(IF(H660="Utførelse",(L660+M660),IF(H660="Fagkontroll",(N660),0)))))</f>
        <v>0</v>
      </c>
      <c r="P660" s="49">
        <f>IF(A660&lt;(Støtteark!$H$4-5),0,B660)</f>
        <v>0</v>
      </c>
    </row>
    <row r="661" spans="1:16" s="49" customFormat="1" x14ac:dyDescent="0.25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8"/>
      <c r="L661" s="49">
        <f t="shared" si="34"/>
        <v>0</v>
      </c>
      <c r="M661" s="49">
        <f t="shared" si="35"/>
        <v>0</v>
      </c>
      <c r="N661" s="49">
        <f t="shared" si="36"/>
        <v>0</v>
      </c>
      <c r="O661" s="49">
        <f>IF(E661&lt;1,0,IF(A661&lt;(Støtteark!$H$4-5),0,(IF(H661="Utførelse",(L661+M661),IF(H661="Fagkontroll",(N661),0)))))</f>
        <v>0</v>
      </c>
      <c r="P661" s="49">
        <f>IF(A661&lt;(Støtteark!$H$4-5),0,B661)</f>
        <v>0</v>
      </c>
    </row>
    <row r="662" spans="1:16" s="49" customFormat="1" x14ac:dyDescent="0.25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8"/>
      <c r="L662" s="49">
        <f t="shared" si="34"/>
        <v>0</v>
      </c>
      <c r="M662" s="49">
        <f t="shared" si="35"/>
        <v>0</v>
      </c>
      <c r="N662" s="49">
        <f t="shared" si="36"/>
        <v>0</v>
      </c>
      <c r="O662" s="49">
        <f>IF(E662&lt;1,0,IF(A662&lt;(Støtteark!$H$4-5),0,(IF(H662="Utførelse",(L662+M662),IF(H662="Fagkontroll",(N662),0)))))</f>
        <v>0</v>
      </c>
      <c r="P662" s="49">
        <f>IF(A662&lt;(Støtteark!$H$4-5),0,B662)</f>
        <v>0</v>
      </c>
    </row>
    <row r="663" spans="1:16" s="49" customFormat="1" x14ac:dyDescent="0.25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8"/>
      <c r="L663" s="49">
        <f t="shared" si="34"/>
        <v>0</v>
      </c>
      <c r="M663" s="49">
        <f t="shared" si="35"/>
        <v>0</v>
      </c>
      <c r="N663" s="49">
        <f t="shared" si="36"/>
        <v>0</v>
      </c>
      <c r="O663" s="49">
        <f>IF(E663&lt;1,0,IF(A663&lt;(Støtteark!$H$4-5),0,(IF(H663="Utførelse",(L663+M663),IF(H663="Fagkontroll",(N663),0)))))</f>
        <v>0</v>
      </c>
      <c r="P663" s="49">
        <f>IF(A663&lt;(Støtteark!$H$4-5),0,B663)</f>
        <v>0</v>
      </c>
    </row>
    <row r="664" spans="1:16" s="49" customFormat="1" x14ac:dyDescent="0.25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8"/>
      <c r="L664" s="49">
        <f t="shared" si="34"/>
        <v>0</v>
      </c>
      <c r="M664" s="49">
        <f t="shared" si="35"/>
        <v>0</v>
      </c>
      <c r="N664" s="49">
        <f t="shared" si="36"/>
        <v>0</v>
      </c>
      <c r="O664" s="49">
        <f>IF(E664&lt;1,0,IF(A664&lt;(Støtteark!$H$4-5),0,(IF(H664="Utførelse",(L664+M664),IF(H664="Fagkontroll",(N664),0)))))</f>
        <v>0</v>
      </c>
      <c r="P664" s="49">
        <f>IF(A664&lt;(Støtteark!$H$4-5),0,B664)</f>
        <v>0</v>
      </c>
    </row>
    <row r="665" spans="1:16" s="49" customFormat="1" x14ac:dyDescent="0.25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8"/>
      <c r="L665" s="49">
        <f t="shared" si="34"/>
        <v>0</v>
      </c>
      <c r="M665" s="49">
        <f t="shared" si="35"/>
        <v>0</v>
      </c>
      <c r="N665" s="49">
        <f t="shared" si="36"/>
        <v>0</v>
      </c>
      <c r="O665" s="49">
        <f>IF(E665&lt;1,0,IF(A665&lt;(Støtteark!$H$4-5),0,(IF(H665="Utførelse",(L665+M665),IF(H665="Fagkontroll",(N665),0)))))</f>
        <v>0</v>
      </c>
      <c r="P665" s="49">
        <f>IF(A665&lt;(Støtteark!$H$4-5),0,B665)</f>
        <v>0</v>
      </c>
    </row>
    <row r="666" spans="1:16" s="49" customFormat="1" x14ac:dyDescent="0.25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8"/>
      <c r="L666" s="49">
        <f t="shared" si="34"/>
        <v>0</v>
      </c>
      <c r="M666" s="49">
        <f t="shared" si="35"/>
        <v>0</v>
      </c>
      <c r="N666" s="49">
        <f t="shared" si="36"/>
        <v>0</v>
      </c>
      <c r="O666" s="49">
        <f>IF(E666&lt;1,0,IF(A666&lt;(Støtteark!$H$4-5),0,(IF(H666="Utførelse",(L666+M666),IF(H666="Fagkontroll",(N666),0)))))</f>
        <v>0</v>
      </c>
      <c r="P666" s="49">
        <f>IF(A666&lt;(Støtteark!$H$4-5),0,B666)</f>
        <v>0</v>
      </c>
    </row>
    <row r="667" spans="1:16" s="49" customFormat="1" x14ac:dyDescent="0.25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8"/>
      <c r="L667" s="49">
        <f t="shared" si="34"/>
        <v>0</v>
      </c>
      <c r="M667" s="49">
        <f t="shared" si="35"/>
        <v>0</v>
      </c>
      <c r="N667" s="49">
        <f t="shared" si="36"/>
        <v>0</v>
      </c>
      <c r="O667" s="49">
        <f>IF(E667&lt;1,0,IF(A667&lt;(Støtteark!$H$4-5),0,(IF(H667="Utførelse",(L667+M667),IF(H667="Fagkontroll",(N667),0)))))</f>
        <v>0</v>
      </c>
      <c r="P667" s="49">
        <f>IF(A667&lt;(Støtteark!$H$4-5),0,B667)</f>
        <v>0</v>
      </c>
    </row>
    <row r="668" spans="1:16" s="49" customFormat="1" x14ac:dyDescent="0.25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8"/>
      <c r="L668" s="49">
        <f t="shared" si="34"/>
        <v>0</v>
      </c>
      <c r="M668" s="49">
        <f t="shared" si="35"/>
        <v>0</v>
      </c>
      <c r="N668" s="49">
        <f t="shared" si="36"/>
        <v>0</v>
      </c>
      <c r="O668" s="49">
        <f>IF(E668&lt;1,0,IF(A668&lt;(Støtteark!$H$4-5),0,(IF(H668="Utførelse",(L668+M668),IF(H668="Fagkontroll",(N668),0)))))</f>
        <v>0</v>
      </c>
      <c r="P668" s="49">
        <f>IF(A668&lt;(Støtteark!$H$4-5),0,B668)</f>
        <v>0</v>
      </c>
    </row>
    <row r="669" spans="1:16" s="49" customFormat="1" x14ac:dyDescent="0.25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8"/>
      <c r="L669" s="49">
        <f t="shared" si="34"/>
        <v>0</v>
      </c>
      <c r="M669" s="49">
        <f t="shared" si="35"/>
        <v>0</v>
      </c>
      <c r="N669" s="49">
        <f t="shared" si="36"/>
        <v>0</v>
      </c>
      <c r="O669" s="49">
        <f>IF(E669&lt;1,0,IF(A669&lt;(Støtteark!$H$4-5),0,(IF(H669="Utførelse",(L669+M669),IF(H669="Fagkontroll",(N669),0)))))</f>
        <v>0</v>
      </c>
      <c r="P669" s="49">
        <f>IF(A669&lt;(Støtteark!$H$4-5),0,B669)</f>
        <v>0</v>
      </c>
    </row>
    <row r="670" spans="1:16" s="49" customFormat="1" x14ac:dyDescent="0.25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8"/>
      <c r="L670" s="49">
        <f t="shared" si="34"/>
        <v>0</v>
      </c>
      <c r="M670" s="49">
        <f t="shared" si="35"/>
        <v>0</v>
      </c>
      <c r="N670" s="49">
        <f t="shared" si="36"/>
        <v>0</v>
      </c>
      <c r="O670" s="49">
        <f>IF(E670&lt;1,0,IF(A670&lt;(Støtteark!$H$4-5),0,(IF(H670="Utførelse",(L670+M670),IF(H670="Fagkontroll",(N670),0)))))</f>
        <v>0</v>
      </c>
      <c r="P670" s="49">
        <f>IF(A670&lt;(Støtteark!$H$4-5),0,B670)</f>
        <v>0</v>
      </c>
    </row>
    <row r="671" spans="1:16" s="49" customFormat="1" x14ac:dyDescent="0.25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8"/>
      <c r="L671" s="49">
        <f t="shared" si="34"/>
        <v>0</v>
      </c>
      <c r="M671" s="49">
        <f t="shared" si="35"/>
        <v>0</v>
      </c>
      <c r="N671" s="49">
        <f t="shared" si="36"/>
        <v>0</v>
      </c>
      <c r="O671" s="49">
        <f>IF(E671&lt;1,0,IF(A671&lt;(Støtteark!$H$4-5),0,(IF(H671="Utførelse",(L671+M671),IF(H671="Fagkontroll",(N671),0)))))</f>
        <v>0</v>
      </c>
      <c r="P671" s="49">
        <f>IF(A671&lt;(Støtteark!$H$4-5),0,B671)</f>
        <v>0</v>
      </c>
    </row>
    <row r="672" spans="1:16" s="49" customFormat="1" x14ac:dyDescent="0.25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8"/>
      <c r="L672" s="49">
        <f t="shared" si="34"/>
        <v>0</v>
      </c>
      <c r="M672" s="49">
        <f t="shared" si="35"/>
        <v>0</v>
      </c>
      <c r="N672" s="49">
        <f t="shared" si="36"/>
        <v>0</v>
      </c>
      <c r="O672" s="49">
        <f>IF(E672&lt;1,0,IF(A672&lt;(Støtteark!$H$4-5),0,(IF(H672="Utførelse",(L672+M672),IF(H672="Fagkontroll",(N672),0)))))</f>
        <v>0</v>
      </c>
      <c r="P672" s="49">
        <f>IF(A672&lt;(Støtteark!$H$4-5),0,B672)</f>
        <v>0</v>
      </c>
    </row>
    <row r="673" spans="1:16" s="49" customFormat="1" x14ac:dyDescent="0.25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8"/>
      <c r="L673" s="49">
        <f t="shared" si="34"/>
        <v>0</v>
      </c>
      <c r="M673" s="49">
        <f t="shared" si="35"/>
        <v>0</v>
      </c>
      <c r="N673" s="49">
        <f t="shared" si="36"/>
        <v>0</v>
      </c>
      <c r="O673" s="49">
        <f>IF(E673&lt;1,0,IF(A673&lt;(Støtteark!$H$4-5),0,(IF(H673="Utførelse",(L673+M673),IF(H673="Fagkontroll",(N673),0)))))</f>
        <v>0</v>
      </c>
      <c r="P673" s="49">
        <f>IF(A673&lt;(Støtteark!$H$4-5),0,B673)</f>
        <v>0</v>
      </c>
    </row>
    <row r="674" spans="1:16" s="49" customFormat="1" x14ac:dyDescent="0.25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8"/>
      <c r="L674" s="49">
        <f t="shared" si="34"/>
        <v>0</v>
      </c>
      <c r="M674" s="49">
        <f t="shared" si="35"/>
        <v>0</v>
      </c>
      <c r="N674" s="49">
        <f t="shared" si="36"/>
        <v>0</v>
      </c>
      <c r="O674" s="49">
        <f>IF(E674&lt;1,0,IF(A674&lt;(Støtteark!$H$4-5),0,(IF(H674="Utførelse",(L674+M674),IF(H674="Fagkontroll",(N674),0)))))</f>
        <v>0</v>
      </c>
      <c r="P674" s="49">
        <f>IF(A674&lt;(Støtteark!$H$4-5),0,B674)</f>
        <v>0</v>
      </c>
    </row>
    <row r="675" spans="1:16" s="49" customFormat="1" x14ac:dyDescent="0.25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8"/>
      <c r="L675" s="49">
        <f t="shared" si="34"/>
        <v>0</v>
      </c>
      <c r="M675" s="49">
        <f t="shared" si="35"/>
        <v>0</v>
      </c>
      <c r="N675" s="49">
        <f t="shared" si="36"/>
        <v>0</v>
      </c>
      <c r="O675" s="49">
        <f>IF(E675&lt;1,0,IF(A675&lt;(Støtteark!$H$4-5),0,(IF(H675="Utførelse",(L675+M675),IF(H675="Fagkontroll",(N675),0)))))</f>
        <v>0</v>
      </c>
      <c r="P675" s="49">
        <f>IF(A675&lt;(Støtteark!$H$4-5),0,B675)</f>
        <v>0</v>
      </c>
    </row>
    <row r="676" spans="1:16" s="49" customFormat="1" x14ac:dyDescent="0.25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8"/>
      <c r="L676" s="49">
        <f t="shared" si="34"/>
        <v>0</v>
      </c>
      <c r="M676" s="49">
        <f t="shared" si="35"/>
        <v>0</v>
      </c>
      <c r="N676" s="49">
        <f t="shared" si="36"/>
        <v>0</v>
      </c>
      <c r="O676" s="49">
        <f>IF(E676&lt;1,0,IF(A676&lt;(Støtteark!$H$4-5),0,(IF(H676="Utførelse",(L676+M676),IF(H676="Fagkontroll",(N676),0)))))</f>
        <v>0</v>
      </c>
      <c r="P676" s="49">
        <f>IF(A676&lt;(Støtteark!$H$4-5),0,B676)</f>
        <v>0</v>
      </c>
    </row>
    <row r="677" spans="1:16" s="49" customFormat="1" x14ac:dyDescent="0.25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8"/>
      <c r="L677" s="49">
        <f t="shared" si="34"/>
        <v>0</v>
      </c>
      <c r="M677" s="49">
        <f t="shared" si="35"/>
        <v>0</v>
      </c>
      <c r="N677" s="49">
        <f t="shared" si="36"/>
        <v>0</v>
      </c>
      <c r="O677" s="49">
        <f>IF(E677&lt;1,0,IF(A677&lt;(Støtteark!$H$4-5),0,(IF(H677="Utførelse",(L677+M677),IF(H677="Fagkontroll",(N677),0)))))</f>
        <v>0</v>
      </c>
      <c r="P677" s="49">
        <f>IF(A677&lt;(Støtteark!$H$4-5),0,B677)</f>
        <v>0</v>
      </c>
    </row>
    <row r="678" spans="1:16" s="49" customFormat="1" x14ac:dyDescent="0.25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8"/>
      <c r="L678" s="49">
        <f t="shared" si="34"/>
        <v>0</v>
      </c>
      <c r="M678" s="49">
        <f t="shared" si="35"/>
        <v>0</v>
      </c>
      <c r="N678" s="49">
        <f t="shared" si="36"/>
        <v>0</v>
      </c>
      <c r="O678" s="49">
        <f>IF(E678&lt;1,0,IF(A678&lt;(Støtteark!$H$4-5),0,(IF(H678="Utførelse",(L678+M678),IF(H678="Fagkontroll",(N678),0)))))</f>
        <v>0</v>
      </c>
      <c r="P678" s="49">
        <f>IF(A678&lt;(Støtteark!$H$4-5),0,B678)</f>
        <v>0</v>
      </c>
    </row>
    <row r="679" spans="1:16" s="49" customFormat="1" x14ac:dyDescent="0.25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8"/>
      <c r="L679" s="49">
        <f t="shared" si="34"/>
        <v>0</v>
      </c>
      <c r="M679" s="49">
        <f t="shared" si="35"/>
        <v>0</v>
      </c>
      <c r="N679" s="49">
        <f t="shared" si="36"/>
        <v>0</v>
      </c>
      <c r="O679" s="49">
        <f>IF(E679&lt;1,0,IF(A679&lt;(Støtteark!$H$4-5),0,(IF(H679="Utførelse",(L679+M679),IF(H679="Fagkontroll",(N679),0)))))</f>
        <v>0</v>
      </c>
      <c r="P679" s="49">
        <f>IF(A679&lt;(Støtteark!$H$4-5),0,B679)</f>
        <v>0</v>
      </c>
    </row>
    <row r="680" spans="1:16" s="49" customFormat="1" x14ac:dyDescent="0.25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8"/>
      <c r="L680" s="49">
        <f t="shared" si="34"/>
        <v>0</v>
      </c>
      <c r="M680" s="49">
        <f t="shared" si="35"/>
        <v>0</v>
      </c>
      <c r="N680" s="49">
        <f t="shared" si="36"/>
        <v>0</v>
      </c>
      <c r="O680" s="49">
        <f>IF(E680&lt;1,0,IF(A680&lt;(Støtteark!$H$4-5),0,(IF(H680="Utførelse",(L680+M680),IF(H680="Fagkontroll",(N680),0)))))</f>
        <v>0</v>
      </c>
      <c r="P680" s="49">
        <f>IF(A680&lt;(Støtteark!$H$4-5),0,B680)</f>
        <v>0</v>
      </c>
    </row>
    <row r="681" spans="1:16" s="49" customFormat="1" x14ac:dyDescent="0.25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8"/>
      <c r="L681" s="49">
        <f t="shared" si="34"/>
        <v>0</v>
      </c>
      <c r="M681" s="49">
        <f t="shared" si="35"/>
        <v>0</v>
      </c>
      <c r="N681" s="49">
        <f t="shared" si="36"/>
        <v>0</v>
      </c>
      <c r="O681" s="49">
        <f>IF(E681&lt;1,0,IF(A681&lt;(Støtteark!$H$4-5),0,(IF(H681="Utførelse",(L681+M681),IF(H681="Fagkontroll",(N681),0)))))</f>
        <v>0</v>
      </c>
      <c r="P681" s="49">
        <f>IF(A681&lt;(Støtteark!$H$4-5),0,B681)</f>
        <v>0</v>
      </c>
    </row>
    <row r="682" spans="1:16" s="49" customFormat="1" x14ac:dyDescent="0.25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8"/>
      <c r="L682" s="49">
        <f t="shared" si="34"/>
        <v>0</v>
      </c>
      <c r="M682" s="49">
        <f t="shared" si="35"/>
        <v>0</v>
      </c>
      <c r="N682" s="49">
        <f t="shared" si="36"/>
        <v>0</v>
      </c>
      <c r="O682" s="49">
        <f>IF(E682&lt;1,0,IF(A682&lt;(Støtteark!$H$4-5),0,(IF(H682="Utførelse",(L682+M682),IF(H682="Fagkontroll",(N682),0)))))</f>
        <v>0</v>
      </c>
      <c r="P682" s="49">
        <f>IF(A682&lt;(Støtteark!$H$4-5),0,B682)</f>
        <v>0</v>
      </c>
    </row>
    <row r="683" spans="1:16" s="49" customFormat="1" x14ac:dyDescent="0.25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8"/>
      <c r="L683" s="49">
        <f t="shared" si="34"/>
        <v>0</v>
      </c>
      <c r="M683" s="49">
        <f t="shared" si="35"/>
        <v>0</v>
      </c>
      <c r="N683" s="49">
        <f t="shared" si="36"/>
        <v>0</v>
      </c>
      <c r="O683" s="49">
        <f>IF(E683&lt;1,0,IF(A683&lt;(Støtteark!$H$4-5),0,(IF(H683="Utførelse",(L683+M683),IF(H683="Fagkontroll",(N683),0)))))</f>
        <v>0</v>
      </c>
      <c r="P683" s="49">
        <f>IF(A683&lt;(Støtteark!$H$4-5),0,B683)</f>
        <v>0</v>
      </c>
    </row>
    <row r="684" spans="1:16" s="49" customFormat="1" x14ac:dyDescent="0.25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8"/>
      <c r="L684" s="49">
        <f t="shared" si="34"/>
        <v>0</v>
      </c>
      <c r="M684" s="49">
        <f t="shared" si="35"/>
        <v>0</v>
      </c>
      <c r="N684" s="49">
        <f t="shared" si="36"/>
        <v>0</v>
      </c>
      <c r="O684" s="49">
        <f>IF(E684&lt;1,0,IF(A684&lt;(Støtteark!$H$4-5),0,(IF(H684="Utførelse",(L684+M684),IF(H684="Fagkontroll",(N684),0)))))</f>
        <v>0</v>
      </c>
      <c r="P684" s="49">
        <f>IF(A684&lt;(Støtteark!$H$4-5),0,B684)</f>
        <v>0</v>
      </c>
    </row>
    <row r="685" spans="1:16" s="49" customFormat="1" x14ac:dyDescent="0.25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8"/>
      <c r="L685" s="49">
        <f t="shared" si="34"/>
        <v>0</v>
      </c>
      <c r="M685" s="49">
        <f t="shared" si="35"/>
        <v>0</v>
      </c>
      <c r="N685" s="49">
        <f t="shared" si="36"/>
        <v>0</v>
      </c>
      <c r="O685" s="49">
        <f>IF(E685&lt;1,0,IF(A685&lt;(Støtteark!$H$4-5),0,(IF(H685="Utførelse",(L685+M685),IF(H685="Fagkontroll",(N685),0)))))</f>
        <v>0</v>
      </c>
      <c r="P685" s="49">
        <f>IF(A685&lt;(Støtteark!$H$4-5),0,B685)</f>
        <v>0</v>
      </c>
    </row>
    <row r="686" spans="1:16" s="49" customFormat="1" x14ac:dyDescent="0.25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8"/>
      <c r="L686" s="49">
        <f t="shared" si="34"/>
        <v>0</v>
      </c>
      <c r="M686" s="49">
        <f t="shared" si="35"/>
        <v>0</v>
      </c>
      <c r="N686" s="49">
        <f t="shared" si="36"/>
        <v>0</v>
      </c>
      <c r="O686" s="49">
        <f>IF(E686&lt;1,0,IF(A686&lt;(Støtteark!$H$4-5),0,(IF(H686="Utførelse",(L686+M686),IF(H686="Fagkontroll",(N686),0)))))</f>
        <v>0</v>
      </c>
      <c r="P686" s="49">
        <f>IF(A686&lt;(Støtteark!$H$4-5),0,B686)</f>
        <v>0</v>
      </c>
    </row>
    <row r="687" spans="1:16" s="49" customFormat="1" x14ac:dyDescent="0.25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8"/>
      <c r="L687" s="49">
        <f t="shared" si="34"/>
        <v>0</v>
      </c>
      <c r="M687" s="49">
        <f t="shared" si="35"/>
        <v>0</v>
      </c>
      <c r="N687" s="49">
        <f t="shared" si="36"/>
        <v>0</v>
      </c>
      <c r="O687" s="49">
        <f>IF(E687&lt;1,0,IF(A687&lt;(Støtteark!$H$4-5),0,(IF(H687="Utførelse",(L687+M687),IF(H687="Fagkontroll",(N687),0)))))</f>
        <v>0</v>
      </c>
      <c r="P687" s="49">
        <f>IF(A687&lt;(Støtteark!$H$4-5),0,B687)</f>
        <v>0</v>
      </c>
    </row>
    <row r="688" spans="1:16" s="49" customFormat="1" x14ac:dyDescent="0.25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8"/>
      <c r="L688" s="49">
        <f t="shared" si="34"/>
        <v>0</v>
      </c>
      <c r="M688" s="49">
        <f t="shared" si="35"/>
        <v>0</v>
      </c>
      <c r="N688" s="49">
        <f t="shared" si="36"/>
        <v>0</v>
      </c>
      <c r="O688" s="49">
        <f>IF(E688&lt;1,0,IF(A688&lt;(Støtteark!$H$4-5),0,(IF(H688="Utførelse",(L688+M688),IF(H688="Fagkontroll",(N688),0)))))</f>
        <v>0</v>
      </c>
      <c r="P688" s="49">
        <f>IF(A688&lt;(Støtteark!$H$4-5),0,B688)</f>
        <v>0</v>
      </c>
    </row>
    <row r="689" spans="1:16" s="49" customFormat="1" x14ac:dyDescent="0.25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8"/>
      <c r="L689" s="49">
        <f t="shared" si="34"/>
        <v>0</v>
      </c>
      <c r="M689" s="49">
        <f t="shared" si="35"/>
        <v>0</v>
      </c>
      <c r="N689" s="49">
        <f t="shared" si="36"/>
        <v>0</v>
      </c>
      <c r="O689" s="49">
        <f>IF(E689&lt;1,0,IF(A689&lt;(Støtteark!$H$4-5),0,(IF(H689="Utførelse",(L689+M689),IF(H689="Fagkontroll",(N689),0)))))</f>
        <v>0</v>
      </c>
      <c r="P689" s="49">
        <f>IF(A689&lt;(Støtteark!$H$4-5),0,B689)</f>
        <v>0</v>
      </c>
    </row>
    <row r="690" spans="1:16" s="49" customFormat="1" x14ac:dyDescent="0.25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8"/>
      <c r="L690" s="49">
        <f t="shared" si="34"/>
        <v>0</v>
      </c>
      <c r="M690" s="49">
        <f t="shared" si="35"/>
        <v>0</v>
      </c>
      <c r="N690" s="49">
        <f t="shared" si="36"/>
        <v>0</v>
      </c>
      <c r="O690" s="49">
        <f>IF(E690&lt;1,0,IF(A690&lt;(Støtteark!$H$4-5),0,(IF(H690="Utførelse",(L690+M690),IF(H690="Fagkontroll",(N690),0)))))</f>
        <v>0</v>
      </c>
      <c r="P690" s="49">
        <f>IF(A690&lt;(Støtteark!$H$4-5),0,B690)</f>
        <v>0</v>
      </c>
    </row>
    <row r="691" spans="1:16" s="49" customFormat="1" x14ac:dyDescent="0.25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8"/>
      <c r="L691" s="49">
        <f t="shared" si="34"/>
        <v>0</v>
      </c>
      <c r="M691" s="49">
        <f t="shared" si="35"/>
        <v>0</v>
      </c>
      <c r="N691" s="49">
        <f t="shared" si="36"/>
        <v>0</v>
      </c>
      <c r="O691" s="49">
        <f>IF(E691&lt;1,0,IF(A691&lt;(Støtteark!$H$4-5),0,(IF(H691="Utførelse",(L691+M691),IF(H691="Fagkontroll",(N691),0)))))</f>
        <v>0</v>
      </c>
      <c r="P691" s="49">
        <f>IF(A691&lt;(Støtteark!$H$4-5),0,B691)</f>
        <v>0</v>
      </c>
    </row>
    <row r="692" spans="1:16" s="49" customFormat="1" x14ac:dyDescent="0.25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8"/>
      <c r="L692" s="49">
        <f t="shared" si="34"/>
        <v>0</v>
      </c>
      <c r="M692" s="49">
        <f t="shared" si="35"/>
        <v>0</v>
      </c>
      <c r="N692" s="49">
        <f t="shared" si="36"/>
        <v>0</v>
      </c>
      <c r="O692" s="49">
        <f>IF(E692&lt;1,0,IF(A692&lt;(Støtteark!$H$4-5),0,(IF(H692="Utførelse",(L692+M692),IF(H692="Fagkontroll",(N692),0)))))</f>
        <v>0</v>
      </c>
      <c r="P692" s="49">
        <f>IF(A692&lt;(Støtteark!$H$4-5),0,B692)</f>
        <v>0</v>
      </c>
    </row>
    <row r="693" spans="1:16" s="49" customFormat="1" x14ac:dyDescent="0.25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8"/>
      <c r="L693" s="49">
        <f t="shared" si="34"/>
        <v>0</v>
      </c>
      <c r="M693" s="49">
        <f t="shared" si="35"/>
        <v>0</v>
      </c>
      <c r="N693" s="49">
        <f t="shared" si="36"/>
        <v>0</v>
      </c>
      <c r="O693" s="49">
        <f>IF(E693&lt;1,0,IF(A693&lt;(Støtteark!$H$4-5),0,(IF(H693="Utførelse",(L693+M693),IF(H693="Fagkontroll",(N693),0)))))</f>
        <v>0</v>
      </c>
      <c r="P693" s="49">
        <f>IF(A693&lt;(Støtteark!$H$4-5),0,B693)</f>
        <v>0</v>
      </c>
    </row>
    <row r="694" spans="1:16" s="49" customFormat="1" x14ac:dyDescent="0.25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8"/>
      <c r="L694" s="49">
        <f t="shared" si="34"/>
        <v>0</v>
      </c>
      <c r="M694" s="49">
        <f t="shared" si="35"/>
        <v>0</v>
      </c>
      <c r="N694" s="49">
        <f t="shared" si="36"/>
        <v>0</v>
      </c>
      <c r="O694" s="49">
        <f>IF(E694&lt;1,0,IF(A694&lt;(Støtteark!$H$4-5),0,(IF(H694="Utførelse",(L694+M694),IF(H694="Fagkontroll",(N694),0)))))</f>
        <v>0</v>
      </c>
      <c r="P694" s="49">
        <f>IF(A694&lt;(Støtteark!$H$4-5),0,B694)</f>
        <v>0</v>
      </c>
    </row>
    <row r="695" spans="1:16" s="49" customFormat="1" x14ac:dyDescent="0.25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8"/>
      <c r="L695" s="49">
        <f t="shared" si="34"/>
        <v>0</v>
      </c>
      <c r="M695" s="49">
        <f t="shared" si="35"/>
        <v>0</v>
      </c>
      <c r="N695" s="49">
        <f t="shared" si="36"/>
        <v>0</v>
      </c>
      <c r="O695" s="49">
        <f>IF(E695&lt;1,0,IF(A695&lt;(Støtteark!$H$4-5),0,(IF(H695="Utførelse",(L695+M695),IF(H695="Fagkontroll",(N695),0)))))</f>
        <v>0</v>
      </c>
      <c r="P695" s="49">
        <f>IF(A695&lt;(Støtteark!$H$4-5),0,B695)</f>
        <v>0</v>
      </c>
    </row>
    <row r="696" spans="1:16" s="49" customFormat="1" x14ac:dyDescent="0.25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8"/>
      <c r="L696" s="49">
        <f t="shared" si="34"/>
        <v>0</v>
      </c>
      <c r="M696" s="49">
        <f t="shared" si="35"/>
        <v>0</v>
      </c>
      <c r="N696" s="49">
        <f t="shared" si="36"/>
        <v>0</v>
      </c>
      <c r="O696" s="49">
        <f>IF(E696&lt;1,0,IF(A696&lt;(Støtteark!$H$4-5),0,(IF(H696="Utførelse",(L696+M696),IF(H696="Fagkontroll",(N696),0)))))</f>
        <v>0</v>
      </c>
      <c r="P696" s="49">
        <f>IF(A696&lt;(Støtteark!$H$4-5),0,B696)</f>
        <v>0</v>
      </c>
    </row>
    <row r="697" spans="1:16" s="49" customFormat="1" x14ac:dyDescent="0.25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8"/>
      <c r="L697" s="49">
        <f t="shared" si="34"/>
        <v>0</v>
      </c>
      <c r="M697" s="49">
        <f t="shared" si="35"/>
        <v>0</v>
      </c>
      <c r="N697" s="49">
        <f t="shared" si="36"/>
        <v>0</v>
      </c>
      <c r="O697" s="49">
        <f>IF(E697&lt;1,0,IF(A697&lt;(Støtteark!$H$4-5),0,(IF(H697="Utførelse",(L697+M697),IF(H697="Fagkontroll",(N697),0)))))</f>
        <v>0</v>
      </c>
      <c r="P697" s="49">
        <f>IF(A697&lt;(Støtteark!$H$4-5),0,B697)</f>
        <v>0</v>
      </c>
    </row>
    <row r="698" spans="1:16" s="49" customFormat="1" x14ac:dyDescent="0.25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8"/>
      <c r="L698" s="49">
        <f t="shared" si="34"/>
        <v>0</v>
      </c>
      <c r="M698" s="49">
        <f t="shared" si="35"/>
        <v>0</v>
      </c>
      <c r="N698" s="49">
        <f t="shared" si="36"/>
        <v>0</v>
      </c>
      <c r="O698" s="49">
        <f>IF(E698&lt;1,0,IF(A698&lt;(Støtteark!$H$4-5),0,(IF(H698="Utførelse",(L698+M698),IF(H698="Fagkontroll",(N698),0)))))</f>
        <v>0</v>
      </c>
      <c r="P698" s="49">
        <f>IF(A698&lt;(Støtteark!$H$4-5),0,B698)</f>
        <v>0</v>
      </c>
    </row>
    <row r="699" spans="1:16" s="49" customFormat="1" x14ac:dyDescent="0.25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8"/>
      <c r="L699" s="49">
        <f t="shared" si="34"/>
        <v>0</v>
      </c>
      <c r="M699" s="49">
        <f t="shared" si="35"/>
        <v>0</v>
      </c>
      <c r="N699" s="49">
        <f t="shared" si="36"/>
        <v>0</v>
      </c>
      <c r="O699" s="49">
        <f>IF(E699&lt;1,0,IF(A699&lt;(Støtteark!$H$4-5),0,(IF(H699="Utførelse",(L699+M699),IF(H699="Fagkontroll",(N699),0)))))</f>
        <v>0</v>
      </c>
      <c r="P699" s="49">
        <f>IF(A699&lt;(Støtteark!$H$4-5),0,B699)</f>
        <v>0</v>
      </c>
    </row>
    <row r="700" spans="1:16" s="49" customFormat="1" x14ac:dyDescent="0.25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8"/>
      <c r="L700" s="49">
        <f t="shared" si="34"/>
        <v>0</v>
      </c>
      <c r="M700" s="49">
        <f t="shared" si="35"/>
        <v>0</v>
      </c>
      <c r="N700" s="49">
        <f t="shared" si="36"/>
        <v>0</v>
      </c>
      <c r="O700" s="49">
        <f>IF(E700&lt;1,0,IF(A700&lt;(Støtteark!$H$4-5),0,(IF(H700="Utførelse",(L700+M700),IF(H700="Fagkontroll",(N700),0)))))</f>
        <v>0</v>
      </c>
      <c r="P700" s="49">
        <f>IF(A700&lt;(Støtteark!$H$4-5),0,B700)</f>
        <v>0</v>
      </c>
    </row>
    <row r="701" spans="1:16" s="49" customFormat="1" x14ac:dyDescent="0.25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8"/>
      <c r="L701" s="49">
        <f t="shared" si="34"/>
        <v>0</v>
      </c>
      <c r="M701" s="49">
        <f t="shared" si="35"/>
        <v>0</v>
      </c>
      <c r="N701" s="49">
        <f t="shared" si="36"/>
        <v>0</v>
      </c>
      <c r="O701" s="49">
        <f>IF(E701&lt;1,0,IF(A701&lt;(Støtteark!$H$4-5),0,(IF(H701="Utførelse",(L701+M701),IF(H701="Fagkontroll",(N701),0)))))</f>
        <v>0</v>
      </c>
      <c r="P701" s="49">
        <f>IF(A701&lt;(Støtteark!$H$4-5),0,B701)</f>
        <v>0</v>
      </c>
    </row>
    <row r="702" spans="1:16" s="49" customFormat="1" x14ac:dyDescent="0.25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8"/>
      <c r="L702" s="49">
        <f t="shared" si="34"/>
        <v>0</v>
      </c>
      <c r="M702" s="49">
        <f t="shared" si="35"/>
        <v>0</v>
      </c>
      <c r="N702" s="49">
        <f t="shared" si="36"/>
        <v>0</v>
      </c>
      <c r="O702" s="49">
        <f>IF(E702&lt;1,0,IF(A702&lt;(Støtteark!$H$4-5),0,(IF(H702="Utførelse",(L702+M702),IF(H702="Fagkontroll",(N702),0)))))</f>
        <v>0</v>
      </c>
      <c r="P702" s="49">
        <f>IF(A702&lt;(Støtteark!$H$4-5),0,B702)</f>
        <v>0</v>
      </c>
    </row>
    <row r="703" spans="1:16" s="49" customFormat="1" x14ac:dyDescent="0.25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8"/>
      <c r="L703" s="49">
        <f t="shared" si="34"/>
        <v>0</v>
      </c>
      <c r="M703" s="49">
        <f t="shared" si="35"/>
        <v>0</v>
      </c>
      <c r="N703" s="49">
        <f t="shared" si="36"/>
        <v>0</v>
      </c>
      <c r="O703" s="49">
        <f>IF(E703&lt;1,0,IF(A703&lt;(Støtteark!$H$4-5),0,(IF(H703="Utførelse",(L703+M703),IF(H703="Fagkontroll",(N703),0)))))</f>
        <v>0</v>
      </c>
      <c r="P703" s="49">
        <f>IF(A703&lt;(Støtteark!$H$4-5),0,B703)</f>
        <v>0</v>
      </c>
    </row>
    <row r="704" spans="1:16" s="49" customFormat="1" x14ac:dyDescent="0.25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8"/>
      <c r="L704" s="49">
        <f t="shared" si="34"/>
        <v>0</v>
      </c>
      <c r="M704" s="49">
        <f t="shared" si="35"/>
        <v>0</v>
      </c>
      <c r="N704" s="49">
        <f t="shared" si="36"/>
        <v>0</v>
      </c>
      <c r="O704" s="49">
        <f>IF(E704&lt;1,0,IF(A704&lt;(Støtteark!$H$4-5),0,(IF(H704="Utførelse",(L704+M704),IF(H704="Fagkontroll",(N704),0)))))</f>
        <v>0</v>
      </c>
      <c r="P704" s="49">
        <f>IF(A704&lt;(Støtteark!$H$4-5),0,B704)</f>
        <v>0</v>
      </c>
    </row>
    <row r="705" spans="1:16" s="49" customFormat="1" x14ac:dyDescent="0.25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8"/>
      <c r="L705" s="49">
        <f t="shared" si="34"/>
        <v>0</v>
      </c>
      <c r="M705" s="49">
        <f t="shared" si="35"/>
        <v>0</v>
      </c>
      <c r="N705" s="49">
        <f t="shared" si="36"/>
        <v>0</v>
      </c>
      <c r="O705" s="49">
        <f>IF(E705&lt;1,0,IF(A705&lt;(Støtteark!$H$4-5),0,(IF(H705="Utførelse",(L705+M705),IF(H705="Fagkontroll",(N705),0)))))</f>
        <v>0</v>
      </c>
      <c r="P705" s="49">
        <f>IF(A705&lt;(Støtteark!$H$4-5),0,B705)</f>
        <v>0</v>
      </c>
    </row>
    <row r="706" spans="1:16" s="49" customFormat="1" x14ac:dyDescent="0.25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8"/>
      <c r="L706" s="49">
        <f t="shared" si="34"/>
        <v>0</v>
      </c>
      <c r="M706" s="49">
        <f t="shared" si="35"/>
        <v>0</v>
      </c>
      <c r="N706" s="49">
        <f t="shared" si="36"/>
        <v>0</v>
      </c>
      <c r="O706" s="49">
        <f>IF(E706&lt;1,0,IF(A706&lt;(Støtteark!$H$4-5),0,(IF(H706="Utførelse",(L706+M706),IF(H706="Fagkontroll",(N706),0)))))</f>
        <v>0</v>
      </c>
      <c r="P706" s="49">
        <f>IF(A706&lt;(Støtteark!$H$4-5),0,B706)</f>
        <v>0</v>
      </c>
    </row>
    <row r="707" spans="1:16" s="49" customFormat="1" x14ac:dyDescent="0.25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8"/>
      <c r="L707" s="49">
        <f t="shared" si="34"/>
        <v>0</v>
      </c>
      <c r="M707" s="49">
        <f t="shared" si="35"/>
        <v>0</v>
      </c>
      <c r="N707" s="49">
        <f t="shared" si="36"/>
        <v>0</v>
      </c>
      <c r="O707" s="49">
        <f>IF(E707&lt;1,0,IF(A707&lt;(Støtteark!$H$4-5),0,(IF(H707="Utførelse",(L707+M707),IF(H707="Fagkontroll",(N707),0)))))</f>
        <v>0</v>
      </c>
      <c r="P707" s="49">
        <f>IF(A707&lt;(Støtteark!$H$4-5),0,B707)</f>
        <v>0</v>
      </c>
    </row>
    <row r="708" spans="1:16" s="49" customFormat="1" x14ac:dyDescent="0.25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8"/>
      <c r="L708" s="49">
        <f t="shared" si="34"/>
        <v>0</v>
      </c>
      <c r="M708" s="49">
        <f t="shared" si="35"/>
        <v>0</v>
      </c>
      <c r="N708" s="49">
        <f t="shared" si="36"/>
        <v>0</v>
      </c>
      <c r="O708" s="49">
        <f>IF(E708&lt;1,0,IF(A708&lt;(Støtteark!$H$4-5),0,(IF(H708="Utførelse",(L708+M708),IF(H708="Fagkontroll",(N708),0)))))</f>
        <v>0</v>
      </c>
      <c r="P708" s="49">
        <f>IF(A708&lt;(Støtteark!$H$4-5),0,B708)</f>
        <v>0</v>
      </c>
    </row>
    <row r="709" spans="1:16" s="49" customFormat="1" x14ac:dyDescent="0.25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8"/>
      <c r="L709" s="49">
        <f t="shared" si="34"/>
        <v>0</v>
      </c>
      <c r="M709" s="49">
        <f t="shared" si="35"/>
        <v>0</v>
      </c>
      <c r="N709" s="49">
        <f t="shared" si="36"/>
        <v>0</v>
      </c>
      <c r="O709" s="49">
        <f>IF(E709&lt;1,0,IF(A709&lt;(Støtteark!$H$4-5),0,(IF(H709="Utførelse",(L709+M709),IF(H709="Fagkontroll",(N709),0)))))</f>
        <v>0</v>
      </c>
      <c r="P709" s="49">
        <f>IF(A709&lt;(Støtteark!$H$4-5),0,B709)</f>
        <v>0</v>
      </c>
    </row>
    <row r="710" spans="1:16" s="49" customFormat="1" x14ac:dyDescent="0.25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8"/>
      <c r="L710" s="49">
        <f t="shared" si="34"/>
        <v>0</v>
      </c>
      <c r="M710" s="49">
        <f t="shared" si="35"/>
        <v>0</v>
      </c>
      <c r="N710" s="49">
        <f t="shared" si="36"/>
        <v>0</v>
      </c>
      <c r="O710" s="49">
        <f>IF(E710&lt;1,0,IF(A710&lt;(Støtteark!$H$4-5),0,(IF(H710="Utførelse",(L710+M710),IF(H710="Fagkontroll",(N710),0)))))</f>
        <v>0</v>
      </c>
      <c r="P710" s="49">
        <f>IF(A710&lt;(Støtteark!$H$4-5),0,B710)</f>
        <v>0</v>
      </c>
    </row>
    <row r="711" spans="1:16" s="49" customFormat="1" x14ac:dyDescent="0.25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8"/>
      <c r="L711" s="49">
        <f t="shared" si="34"/>
        <v>0</v>
      </c>
      <c r="M711" s="49">
        <f t="shared" si="35"/>
        <v>0</v>
      </c>
      <c r="N711" s="49">
        <f t="shared" si="36"/>
        <v>0</v>
      </c>
      <c r="O711" s="49">
        <f>IF(E711&lt;1,0,IF(A711&lt;(Støtteark!$H$4-5),0,(IF(H711="Utførelse",(L711+M711),IF(H711="Fagkontroll",(N711),0)))))</f>
        <v>0</v>
      </c>
      <c r="P711" s="49">
        <f>IF(A711&lt;(Støtteark!$H$4-5),0,B711)</f>
        <v>0</v>
      </c>
    </row>
    <row r="712" spans="1:16" s="49" customFormat="1" x14ac:dyDescent="0.25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8"/>
      <c r="L712" s="49">
        <f t="shared" si="34"/>
        <v>0</v>
      </c>
      <c r="M712" s="49">
        <f t="shared" si="35"/>
        <v>0</v>
      </c>
      <c r="N712" s="49">
        <f t="shared" si="36"/>
        <v>0</v>
      </c>
      <c r="O712" s="49">
        <f>IF(E712&lt;1,0,IF(A712&lt;(Støtteark!$H$4-5),0,(IF(H712="Utførelse",(L712+M712),IF(H712="Fagkontroll",(N712),0)))))</f>
        <v>0</v>
      </c>
      <c r="P712" s="49">
        <f>IF(A712&lt;(Støtteark!$H$4-5),0,B712)</f>
        <v>0</v>
      </c>
    </row>
    <row r="713" spans="1:16" s="49" customFormat="1" x14ac:dyDescent="0.25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8"/>
      <c r="L713" s="49">
        <f t="shared" si="34"/>
        <v>0</v>
      </c>
      <c r="M713" s="49">
        <f t="shared" si="35"/>
        <v>0</v>
      </c>
      <c r="N713" s="49">
        <f t="shared" si="36"/>
        <v>0</v>
      </c>
      <c r="O713" s="49">
        <f>IF(E713&lt;1,0,IF(A713&lt;(Støtteark!$H$4-5),0,(IF(H713="Utførelse",(L713+M713),IF(H713="Fagkontroll",(N713),0)))))</f>
        <v>0</v>
      </c>
      <c r="P713" s="49">
        <f>IF(A713&lt;(Støtteark!$H$4-5),0,B713)</f>
        <v>0</v>
      </c>
    </row>
    <row r="714" spans="1:16" s="49" customFormat="1" x14ac:dyDescent="0.25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8"/>
      <c r="L714" s="49">
        <f t="shared" si="34"/>
        <v>0</v>
      </c>
      <c r="M714" s="49">
        <f t="shared" si="35"/>
        <v>0</v>
      </c>
      <c r="N714" s="49">
        <f t="shared" si="36"/>
        <v>0</v>
      </c>
      <c r="O714" s="49">
        <f>IF(E714&lt;1,0,IF(A714&lt;(Støtteark!$H$4-5),0,(IF(H714="Utførelse",(L714+M714),IF(H714="Fagkontroll",(N714),0)))))</f>
        <v>0</v>
      </c>
      <c r="P714" s="49">
        <f>IF(A714&lt;(Støtteark!$H$4-5),0,B714)</f>
        <v>0</v>
      </c>
    </row>
    <row r="715" spans="1:16" s="49" customFormat="1" x14ac:dyDescent="0.25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8"/>
      <c r="L715" s="49">
        <f t="shared" si="34"/>
        <v>0</v>
      </c>
      <c r="M715" s="49">
        <f t="shared" si="35"/>
        <v>0</v>
      </c>
      <c r="N715" s="49">
        <f t="shared" si="36"/>
        <v>0</v>
      </c>
      <c r="O715" s="49">
        <f>IF(E715&lt;1,0,IF(A715&lt;(Støtteark!$H$4-5),0,(IF(H715="Utførelse",(L715+M715),IF(H715="Fagkontroll",(N715),0)))))</f>
        <v>0</v>
      </c>
      <c r="P715" s="49">
        <f>IF(A715&lt;(Støtteark!$H$4-5),0,B715)</f>
        <v>0</v>
      </c>
    </row>
    <row r="716" spans="1:16" s="49" customFormat="1" x14ac:dyDescent="0.25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8"/>
      <c r="L716" s="49">
        <f t="shared" si="34"/>
        <v>0</v>
      </c>
      <c r="M716" s="49">
        <f t="shared" si="35"/>
        <v>0</v>
      </c>
      <c r="N716" s="49">
        <f t="shared" si="36"/>
        <v>0</v>
      </c>
      <c r="O716" s="49">
        <f>IF(E716&lt;1,0,IF(A716&lt;(Støtteark!$H$4-5),0,(IF(H716="Utførelse",(L716+M716),IF(H716="Fagkontroll",(N716),0)))))</f>
        <v>0</v>
      </c>
      <c r="P716" s="49">
        <f>IF(A716&lt;(Støtteark!$H$4-5),0,B716)</f>
        <v>0</v>
      </c>
    </row>
    <row r="717" spans="1:16" s="49" customFormat="1" x14ac:dyDescent="0.25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8"/>
      <c r="L717" s="49">
        <f t="shared" si="34"/>
        <v>0</v>
      </c>
      <c r="M717" s="49">
        <f t="shared" si="35"/>
        <v>0</v>
      </c>
      <c r="N717" s="49">
        <f t="shared" si="36"/>
        <v>0</v>
      </c>
      <c r="O717" s="49">
        <f>IF(E717&lt;1,0,IF(A717&lt;(Støtteark!$H$4-5),0,(IF(H717="Utførelse",(L717+M717),IF(H717="Fagkontroll",(N717),0)))))</f>
        <v>0</v>
      </c>
      <c r="P717" s="49">
        <f>IF(A717&lt;(Støtteark!$H$4-5),0,B717)</f>
        <v>0</v>
      </c>
    </row>
    <row r="718" spans="1:16" s="49" customFormat="1" x14ac:dyDescent="0.25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8"/>
      <c r="L718" s="49">
        <f t="shared" si="34"/>
        <v>0</v>
      </c>
      <c r="M718" s="49">
        <f t="shared" si="35"/>
        <v>0</v>
      </c>
      <c r="N718" s="49">
        <f t="shared" si="36"/>
        <v>0</v>
      </c>
      <c r="O718" s="49">
        <f>IF(E718&lt;1,0,IF(A718&lt;(Støtteark!$H$4-5),0,(IF(H718="Utførelse",(L718+M718),IF(H718="Fagkontroll",(N718),0)))))</f>
        <v>0</v>
      </c>
      <c r="P718" s="49">
        <f>IF(A718&lt;(Støtteark!$H$4-5),0,B718)</f>
        <v>0</v>
      </c>
    </row>
    <row r="719" spans="1:16" s="49" customFormat="1" x14ac:dyDescent="0.25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8"/>
      <c r="L719" s="49">
        <f t="shared" ref="L719:L782" si="37">IF(E719&lt;1,0,IF(H719="Utførelse",IF(G719="Tekniske planer",B719,0),0))</f>
        <v>0</v>
      </c>
      <c r="M719" s="49">
        <f t="shared" ref="M719:M782" si="38">IF(E719&lt;1,0,IF(H719="Utførelse",IF(G719="Revurdering",B719,0),0))</f>
        <v>0</v>
      </c>
      <c r="N719" s="49">
        <f t="shared" ref="N719:N782" si="39">IF(L719+M719&gt;0,0,B719)</f>
        <v>0</v>
      </c>
      <c r="O719" s="49">
        <f>IF(E719&lt;1,0,IF(A719&lt;(Støtteark!$H$4-5),0,(IF(H719="Utførelse",(L719+M719),IF(H719="Fagkontroll",(N719),0)))))</f>
        <v>0</v>
      </c>
      <c r="P719" s="49">
        <f>IF(A719&lt;(Støtteark!$H$4-5),0,B719)</f>
        <v>0</v>
      </c>
    </row>
    <row r="720" spans="1:16" s="49" customFormat="1" x14ac:dyDescent="0.25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8"/>
      <c r="L720" s="49">
        <f t="shared" si="37"/>
        <v>0</v>
      </c>
      <c r="M720" s="49">
        <f t="shared" si="38"/>
        <v>0</v>
      </c>
      <c r="N720" s="49">
        <f t="shared" si="39"/>
        <v>0</v>
      </c>
      <c r="O720" s="49">
        <f>IF(E720&lt;1,0,IF(A720&lt;(Støtteark!$H$4-5),0,(IF(H720="Utførelse",(L720+M720),IF(H720="Fagkontroll",(N720),0)))))</f>
        <v>0</v>
      </c>
      <c r="P720" s="49">
        <f>IF(A720&lt;(Støtteark!$H$4-5),0,B720)</f>
        <v>0</v>
      </c>
    </row>
    <row r="721" spans="1:16" s="49" customFormat="1" x14ac:dyDescent="0.25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8"/>
      <c r="L721" s="49">
        <f t="shared" si="37"/>
        <v>0</v>
      </c>
      <c r="M721" s="49">
        <f t="shared" si="38"/>
        <v>0</v>
      </c>
      <c r="N721" s="49">
        <f t="shared" si="39"/>
        <v>0</v>
      </c>
      <c r="O721" s="49">
        <f>IF(E721&lt;1,0,IF(A721&lt;(Støtteark!$H$4-5),0,(IF(H721="Utførelse",(L721+M721),IF(H721="Fagkontroll",(N721),0)))))</f>
        <v>0</v>
      </c>
      <c r="P721" s="49">
        <f>IF(A721&lt;(Støtteark!$H$4-5),0,B721)</f>
        <v>0</v>
      </c>
    </row>
    <row r="722" spans="1:16" s="49" customFormat="1" x14ac:dyDescent="0.25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8"/>
      <c r="L722" s="49">
        <f t="shared" si="37"/>
        <v>0</v>
      </c>
      <c r="M722" s="49">
        <f t="shared" si="38"/>
        <v>0</v>
      </c>
      <c r="N722" s="49">
        <f t="shared" si="39"/>
        <v>0</v>
      </c>
      <c r="O722" s="49">
        <f>IF(E722&lt;1,0,IF(A722&lt;(Støtteark!$H$4-5),0,(IF(H722="Utførelse",(L722+M722),IF(H722="Fagkontroll",(N722),0)))))</f>
        <v>0</v>
      </c>
      <c r="P722" s="49">
        <f>IF(A722&lt;(Støtteark!$H$4-5),0,B722)</f>
        <v>0</v>
      </c>
    </row>
    <row r="723" spans="1:16" s="49" customFormat="1" x14ac:dyDescent="0.25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8"/>
      <c r="L723" s="49">
        <f t="shared" si="37"/>
        <v>0</v>
      </c>
      <c r="M723" s="49">
        <f t="shared" si="38"/>
        <v>0</v>
      </c>
      <c r="N723" s="49">
        <f t="shared" si="39"/>
        <v>0</v>
      </c>
      <c r="O723" s="49">
        <f>IF(E723&lt;1,0,IF(A723&lt;(Støtteark!$H$4-5),0,(IF(H723="Utførelse",(L723+M723),IF(H723="Fagkontroll",(N723),0)))))</f>
        <v>0</v>
      </c>
      <c r="P723" s="49">
        <f>IF(A723&lt;(Støtteark!$H$4-5),0,B723)</f>
        <v>0</v>
      </c>
    </row>
    <row r="724" spans="1:16" s="49" customFormat="1" x14ac:dyDescent="0.25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8"/>
      <c r="L724" s="49">
        <f t="shared" si="37"/>
        <v>0</v>
      </c>
      <c r="M724" s="49">
        <f t="shared" si="38"/>
        <v>0</v>
      </c>
      <c r="N724" s="49">
        <f t="shared" si="39"/>
        <v>0</v>
      </c>
      <c r="O724" s="49">
        <f>IF(E724&lt;1,0,IF(A724&lt;(Støtteark!$H$4-5),0,(IF(H724="Utførelse",(L724+M724),IF(H724="Fagkontroll",(N724),0)))))</f>
        <v>0</v>
      </c>
      <c r="P724" s="49">
        <f>IF(A724&lt;(Støtteark!$H$4-5),0,B724)</f>
        <v>0</v>
      </c>
    </row>
    <row r="725" spans="1:16" s="49" customFormat="1" x14ac:dyDescent="0.25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8"/>
      <c r="L725" s="49">
        <f t="shared" si="37"/>
        <v>0</v>
      </c>
      <c r="M725" s="49">
        <f t="shared" si="38"/>
        <v>0</v>
      </c>
      <c r="N725" s="49">
        <f t="shared" si="39"/>
        <v>0</v>
      </c>
      <c r="O725" s="49">
        <f>IF(E725&lt;1,0,IF(A725&lt;(Støtteark!$H$4-5),0,(IF(H725="Utførelse",(L725+M725),IF(H725="Fagkontroll",(N725),0)))))</f>
        <v>0</v>
      </c>
      <c r="P725" s="49">
        <f>IF(A725&lt;(Støtteark!$H$4-5),0,B725)</f>
        <v>0</v>
      </c>
    </row>
    <row r="726" spans="1:16" s="49" customFormat="1" x14ac:dyDescent="0.25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8"/>
      <c r="L726" s="49">
        <f t="shared" si="37"/>
        <v>0</v>
      </c>
      <c r="M726" s="49">
        <f t="shared" si="38"/>
        <v>0</v>
      </c>
      <c r="N726" s="49">
        <f t="shared" si="39"/>
        <v>0</v>
      </c>
      <c r="O726" s="49">
        <f>IF(E726&lt;1,0,IF(A726&lt;(Støtteark!$H$4-5),0,(IF(H726="Utførelse",(L726+M726),IF(H726="Fagkontroll",(N726),0)))))</f>
        <v>0</v>
      </c>
      <c r="P726" s="49">
        <f>IF(A726&lt;(Støtteark!$H$4-5),0,B726)</f>
        <v>0</v>
      </c>
    </row>
    <row r="727" spans="1:16" s="49" customFormat="1" x14ac:dyDescent="0.25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8"/>
      <c r="L727" s="49">
        <f t="shared" si="37"/>
        <v>0</v>
      </c>
      <c r="M727" s="49">
        <f t="shared" si="38"/>
        <v>0</v>
      </c>
      <c r="N727" s="49">
        <f t="shared" si="39"/>
        <v>0</v>
      </c>
      <c r="O727" s="49">
        <f>IF(E727&lt;1,0,IF(A727&lt;(Støtteark!$H$4-5),0,(IF(H727="Utførelse",(L727+M727),IF(H727="Fagkontroll",(N727),0)))))</f>
        <v>0</v>
      </c>
      <c r="P727" s="49">
        <f>IF(A727&lt;(Støtteark!$H$4-5),0,B727)</f>
        <v>0</v>
      </c>
    </row>
    <row r="728" spans="1:16" s="49" customFormat="1" x14ac:dyDescent="0.25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8"/>
      <c r="L728" s="49">
        <f t="shared" si="37"/>
        <v>0</v>
      </c>
      <c r="M728" s="49">
        <f t="shared" si="38"/>
        <v>0</v>
      </c>
      <c r="N728" s="49">
        <f t="shared" si="39"/>
        <v>0</v>
      </c>
      <c r="O728" s="49">
        <f>IF(E728&lt;1,0,IF(A728&lt;(Støtteark!$H$4-5),0,(IF(H728="Utførelse",(L728+M728),IF(H728="Fagkontroll",(N728),0)))))</f>
        <v>0</v>
      </c>
      <c r="P728" s="49">
        <f>IF(A728&lt;(Støtteark!$H$4-5),0,B728)</f>
        <v>0</v>
      </c>
    </row>
    <row r="729" spans="1:16" s="49" customFormat="1" x14ac:dyDescent="0.25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8"/>
      <c r="L729" s="49">
        <f t="shared" si="37"/>
        <v>0</v>
      </c>
      <c r="M729" s="49">
        <f t="shared" si="38"/>
        <v>0</v>
      </c>
      <c r="N729" s="49">
        <f t="shared" si="39"/>
        <v>0</v>
      </c>
      <c r="O729" s="49">
        <f>IF(E729&lt;1,0,IF(A729&lt;(Støtteark!$H$4-5),0,(IF(H729="Utførelse",(L729+M729),IF(H729="Fagkontroll",(N729),0)))))</f>
        <v>0</v>
      </c>
      <c r="P729" s="49">
        <f>IF(A729&lt;(Støtteark!$H$4-5),0,B729)</f>
        <v>0</v>
      </c>
    </row>
    <row r="730" spans="1:16" s="49" customFormat="1" x14ac:dyDescent="0.25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8"/>
      <c r="L730" s="49">
        <f t="shared" si="37"/>
        <v>0</v>
      </c>
      <c r="M730" s="49">
        <f t="shared" si="38"/>
        <v>0</v>
      </c>
      <c r="N730" s="49">
        <f t="shared" si="39"/>
        <v>0</v>
      </c>
      <c r="O730" s="49">
        <f>IF(E730&lt;1,0,IF(A730&lt;(Støtteark!$H$4-5),0,(IF(H730="Utførelse",(L730+M730),IF(H730="Fagkontroll",(N730),0)))))</f>
        <v>0</v>
      </c>
      <c r="P730" s="49">
        <f>IF(A730&lt;(Støtteark!$H$4-5),0,B730)</f>
        <v>0</v>
      </c>
    </row>
    <row r="731" spans="1:16" s="49" customFormat="1" x14ac:dyDescent="0.25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8"/>
      <c r="L731" s="49">
        <f t="shared" si="37"/>
        <v>0</v>
      </c>
      <c r="M731" s="49">
        <f t="shared" si="38"/>
        <v>0</v>
      </c>
      <c r="N731" s="49">
        <f t="shared" si="39"/>
        <v>0</v>
      </c>
      <c r="O731" s="49">
        <f>IF(E731&lt;1,0,IF(A731&lt;(Støtteark!$H$4-5),0,(IF(H731="Utførelse",(L731+M731),IF(H731="Fagkontroll",(N731),0)))))</f>
        <v>0</v>
      </c>
      <c r="P731" s="49">
        <f>IF(A731&lt;(Støtteark!$H$4-5),0,B731)</f>
        <v>0</v>
      </c>
    </row>
    <row r="732" spans="1:16" s="49" customFormat="1" x14ac:dyDescent="0.25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8"/>
      <c r="L732" s="49">
        <f t="shared" si="37"/>
        <v>0</v>
      </c>
      <c r="M732" s="49">
        <f t="shared" si="38"/>
        <v>0</v>
      </c>
      <c r="N732" s="49">
        <f t="shared" si="39"/>
        <v>0</v>
      </c>
      <c r="O732" s="49">
        <f>IF(E732&lt;1,0,IF(A732&lt;(Støtteark!$H$4-5),0,(IF(H732="Utførelse",(L732+M732),IF(H732="Fagkontroll",(N732),0)))))</f>
        <v>0</v>
      </c>
      <c r="P732" s="49">
        <f>IF(A732&lt;(Støtteark!$H$4-5),0,B732)</f>
        <v>0</v>
      </c>
    </row>
    <row r="733" spans="1:16" s="49" customFormat="1" x14ac:dyDescent="0.25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8"/>
      <c r="L733" s="49">
        <f t="shared" si="37"/>
        <v>0</v>
      </c>
      <c r="M733" s="49">
        <f t="shared" si="38"/>
        <v>0</v>
      </c>
      <c r="N733" s="49">
        <f t="shared" si="39"/>
        <v>0</v>
      </c>
      <c r="O733" s="49">
        <f>IF(E733&lt;1,0,IF(A733&lt;(Støtteark!$H$4-5),0,(IF(H733="Utførelse",(L733+M733),IF(H733="Fagkontroll",(N733),0)))))</f>
        <v>0</v>
      </c>
      <c r="P733" s="49">
        <f>IF(A733&lt;(Støtteark!$H$4-5),0,B733)</f>
        <v>0</v>
      </c>
    </row>
    <row r="734" spans="1:16" s="49" customFormat="1" x14ac:dyDescent="0.25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8"/>
      <c r="L734" s="49">
        <f t="shared" si="37"/>
        <v>0</v>
      </c>
      <c r="M734" s="49">
        <f t="shared" si="38"/>
        <v>0</v>
      </c>
      <c r="N734" s="49">
        <f t="shared" si="39"/>
        <v>0</v>
      </c>
      <c r="O734" s="49">
        <f>IF(E734&lt;1,0,IF(A734&lt;(Støtteark!$H$4-5),0,(IF(H734="Utførelse",(L734+M734),IF(H734="Fagkontroll",(N734),0)))))</f>
        <v>0</v>
      </c>
      <c r="P734" s="49">
        <f>IF(A734&lt;(Støtteark!$H$4-5),0,B734)</f>
        <v>0</v>
      </c>
    </row>
    <row r="735" spans="1:16" s="49" customFormat="1" x14ac:dyDescent="0.25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8"/>
      <c r="L735" s="49">
        <f t="shared" si="37"/>
        <v>0</v>
      </c>
      <c r="M735" s="49">
        <f t="shared" si="38"/>
        <v>0</v>
      </c>
      <c r="N735" s="49">
        <f t="shared" si="39"/>
        <v>0</v>
      </c>
      <c r="O735" s="49">
        <f>IF(E735&lt;1,0,IF(A735&lt;(Støtteark!$H$4-5),0,(IF(H735="Utførelse",(L735+M735),IF(H735="Fagkontroll",(N735),0)))))</f>
        <v>0</v>
      </c>
      <c r="P735" s="49">
        <f>IF(A735&lt;(Støtteark!$H$4-5),0,B735)</f>
        <v>0</v>
      </c>
    </row>
    <row r="736" spans="1:16" s="49" customFormat="1" x14ac:dyDescent="0.25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8"/>
      <c r="L736" s="49">
        <f t="shared" si="37"/>
        <v>0</v>
      </c>
      <c r="M736" s="49">
        <f t="shared" si="38"/>
        <v>0</v>
      </c>
      <c r="N736" s="49">
        <f t="shared" si="39"/>
        <v>0</v>
      </c>
      <c r="O736" s="49">
        <f>IF(E736&lt;1,0,IF(A736&lt;(Støtteark!$H$4-5),0,(IF(H736="Utførelse",(L736+M736),IF(H736="Fagkontroll",(N736),0)))))</f>
        <v>0</v>
      </c>
      <c r="P736" s="49">
        <f>IF(A736&lt;(Støtteark!$H$4-5),0,B736)</f>
        <v>0</v>
      </c>
    </row>
    <row r="737" spans="1:16" s="49" customFormat="1" x14ac:dyDescent="0.25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8"/>
      <c r="L737" s="49">
        <f t="shared" si="37"/>
        <v>0</v>
      </c>
      <c r="M737" s="49">
        <f t="shared" si="38"/>
        <v>0</v>
      </c>
      <c r="N737" s="49">
        <f t="shared" si="39"/>
        <v>0</v>
      </c>
      <c r="O737" s="49">
        <f>IF(E737&lt;1,0,IF(A737&lt;(Støtteark!$H$4-5),0,(IF(H737="Utførelse",(L737+M737),IF(H737="Fagkontroll",(N737),0)))))</f>
        <v>0</v>
      </c>
      <c r="P737" s="49">
        <f>IF(A737&lt;(Støtteark!$H$4-5),0,B737)</f>
        <v>0</v>
      </c>
    </row>
    <row r="738" spans="1:16" s="49" customFormat="1" x14ac:dyDescent="0.25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8"/>
      <c r="L738" s="49">
        <f t="shared" si="37"/>
        <v>0</v>
      </c>
      <c r="M738" s="49">
        <f t="shared" si="38"/>
        <v>0</v>
      </c>
      <c r="N738" s="49">
        <f t="shared" si="39"/>
        <v>0</v>
      </c>
      <c r="O738" s="49">
        <f>IF(E738&lt;1,0,IF(A738&lt;(Støtteark!$H$4-5),0,(IF(H738="Utførelse",(L738+M738),IF(H738="Fagkontroll",(N738),0)))))</f>
        <v>0</v>
      </c>
      <c r="P738" s="49">
        <f>IF(A738&lt;(Støtteark!$H$4-5),0,B738)</f>
        <v>0</v>
      </c>
    </row>
    <row r="739" spans="1:16" s="49" customFormat="1" x14ac:dyDescent="0.25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8"/>
      <c r="L739" s="49">
        <f t="shared" si="37"/>
        <v>0</v>
      </c>
      <c r="M739" s="49">
        <f t="shared" si="38"/>
        <v>0</v>
      </c>
      <c r="N739" s="49">
        <f t="shared" si="39"/>
        <v>0</v>
      </c>
      <c r="O739" s="49">
        <f>IF(E739&lt;1,0,IF(A739&lt;(Støtteark!$H$4-5),0,(IF(H739="Utførelse",(L739+M739),IF(H739="Fagkontroll",(N739),0)))))</f>
        <v>0</v>
      </c>
      <c r="P739" s="49">
        <f>IF(A739&lt;(Støtteark!$H$4-5),0,B739)</f>
        <v>0</v>
      </c>
    </row>
    <row r="740" spans="1:16" s="49" customFormat="1" x14ac:dyDescent="0.25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8"/>
      <c r="L740" s="49">
        <f t="shared" si="37"/>
        <v>0</v>
      </c>
      <c r="M740" s="49">
        <f t="shared" si="38"/>
        <v>0</v>
      </c>
      <c r="N740" s="49">
        <f t="shared" si="39"/>
        <v>0</v>
      </c>
      <c r="O740" s="49">
        <f>IF(E740&lt;1,0,IF(A740&lt;(Støtteark!$H$4-5),0,(IF(H740="Utførelse",(L740+M740),IF(H740="Fagkontroll",(N740),0)))))</f>
        <v>0</v>
      </c>
      <c r="P740" s="49">
        <f>IF(A740&lt;(Støtteark!$H$4-5),0,B740)</f>
        <v>0</v>
      </c>
    </row>
    <row r="741" spans="1:16" s="49" customFormat="1" x14ac:dyDescent="0.25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8"/>
      <c r="L741" s="49">
        <f t="shared" si="37"/>
        <v>0</v>
      </c>
      <c r="M741" s="49">
        <f t="shared" si="38"/>
        <v>0</v>
      </c>
      <c r="N741" s="49">
        <f t="shared" si="39"/>
        <v>0</v>
      </c>
      <c r="O741" s="49">
        <f>IF(E741&lt;1,0,IF(A741&lt;(Støtteark!$H$4-5),0,(IF(H741="Utførelse",(L741+M741),IF(H741="Fagkontroll",(N741),0)))))</f>
        <v>0</v>
      </c>
      <c r="P741" s="49">
        <f>IF(A741&lt;(Støtteark!$H$4-5),0,B741)</f>
        <v>0</v>
      </c>
    </row>
    <row r="742" spans="1:16" s="49" customFormat="1" x14ac:dyDescent="0.25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8"/>
      <c r="L742" s="49">
        <f t="shared" si="37"/>
        <v>0</v>
      </c>
      <c r="M742" s="49">
        <f t="shared" si="38"/>
        <v>0</v>
      </c>
      <c r="N742" s="49">
        <f t="shared" si="39"/>
        <v>0</v>
      </c>
      <c r="O742" s="49">
        <f>IF(E742&lt;1,0,IF(A742&lt;(Støtteark!$H$4-5),0,(IF(H742="Utførelse",(L742+M742),IF(H742="Fagkontroll",(N742),0)))))</f>
        <v>0</v>
      </c>
      <c r="P742" s="49">
        <f>IF(A742&lt;(Støtteark!$H$4-5),0,B742)</f>
        <v>0</v>
      </c>
    </row>
    <row r="743" spans="1:16" s="49" customFormat="1" x14ac:dyDescent="0.25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8"/>
      <c r="L743" s="49">
        <f t="shared" si="37"/>
        <v>0</v>
      </c>
      <c r="M743" s="49">
        <f t="shared" si="38"/>
        <v>0</v>
      </c>
      <c r="N743" s="49">
        <f t="shared" si="39"/>
        <v>0</v>
      </c>
      <c r="O743" s="49">
        <f>IF(E743&lt;1,0,IF(A743&lt;(Støtteark!$H$4-5),0,(IF(H743="Utførelse",(L743+M743),IF(H743="Fagkontroll",(N743),0)))))</f>
        <v>0</v>
      </c>
      <c r="P743" s="49">
        <f>IF(A743&lt;(Støtteark!$H$4-5),0,B743)</f>
        <v>0</v>
      </c>
    </row>
    <row r="744" spans="1:16" s="49" customFormat="1" x14ac:dyDescent="0.25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8"/>
      <c r="L744" s="49">
        <f t="shared" si="37"/>
        <v>0</v>
      </c>
      <c r="M744" s="49">
        <f t="shared" si="38"/>
        <v>0</v>
      </c>
      <c r="N744" s="49">
        <f t="shared" si="39"/>
        <v>0</v>
      </c>
      <c r="O744" s="49">
        <f>IF(E744&lt;1,0,IF(A744&lt;(Støtteark!$H$4-5),0,(IF(H744="Utførelse",(L744+M744),IF(H744="Fagkontroll",(N744),0)))))</f>
        <v>0</v>
      </c>
      <c r="P744" s="49">
        <f>IF(A744&lt;(Støtteark!$H$4-5),0,B744)</f>
        <v>0</v>
      </c>
    </row>
    <row r="745" spans="1:16" s="49" customFormat="1" x14ac:dyDescent="0.25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8"/>
      <c r="L745" s="49">
        <f t="shared" si="37"/>
        <v>0</v>
      </c>
      <c r="M745" s="49">
        <f t="shared" si="38"/>
        <v>0</v>
      </c>
      <c r="N745" s="49">
        <f t="shared" si="39"/>
        <v>0</v>
      </c>
      <c r="O745" s="49">
        <f>IF(E745&lt;1,0,IF(A745&lt;(Støtteark!$H$4-5),0,(IF(H745="Utførelse",(L745+M745),IF(H745="Fagkontroll",(N745),0)))))</f>
        <v>0</v>
      </c>
      <c r="P745" s="49">
        <f>IF(A745&lt;(Støtteark!$H$4-5),0,B745)</f>
        <v>0</v>
      </c>
    </row>
    <row r="746" spans="1:16" s="49" customFormat="1" x14ac:dyDescent="0.25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8"/>
      <c r="L746" s="49">
        <f t="shared" si="37"/>
        <v>0</v>
      </c>
      <c r="M746" s="49">
        <f t="shared" si="38"/>
        <v>0</v>
      </c>
      <c r="N746" s="49">
        <f t="shared" si="39"/>
        <v>0</v>
      </c>
      <c r="O746" s="49">
        <f>IF(E746&lt;1,0,IF(A746&lt;(Støtteark!$H$4-5),0,(IF(H746="Utførelse",(L746+M746),IF(H746="Fagkontroll",(N746),0)))))</f>
        <v>0</v>
      </c>
      <c r="P746" s="49">
        <f>IF(A746&lt;(Støtteark!$H$4-5),0,B746)</f>
        <v>0</v>
      </c>
    </row>
    <row r="747" spans="1:16" s="49" customFormat="1" x14ac:dyDescent="0.25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8"/>
      <c r="L747" s="49">
        <f t="shared" si="37"/>
        <v>0</v>
      </c>
      <c r="M747" s="49">
        <f t="shared" si="38"/>
        <v>0</v>
      </c>
      <c r="N747" s="49">
        <f t="shared" si="39"/>
        <v>0</v>
      </c>
      <c r="O747" s="49">
        <f>IF(E747&lt;1,0,IF(A747&lt;(Støtteark!$H$4-5),0,(IF(H747="Utførelse",(L747+M747),IF(H747="Fagkontroll",(N747),0)))))</f>
        <v>0</v>
      </c>
      <c r="P747" s="49">
        <f>IF(A747&lt;(Støtteark!$H$4-5),0,B747)</f>
        <v>0</v>
      </c>
    </row>
    <row r="748" spans="1:16" s="49" customFormat="1" x14ac:dyDescent="0.25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8"/>
      <c r="L748" s="49">
        <f t="shared" si="37"/>
        <v>0</v>
      </c>
      <c r="M748" s="49">
        <f t="shared" si="38"/>
        <v>0</v>
      </c>
      <c r="N748" s="49">
        <f t="shared" si="39"/>
        <v>0</v>
      </c>
      <c r="O748" s="49">
        <f>IF(E748&lt;1,0,IF(A748&lt;(Støtteark!$H$4-5),0,(IF(H748="Utførelse",(L748+M748),IF(H748="Fagkontroll",(N748),0)))))</f>
        <v>0</v>
      </c>
      <c r="P748" s="49">
        <f>IF(A748&lt;(Støtteark!$H$4-5),0,B748)</f>
        <v>0</v>
      </c>
    </row>
    <row r="749" spans="1:16" s="49" customFormat="1" x14ac:dyDescent="0.25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8"/>
      <c r="L749" s="49">
        <f t="shared" si="37"/>
        <v>0</v>
      </c>
      <c r="M749" s="49">
        <f t="shared" si="38"/>
        <v>0</v>
      </c>
      <c r="N749" s="49">
        <f t="shared" si="39"/>
        <v>0</v>
      </c>
      <c r="O749" s="49">
        <f>IF(E749&lt;1,0,IF(A749&lt;(Støtteark!$H$4-5),0,(IF(H749="Utførelse",(L749+M749),IF(H749="Fagkontroll",(N749),0)))))</f>
        <v>0</v>
      </c>
      <c r="P749" s="49">
        <f>IF(A749&lt;(Støtteark!$H$4-5),0,B749)</f>
        <v>0</v>
      </c>
    </row>
    <row r="750" spans="1:16" s="49" customFormat="1" x14ac:dyDescent="0.25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8"/>
      <c r="L750" s="49">
        <f t="shared" si="37"/>
        <v>0</v>
      </c>
      <c r="M750" s="49">
        <f t="shared" si="38"/>
        <v>0</v>
      </c>
      <c r="N750" s="49">
        <f t="shared" si="39"/>
        <v>0</v>
      </c>
      <c r="O750" s="49">
        <f>IF(E750&lt;1,0,IF(A750&lt;(Støtteark!$H$4-5),0,(IF(H750="Utførelse",(L750+M750),IF(H750="Fagkontroll",(N750),0)))))</f>
        <v>0</v>
      </c>
      <c r="P750" s="49">
        <f>IF(A750&lt;(Støtteark!$H$4-5),0,B750)</f>
        <v>0</v>
      </c>
    </row>
    <row r="751" spans="1:16" s="49" customFormat="1" x14ac:dyDescent="0.25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8"/>
      <c r="L751" s="49">
        <f t="shared" si="37"/>
        <v>0</v>
      </c>
      <c r="M751" s="49">
        <f t="shared" si="38"/>
        <v>0</v>
      </c>
      <c r="N751" s="49">
        <f t="shared" si="39"/>
        <v>0</v>
      </c>
      <c r="O751" s="49">
        <f>IF(E751&lt;1,0,IF(A751&lt;(Støtteark!$H$4-5),0,(IF(H751="Utførelse",(L751+M751),IF(H751="Fagkontroll",(N751),0)))))</f>
        <v>0</v>
      </c>
      <c r="P751" s="49">
        <f>IF(A751&lt;(Støtteark!$H$4-5),0,B751)</f>
        <v>0</v>
      </c>
    </row>
    <row r="752" spans="1:16" s="49" customFormat="1" x14ac:dyDescent="0.25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8"/>
      <c r="L752" s="49">
        <f t="shared" si="37"/>
        <v>0</v>
      </c>
      <c r="M752" s="49">
        <f t="shared" si="38"/>
        <v>0</v>
      </c>
      <c r="N752" s="49">
        <f t="shared" si="39"/>
        <v>0</v>
      </c>
      <c r="O752" s="49">
        <f>IF(E752&lt;1,0,IF(A752&lt;(Støtteark!$H$4-5),0,(IF(H752="Utførelse",(L752+M752),IF(H752="Fagkontroll",(N752),0)))))</f>
        <v>0</v>
      </c>
      <c r="P752" s="49">
        <f>IF(A752&lt;(Støtteark!$H$4-5),0,B752)</f>
        <v>0</v>
      </c>
    </row>
    <row r="753" spans="1:16" s="49" customFormat="1" x14ac:dyDescent="0.25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8"/>
      <c r="L753" s="49">
        <f t="shared" si="37"/>
        <v>0</v>
      </c>
      <c r="M753" s="49">
        <f t="shared" si="38"/>
        <v>0</v>
      </c>
      <c r="N753" s="49">
        <f t="shared" si="39"/>
        <v>0</v>
      </c>
      <c r="O753" s="49">
        <f>IF(E753&lt;1,0,IF(A753&lt;(Støtteark!$H$4-5),0,(IF(H753="Utførelse",(L753+M753),IF(H753="Fagkontroll",(N753),0)))))</f>
        <v>0</v>
      </c>
      <c r="P753" s="49">
        <f>IF(A753&lt;(Støtteark!$H$4-5),0,B753)</f>
        <v>0</v>
      </c>
    </row>
    <row r="754" spans="1:16" s="49" customFormat="1" x14ac:dyDescent="0.25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8"/>
      <c r="L754" s="49">
        <f t="shared" si="37"/>
        <v>0</v>
      </c>
      <c r="M754" s="49">
        <f t="shared" si="38"/>
        <v>0</v>
      </c>
      <c r="N754" s="49">
        <f t="shared" si="39"/>
        <v>0</v>
      </c>
      <c r="O754" s="49">
        <f>IF(E754&lt;1,0,IF(A754&lt;(Støtteark!$H$4-5),0,(IF(H754="Utførelse",(L754+M754),IF(H754="Fagkontroll",(N754),0)))))</f>
        <v>0</v>
      </c>
      <c r="P754" s="49">
        <f>IF(A754&lt;(Støtteark!$H$4-5),0,B754)</f>
        <v>0</v>
      </c>
    </row>
    <row r="755" spans="1:16" s="49" customFormat="1" x14ac:dyDescent="0.25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8"/>
      <c r="L755" s="49">
        <f t="shared" si="37"/>
        <v>0</v>
      </c>
      <c r="M755" s="49">
        <f t="shared" si="38"/>
        <v>0</v>
      </c>
      <c r="N755" s="49">
        <f t="shared" si="39"/>
        <v>0</v>
      </c>
      <c r="O755" s="49">
        <f>IF(E755&lt;1,0,IF(A755&lt;(Støtteark!$H$4-5),0,(IF(H755="Utførelse",(L755+M755),IF(H755="Fagkontroll",(N755),0)))))</f>
        <v>0</v>
      </c>
      <c r="P755" s="49">
        <f>IF(A755&lt;(Støtteark!$H$4-5),0,B755)</f>
        <v>0</v>
      </c>
    </row>
    <row r="756" spans="1:16" s="49" customFormat="1" x14ac:dyDescent="0.25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8"/>
      <c r="L756" s="49">
        <f t="shared" si="37"/>
        <v>0</v>
      </c>
      <c r="M756" s="49">
        <f t="shared" si="38"/>
        <v>0</v>
      </c>
      <c r="N756" s="49">
        <f t="shared" si="39"/>
        <v>0</v>
      </c>
      <c r="O756" s="49">
        <f>IF(E756&lt;1,0,IF(A756&lt;(Støtteark!$H$4-5),0,(IF(H756="Utførelse",(L756+M756),IF(H756="Fagkontroll",(N756),0)))))</f>
        <v>0</v>
      </c>
      <c r="P756" s="49">
        <f>IF(A756&lt;(Støtteark!$H$4-5),0,B756)</f>
        <v>0</v>
      </c>
    </row>
    <row r="757" spans="1:16" s="49" customFormat="1" x14ac:dyDescent="0.25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8"/>
      <c r="L757" s="49">
        <f t="shared" si="37"/>
        <v>0</v>
      </c>
      <c r="M757" s="49">
        <f t="shared" si="38"/>
        <v>0</v>
      </c>
      <c r="N757" s="49">
        <f t="shared" si="39"/>
        <v>0</v>
      </c>
      <c r="O757" s="49">
        <f>IF(E757&lt;1,0,IF(A757&lt;(Støtteark!$H$4-5),0,(IF(H757="Utførelse",(L757+M757),IF(H757="Fagkontroll",(N757),0)))))</f>
        <v>0</v>
      </c>
      <c r="P757" s="49">
        <f>IF(A757&lt;(Støtteark!$H$4-5),0,B757)</f>
        <v>0</v>
      </c>
    </row>
    <row r="758" spans="1:16" s="49" customFormat="1" x14ac:dyDescent="0.25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8"/>
      <c r="L758" s="49">
        <f t="shared" si="37"/>
        <v>0</v>
      </c>
      <c r="M758" s="49">
        <f t="shared" si="38"/>
        <v>0</v>
      </c>
      <c r="N758" s="49">
        <f t="shared" si="39"/>
        <v>0</v>
      </c>
      <c r="O758" s="49">
        <f>IF(E758&lt;1,0,IF(A758&lt;(Støtteark!$H$4-5),0,(IF(H758="Utførelse",(L758+M758),IF(H758="Fagkontroll",(N758),0)))))</f>
        <v>0</v>
      </c>
      <c r="P758" s="49">
        <f>IF(A758&lt;(Støtteark!$H$4-5),0,B758)</f>
        <v>0</v>
      </c>
    </row>
    <row r="759" spans="1:16" s="49" customFormat="1" x14ac:dyDescent="0.25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8"/>
      <c r="L759" s="49">
        <f t="shared" si="37"/>
        <v>0</v>
      </c>
      <c r="M759" s="49">
        <f t="shared" si="38"/>
        <v>0</v>
      </c>
      <c r="N759" s="49">
        <f t="shared" si="39"/>
        <v>0</v>
      </c>
      <c r="O759" s="49">
        <f>IF(E759&lt;1,0,IF(A759&lt;(Støtteark!$H$4-5),0,(IF(H759="Utførelse",(L759+M759),IF(H759="Fagkontroll",(N759),0)))))</f>
        <v>0</v>
      </c>
      <c r="P759" s="49">
        <f>IF(A759&lt;(Støtteark!$H$4-5),0,B759)</f>
        <v>0</v>
      </c>
    </row>
    <row r="760" spans="1:16" s="49" customFormat="1" x14ac:dyDescent="0.25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8"/>
      <c r="L760" s="49">
        <f t="shared" si="37"/>
        <v>0</v>
      </c>
      <c r="M760" s="49">
        <f t="shared" si="38"/>
        <v>0</v>
      </c>
      <c r="N760" s="49">
        <f t="shared" si="39"/>
        <v>0</v>
      </c>
      <c r="O760" s="49">
        <f>IF(E760&lt;1,0,IF(A760&lt;(Støtteark!$H$4-5),0,(IF(H760="Utførelse",(L760+M760),IF(H760="Fagkontroll",(N760),0)))))</f>
        <v>0</v>
      </c>
      <c r="P760" s="49">
        <f>IF(A760&lt;(Støtteark!$H$4-5),0,B760)</f>
        <v>0</v>
      </c>
    </row>
    <row r="761" spans="1:16" s="49" customFormat="1" x14ac:dyDescent="0.25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8"/>
      <c r="L761" s="49">
        <f t="shared" si="37"/>
        <v>0</v>
      </c>
      <c r="M761" s="49">
        <f t="shared" si="38"/>
        <v>0</v>
      </c>
      <c r="N761" s="49">
        <f t="shared" si="39"/>
        <v>0</v>
      </c>
      <c r="O761" s="49">
        <f>IF(E761&lt;1,0,IF(A761&lt;(Støtteark!$H$4-5),0,(IF(H761="Utførelse",(L761+M761),IF(H761="Fagkontroll",(N761),0)))))</f>
        <v>0</v>
      </c>
      <c r="P761" s="49">
        <f>IF(A761&lt;(Støtteark!$H$4-5),0,B761)</f>
        <v>0</v>
      </c>
    </row>
    <row r="762" spans="1:16" s="49" customFormat="1" x14ac:dyDescent="0.25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8"/>
      <c r="L762" s="49">
        <f t="shared" si="37"/>
        <v>0</v>
      </c>
      <c r="M762" s="49">
        <f t="shared" si="38"/>
        <v>0</v>
      </c>
      <c r="N762" s="49">
        <f t="shared" si="39"/>
        <v>0</v>
      </c>
      <c r="O762" s="49">
        <f>IF(E762&lt;1,0,IF(A762&lt;(Støtteark!$H$4-5),0,(IF(H762="Utførelse",(L762+M762),IF(H762="Fagkontroll",(N762),0)))))</f>
        <v>0</v>
      </c>
      <c r="P762" s="49">
        <f>IF(A762&lt;(Støtteark!$H$4-5),0,B762)</f>
        <v>0</v>
      </c>
    </row>
    <row r="763" spans="1:16" s="49" customFormat="1" x14ac:dyDescent="0.25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8"/>
      <c r="L763" s="49">
        <f t="shared" si="37"/>
        <v>0</v>
      </c>
      <c r="M763" s="49">
        <f t="shared" si="38"/>
        <v>0</v>
      </c>
      <c r="N763" s="49">
        <f t="shared" si="39"/>
        <v>0</v>
      </c>
      <c r="O763" s="49">
        <f>IF(E763&lt;1,0,IF(A763&lt;(Støtteark!$H$4-5),0,(IF(H763="Utførelse",(L763+M763),IF(H763="Fagkontroll",(N763),0)))))</f>
        <v>0</v>
      </c>
      <c r="P763" s="49">
        <f>IF(A763&lt;(Støtteark!$H$4-5),0,B763)</f>
        <v>0</v>
      </c>
    </row>
    <row r="764" spans="1:16" s="49" customFormat="1" x14ac:dyDescent="0.25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8"/>
      <c r="L764" s="49">
        <f t="shared" si="37"/>
        <v>0</v>
      </c>
      <c r="M764" s="49">
        <f t="shared" si="38"/>
        <v>0</v>
      </c>
      <c r="N764" s="49">
        <f t="shared" si="39"/>
        <v>0</v>
      </c>
      <c r="O764" s="49">
        <f>IF(E764&lt;1,0,IF(A764&lt;(Støtteark!$H$4-5),0,(IF(H764="Utførelse",(L764+M764),IF(H764="Fagkontroll",(N764),0)))))</f>
        <v>0</v>
      </c>
      <c r="P764" s="49">
        <f>IF(A764&lt;(Støtteark!$H$4-5),0,B764)</f>
        <v>0</v>
      </c>
    </row>
    <row r="765" spans="1:16" s="49" customFormat="1" x14ac:dyDescent="0.25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8"/>
      <c r="L765" s="49">
        <f t="shared" si="37"/>
        <v>0</v>
      </c>
      <c r="M765" s="49">
        <f t="shared" si="38"/>
        <v>0</v>
      </c>
      <c r="N765" s="49">
        <f t="shared" si="39"/>
        <v>0</v>
      </c>
      <c r="O765" s="49">
        <f>IF(E765&lt;1,0,IF(A765&lt;(Støtteark!$H$4-5),0,(IF(H765="Utførelse",(L765+M765),IF(H765="Fagkontroll",(N765),0)))))</f>
        <v>0</v>
      </c>
      <c r="P765" s="49">
        <f>IF(A765&lt;(Støtteark!$H$4-5),0,B765)</f>
        <v>0</v>
      </c>
    </row>
    <row r="766" spans="1:16" s="49" customFormat="1" x14ac:dyDescent="0.25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8"/>
      <c r="L766" s="49">
        <f t="shared" si="37"/>
        <v>0</v>
      </c>
      <c r="M766" s="49">
        <f t="shared" si="38"/>
        <v>0</v>
      </c>
      <c r="N766" s="49">
        <f t="shared" si="39"/>
        <v>0</v>
      </c>
      <c r="O766" s="49">
        <f>IF(E766&lt;1,0,IF(A766&lt;(Støtteark!$H$4-5),0,(IF(H766="Utførelse",(L766+M766),IF(H766="Fagkontroll",(N766),0)))))</f>
        <v>0</v>
      </c>
      <c r="P766" s="49">
        <f>IF(A766&lt;(Støtteark!$H$4-5),0,B766)</f>
        <v>0</v>
      </c>
    </row>
    <row r="767" spans="1:16" s="49" customFormat="1" x14ac:dyDescent="0.25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8"/>
      <c r="L767" s="49">
        <f t="shared" si="37"/>
        <v>0</v>
      </c>
      <c r="M767" s="49">
        <f t="shared" si="38"/>
        <v>0</v>
      </c>
      <c r="N767" s="49">
        <f t="shared" si="39"/>
        <v>0</v>
      </c>
      <c r="O767" s="49">
        <f>IF(E767&lt;1,0,IF(A767&lt;(Støtteark!$H$4-5),0,(IF(H767="Utførelse",(L767+M767),IF(H767="Fagkontroll",(N767),0)))))</f>
        <v>0</v>
      </c>
      <c r="P767" s="49">
        <f>IF(A767&lt;(Støtteark!$H$4-5),0,B767)</f>
        <v>0</v>
      </c>
    </row>
    <row r="768" spans="1:16" s="49" customFormat="1" x14ac:dyDescent="0.25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8"/>
      <c r="L768" s="49">
        <f t="shared" si="37"/>
        <v>0</v>
      </c>
      <c r="M768" s="49">
        <f t="shared" si="38"/>
        <v>0</v>
      </c>
      <c r="N768" s="49">
        <f t="shared" si="39"/>
        <v>0</v>
      </c>
      <c r="O768" s="49">
        <f>IF(E768&lt;1,0,IF(A768&lt;(Støtteark!$H$4-5),0,(IF(H768="Utførelse",(L768+M768),IF(H768="Fagkontroll",(N768),0)))))</f>
        <v>0</v>
      </c>
      <c r="P768" s="49">
        <f>IF(A768&lt;(Støtteark!$H$4-5),0,B768)</f>
        <v>0</v>
      </c>
    </row>
    <row r="769" spans="1:16" s="49" customFormat="1" x14ac:dyDescent="0.25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8"/>
      <c r="L769" s="49">
        <f t="shared" si="37"/>
        <v>0</v>
      </c>
      <c r="M769" s="49">
        <f t="shared" si="38"/>
        <v>0</v>
      </c>
      <c r="N769" s="49">
        <f t="shared" si="39"/>
        <v>0</v>
      </c>
      <c r="O769" s="49">
        <f>IF(E769&lt;1,0,IF(A769&lt;(Støtteark!$H$4-5),0,(IF(H769="Utførelse",(L769+M769),IF(H769="Fagkontroll",(N769),0)))))</f>
        <v>0</v>
      </c>
      <c r="P769" s="49">
        <f>IF(A769&lt;(Støtteark!$H$4-5),0,B769)</f>
        <v>0</v>
      </c>
    </row>
    <row r="770" spans="1:16" s="49" customFormat="1" x14ac:dyDescent="0.25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8"/>
      <c r="L770" s="49">
        <f t="shared" si="37"/>
        <v>0</v>
      </c>
      <c r="M770" s="49">
        <f t="shared" si="38"/>
        <v>0</v>
      </c>
      <c r="N770" s="49">
        <f t="shared" si="39"/>
        <v>0</v>
      </c>
      <c r="O770" s="49">
        <f>IF(E770&lt;1,0,IF(A770&lt;(Støtteark!$H$4-5),0,(IF(H770="Utførelse",(L770+M770),IF(H770="Fagkontroll",(N770),0)))))</f>
        <v>0</v>
      </c>
      <c r="P770" s="49">
        <f>IF(A770&lt;(Støtteark!$H$4-5),0,B770)</f>
        <v>0</v>
      </c>
    </row>
    <row r="771" spans="1:16" s="49" customFormat="1" x14ac:dyDescent="0.25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8"/>
      <c r="L771" s="49">
        <f t="shared" si="37"/>
        <v>0</v>
      </c>
      <c r="M771" s="49">
        <f t="shared" si="38"/>
        <v>0</v>
      </c>
      <c r="N771" s="49">
        <f t="shared" si="39"/>
        <v>0</v>
      </c>
      <c r="O771" s="49">
        <f>IF(E771&lt;1,0,IF(A771&lt;(Støtteark!$H$4-5),0,(IF(H771="Utførelse",(L771+M771),IF(H771="Fagkontroll",(N771),0)))))</f>
        <v>0</v>
      </c>
      <c r="P771" s="49">
        <f>IF(A771&lt;(Støtteark!$H$4-5),0,B771)</f>
        <v>0</v>
      </c>
    </row>
    <row r="772" spans="1:16" s="49" customFormat="1" x14ac:dyDescent="0.25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8"/>
      <c r="L772" s="49">
        <f t="shared" si="37"/>
        <v>0</v>
      </c>
      <c r="M772" s="49">
        <f t="shared" si="38"/>
        <v>0</v>
      </c>
      <c r="N772" s="49">
        <f t="shared" si="39"/>
        <v>0</v>
      </c>
      <c r="O772" s="49">
        <f>IF(E772&lt;1,0,IF(A772&lt;(Støtteark!$H$4-5),0,(IF(H772="Utførelse",(L772+M772),IF(H772="Fagkontroll",(N772),0)))))</f>
        <v>0</v>
      </c>
      <c r="P772" s="49">
        <f>IF(A772&lt;(Støtteark!$H$4-5),0,B772)</f>
        <v>0</v>
      </c>
    </row>
    <row r="773" spans="1:16" s="49" customFormat="1" x14ac:dyDescent="0.25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8"/>
      <c r="L773" s="49">
        <f t="shared" si="37"/>
        <v>0</v>
      </c>
      <c r="M773" s="49">
        <f t="shared" si="38"/>
        <v>0</v>
      </c>
      <c r="N773" s="49">
        <f t="shared" si="39"/>
        <v>0</v>
      </c>
      <c r="O773" s="49">
        <f>IF(E773&lt;1,0,IF(A773&lt;(Støtteark!$H$4-5),0,(IF(H773="Utførelse",(L773+M773),IF(H773="Fagkontroll",(N773),0)))))</f>
        <v>0</v>
      </c>
      <c r="P773" s="49">
        <f>IF(A773&lt;(Støtteark!$H$4-5),0,B773)</f>
        <v>0</v>
      </c>
    </row>
    <row r="774" spans="1:16" s="49" customFormat="1" x14ac:dyDescent="0.25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8"/>
      <c r="L774" s="49">
        <f t="shared" si="37"/>
        <v>0</v>
      </c>
      <c r="M774" s="49">
        <f t="shared" si="38"/>
        <v>0</v>
      </c>
      <c r="N774" s="49">
        <f t="shared" si="39"/>
        <v>0</v>
      </c>
      <c r="O774" s="49">
        <f>IF(E774&lt;1,0,IF(A774&lt;(Støtteark!$H$4-5),0,(IF(H774="Utførelse",(L774+M774),IF(H774="Fagkontroll",(N774),0)))))</f>
        <v>0</v>
      </c>
      <c r="P774" s="49">
        <f>IF(A774&lt;(Støtteark!$H$4-5),0,B774)</f>
        <v>0</v>
      </c>
    </row>
    <row r="775" spans="1:16" s="49" customFormat="1" x14ac:dyDescent="0.25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8"/>
      <c r="L775" s="49">
        <f t="shared" si="37"/>
        <v>0</v>
      </c>
      <c r="M775" s="49">
        <f t="shared" si="38"/>
        <v>0</v>
      </c>
      <c r="N775" s="49">
        <f t="shared" si="39"/>
        <v>0</v>
      </c>
      <c r="O775" s="49">
        <f>IF(E775&lt;1,0,IF(A775&lt;(Støtteark!$H$4-5),0,(IF(H775="Utførelse",(L775+M775),IF(H775="Fagkontroll",(N775),0)))))</f>
        <v>0</v>
      </c>
      <c r="P775" s="49">
        <f>IF(A775&lt;(Støtteark!$H$4-5),0,B775)</f>
        <v>0</v>
      </c>
    </row>
    <row r="776" spans="1:16" s="49" customFormat="1" x14ac:dyDescent="0.25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8"/>
      <c r="L776" s="49">
        <f t="shared" si="37"/>
        <v>0</v>
      </c>
      <c r="M776" s="49">
        <f t="shared" si="38"/>
        <v>0</v>
      </c>
      <c r="N776" s="49">
        <f t="shared" si="39"/>
        <v>0</v>
      </c>
      <c r="O776" s="49">
        <f>IF(E776&lt;1,0,IF(A776&lt;(Støtteark!$H$4-5),0,(IF(H776="Utførelse",(L776+M776),IF(H776="Fagkontroll",(N776),0)))))</f>
        <v>0</v>
      </c>
      <c r="P776" s="49">
        <f>IF(A776&lt;(Støtteark!$H$4-5),0,B776)</f>
        <v>0</v>
      </c>
    </row>
    <row r="777" spans="1:16" s="49" customFormat="1" x14ac:dyDescent="0.25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8"/>
      <c r="L777" s="49">
        <f t="shared" si="37"/>
        <v>0</v>
      </c>
      <c r="M777" s="49">
        <f t="shared" si="38"/>
        <v>0</v>
      </c>
      <c r="N777" s="49">
        <f t="shared" si="39"/>
        <v>0</v>
      </c>
      <c r="O777" s="49">
        <f>IF(E777&lt;1,0,IF(A777&lt;(Støtteark!$H$4-5),0,(IF(H777="Utførelse",(L777+M777),IF(H777="Fagkontroll",(N777),0)))))</f>
        <v>0</v>
      </c>
      <c r="P777" s="49">
        <f>IF(A777&lt;(Støtteark!$H$4-5),0,B777)</f>
        <v>0</v>
      </c>
    </row>
    <row r="778" spans="1:16" s="49" customFormat="1" x14ac:dyDescent="0.25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8"/>
      <c r="L778" s="49">
        <f t="shared" si="37"/>
        <v>0</v>
      </c>
      <c r="M778" s="49">
        <f t="shared" si="38"/>
        <v>0</v>
      </c>
      <c r="N778" s="49">
        <f t="shared" si="39"/>
        <v>0</v>
      </c>
      <c r="O778" s="49">
        <f>IF(E778&lt;1,0,IF(A778&lt;(Støtteark!$H$4-5),0,(IF(H778="Utførelse",(L778+M778),IF(H778="Fagkontroll",(N778),0)))))</f>
        <v>0</v>
      </c>
      <c r="P778" s="49">
        <f>IF(A778&lt;(Støtteark!$H$4-5),0,B778)</f>
        <v>0</v>
      </c>
    </row>
    <row r="779" spans="1:16" s="49" customFormat="1" x14ac:dyDescent="0.25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8"/>
      <c r="L779" s="49">
        <f t="shared" si="37"/>
        <v>0</v>
      </c>
      <c r="M779" s="49">
        <f t="shared" si="38"/>
        <v>0</v>
      </c>
      <c r="N779" s="49">
        <f t="shared" si="39"/>
        <v>0</v>
      </c>
      <c r="O779" s="49">
        <f>IF(E779&lt;1,0,IF(A779&lt;(Støtteark!$H$4-5),0,(IF(H779="Utførelse",(L779+M779),IF(H779="Fagkontroll",(N779),0)))))</f>
        <v>0</v>
      </c>
      <c r="P779" s="49">
        <f>IF(A779&lt;(Støtteark!$H$4-5),0,B779)</f>
        <v>0</v>
      </c>
    </row>
    <row r="780" spans="1:16" s="49" customFormat="1" x14ac:dyDescent="0.25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8"/>
      <c r="L780" s="49">
        <f t="shared" si="37"/>
        <v>0</v>
      </c>
      <c r="M780" s="49">
        <f t="shared" si="38"/>
        <v>0</v>
      </c>
      <c r="N780" s="49">
        <f t="shared" si="39"/>
        <v>0</v>
      </c>
      <c r="O780" s="49">
        <f>IF(E780&lt;1,0,IF(A780&lt;(Støtteark!$H$4-5),0,(IF(H780="Utførelse",(L780+M780),IF(H780="Fagkontroll",(N780),0)))))</f>
        <v>0</v>
      </c>
      <c r="P780" s="49">
        <f>IF(A780&lt;(Støtteark!$H$4-5),0,B780)</f>
        <v>0</v>
      </c>
    </row>
    <row r="781" spans="1:16" s="49" customFormat="1" x14ac:dyDescent="0.25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8"/>
      <c r="L781" s="49">
        <f t="shared" si="37"/>
        <v>0</v>
      </c>
      <c r="M781" s="49">
        <f t="shared" si="38"/>
        <v>0</v>
      </c>
      <c r="N781" s="49">
        <f t="shared" si="39"/>
        <v>0</v>
      </c>
      <c r="O781" s="49">
        <f>IF(E781&lt;1,0,IF(A781&lt;(Støtteark!$H$4-5),0,(IF(H781="Utførelse",(L781+M781),IF(H781="Fagkontroll",(N781),0)))))</f>
        <v>0</v>
      </c>
      <c r="P781" s="49">
        <f>IF(A781&lt;(Støtteark!$H$4-5),0,B781)</f>
        <v>0</v>
      </c>
    </row>
    <row r="782" spans="1:16" s="49" customFormat="1" x14ac:dyDescent="0.25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8"/>
      <c r="L782" s="49">
        <f t="shared" si="37"/>
        <v>0</v>
      </c>
      <c r="M782" s="49">
        <f t="shared" si="38"/>
        <v>0</v>
      </c>
      <c r="N782" s="49">
        <f t="shared" si="39"/>
        <v>0</v>
      </c>
      <c r="O782" s="49">
        <f>IF(E782&lt;1,0,IF(A782&lt;(Støtteark!$H$4-5),0,(IF(H782="Utførelse",(L782+M782),IF(H782="Fagkontroll",(N782),0)))))</f>
        <v>0</v>
      </c>
      <c r="P782" s="49">
        <f>IF(A782&lt;(Støtteark!$H$4-5),0,B782)</f>
        <v>0</v>
      </c>
    </row>
    <row r="783" spans="1:16" s="49" customFormat="1" x14ac:dyDescent="0.25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8"/>
      <c r="L783" s="49">
        <f t="shared" ref="L783:L846" si="40">IF(E783&lt;1,0,IF(H783="Utførelse",IF(G783="Tekniske planer",B783,0),0))</f>
        <v>0</v>
      </c>
      <c r="M783" s="49">
        <f t="shared" ref="M783:M846" si="41">IF(E783&lt;1,0,IF(H783="Utførelse",IF(G783="Revurdering",B783,0),0))</f>
        <v>0</v>
      </c>
      <c r="N783" s="49">
        <f t="shared" ref="N783:N846" si="42">IF(L783+M783&gt;0,0,B783)</f>
        <v>0</v>
      </c>
      <c r="O783" s="49">
        <f>IF(E783&lt;1,0,IF(A783&lt;(Støtteark!$H$4-5),0,(IF(H783="Utførelse",(L783+M783),IF(H783="Fagkontroll",(N783),0)))))</f>
        <v>0</v>
      </c>
      <c r="P783" s="49">
        <f>IF(A783&lt;(Støtteark!$H$4-5),0,B783)</f>
        <v>0</v>
      </c>
    </row>
    <row r="784" spans="1:16" s="49" customFormat="1" x14ac:dyDescent="0.25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8"/>
      <c r="L784" s="49">
        <f t="shared" si="40"/>
        <v>0</v>
      </c>
      <c r="M784" s="49">
        <f t="shared" si="41"/>
        <v>0</v>
      </c>
      <c r="N784" s="49">
        <f t="shared" si="42"/>
        <v>0</v>
      </c>
      <c r="O784" s="49">
        <f>IF(E784&lt;1,0,IF(A784&lt;(Støtteark!$H$4-5),0,(IF(H784="Utførelse",(L784+M784),IF(H784="Fagkontroll",(N784),0)))))</f>
        <v>0</v>
      </c>
      <c r="P784" s="49">
        <f>IF(A784&lt;(Støtteark!$H$4-5),0,B784)</f>
        <v>0</v>
      </c>
    </row>
    <row r="785" spans="1:16" s="49" customFormat="1" x14ac:dyDescent="0.25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8"/>
      <c r="L785" s="49">
        <f t="shared" si="40"/>
        <v>0</v>
      </c>
      <c r="M785" s="49">
        <f t="shared" si="41"/>
        <v>0</v>
      </c>
      <c r="N785" s="49">
        <f t="shared" si="42"/>
        <v>0</v>
      </c>
      <c r="O785" s="49">
        <f>IF(E785&lt;1,0,IF(A785&lt;(Støtteark!$H$4-5),0,(IF(H785="Utførelse",(L785+M785),IF(H785="Fagkontroll",(N785),0)))))</f>
        <v>0</v>
      </c>
      <c r="P785" s="49">
        <f>IF(A785&lt;(Støtteark!$H$4-5),0,B785)</f>
        <v>0</v>
      </c>
    </row>
    <row r="786" spans="1:16" s="49" customFormat="1" x14ac:dyDescent="0.25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8"/>
      <c r="L786" s="49">
        <f t="shared" si="40"/>
        <v>0</v>
      </c>
      <c r="M786" s="49">
        <f t="shared" si="41"/>
        <v>0</v>
      </c>
      <c r="N786" s="49">
        <f t="shared" si="42"/>
        <v>0</v>
      </c>
      <c r="O786" s="49">
        <f>IF(E786&lt;1,0,IF(A786&lt;(Støtteark!$H$4-5),0,(IF(H786="Utførelse",(L786+M786),IF(H786="Fagkontroll",(N786),0)))))</f>
        <v>0</v>
      </c>
      <c r="P786" s="49">
        <f>IF(A786&lt;(Støtteark!$H$4-5),0,B786)</f>
        <v>0</v>
      </c>
    </row>
    <row r="787" spans="1:16" s="49" customFormat="1" x14ac:dyDescent="0.25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8"/>
      <c r="L787" s="49">
        <f t="shared" si="40"/>
        <v>0</v>
      </c>
      <c r="M787" s="49">
        <f t="shared" si="41"/>
        <v>0</v>
      </c>
      <c r="N787" s="49">
        <f t="shared" si="42"/>
        <v>0</v>
      </c>
      <c r="O787" s="49">
        <f>IF(E787&lt;1,0,IF(A787&lt;(Støtteark!$H$4-5),0,(IF(H787="Utførelse",(L787+M787),IF(H787="Fagkontroll",(N787),0)))))</f>
        <v>0</v>
      </c>
      <c r="P787" s="49">
        <f>IF(A787&lt;(Støtteark!$H$4-5),0,B787)</f>
        <v>0</v>
      </c>
    </row>
    <row r="788" spans="1:16" s="49" customFormat="1" x14ac:dyDescent="0.25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8"/>
      <c r="L788" s="49">
        <f t="shared" si="40"/>
        <v>0</v>
      </c>
      <c r="M788" s="49">
        <f t="shared" si="41"/>
        <v>0</v>
      </c>
      <c r="N788" s="49">
        <f t="shared" si="42"/>
        <v>0</v>
      </c>
      <c r="O788" s="49">
        <f>IF(E788&lt;1,0,IF(A788&lt;(Støtteark!$H$4-5),0,(IF(H788="Utførelse",(L788+M788),IF(H788="Fagkontroll",(N788),0)))))</f>
        <v>0</v>
      </c>
      <c r="P788" s="49">
        <f>IF(A788&lt;(Støtteark!$H$4-5),0,B788)</f>
        <v>0</v>
      </c>
    </row>
    <row r="789" spans="1:16" s="49" customFormat="1" x14ac:dyDescent="0.25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8"/>
      <c r="L789" s="49">
        <f t="shared" si="40"/>
        <v>0</v>
      </c>
      <c r="M789" s="49">
        <f t="shared" si="41"/>
        <v>0</v>
      </c>
      <c r="N789" s="49">
        <f t="shared" si="42"/>
        <v>0</v>
      </c>
      <c r="O789" s="49">
        <f>IF(E789&lt;1,0,IF(A789&lt;(Støtteark!$H$4-5),0,(IF(H789="Utførelse",(L789+M789),IF(H789="Fagkontroll",(N789),0)))))</f>
        <v>0</v>
      </c>
      <c r="P789" s="49">
        <f>IF(A789&lt;(Støtteark!$H$4-5),0,B789)</f>
        <v>0</v>
      </c>
    </row>
    <row r="790" spans="1:16" s="49" customFormat="1" x14ac:dyDescent="0.25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8"/>
      <c r="L790" s="49">
        <f t="shared" si="40"/>
        <v>0</v>
      </c>
      <c r="M790" s="49">
        <f t="shared" si="41"/>
        <v>0</v>
      </c>
      <c r="N790" s="49">
        <f t="shared" si="42"/>
        <v>0</v>
      </c>
      <c r="O790" s="49">
        <f>IF(E790&lt;1,0,IF(A790&lt;(Støtteark!$H$4-5),0,(IF(H790="Utførelse",(L790+M790),IF(H790="Fagkontroll",(N790),0)))))</f>
        <v>0</v>
      </c>
      <c r="P790" s="49">
        <f>IF(A790&lt;(Støtteark!$H$4-5),0,B790)</f>
        <v>0</v>
      </c>
    </row>
    <row r="791" spans="1:16" s="49" customFormat="1" x14ac:dyDescent="0.25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8"/>
      <c r="L791" s="49">
        <f t="shared" si="40"/>
        <v>0</v>
      </c>
      <c r="M791" s="49">
        <f t="shared" si="41"/>
        <v>0</v>
      </c>
      <c r="N791" s="49">
        <f t="shared" si="42"/>
        <v>0</v>
      </c>
      <c r="O791" s="49">
        <f>IF(E791&lt;1,0,IF(A791&lt;(Støtteark!$H$4-5),0,(IF(H791="Utførelse",(L791+M791),IF(H791="Fagkontroll",(N791),0)))))</f>
        <v>0</v>
      </c>
      <c r="P791" s="49">
        <f>IF(A791&lt;(Støtteark!$H$4-5),0,B791)</f>
        <v>0</v>
      </c>
    </row>
    <row r="792" spans="1:16" s="49" customFormat="1" x14ac:dyDescent="0.25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8"/>
      <c r="L792" s="49">
        <f t="shared" si="40"/>
        <v>0</v>
      </c>
      <c r="M792" s="49">
        <f t="shared" si="41"/>
        <v>0</v>
      </c>
      <c r="N792" s="49">
        <f t="shared" si="42"/>
        <v>0</v>
      </c>
      <c r="O792" s="49">
        <f>IF(E792&lt;1,0,IF(A792&lt;(Støtteark!$H$4-5),0,(IF(H792="Utførelse",(L792+M792),IF(H792="Fagkontroll",(N792),0)))))</f>
        <v>0</v>
      </c>
      <c r="P792" s="49">
        <f>IF(A792&lt;(Støtteark!$H$4-5),0,B792)</f>
        <v>0</v>
      </c>
    </row>
    <row r="793" spans="1:16" s="49" customFormat="1" x14ac:dyDescent="0.25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8"/>
      <c r="L793" s="49">
        <f t="shared" si="40"/>
        <v>0</v>
      </c>
      <c r="M793" s="49">
        <f t="shared" si="41"/>
        <v>0</v>
      </c>
      <c r="N793" s="49">
        <f t="shared" si="42"/>
        <v>0</v>
      </c>
      <c r="O793" s="49">
        <f>IF(E793&lt;1,0,IF(A793&lt;(Støtteark!$H$4-5),0,(IF(H793="Utførelse",(L793+M793),IF(H793="Fagkontroll",(N793),0)))))</f>
        <v>0</v>
      </c>
      <c r="P793" s="49">
        <f>IF(A793&lt;(Støtteark!$H$4-5),0,B793)</f>
        <v>0</v>
      </c>
    </row>
    <row r="794" spans="1:16" s="49" customFormat="1" x14ac:dyDescent="0.25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8"/>
      <c r="L794" s="49">
        <f t="shared" si="40"/>
        <v>0</v>
      </c>
      <c r="M794" s="49">
        <f t="shared" si="41"/>
        <v>0</v>
      </c>
      <c r="N794" s="49">
        <f t="shared" si="42"/>
        <v>0</v>
      </c>
      <c r="O794" s="49">
        <f>IF(E794&lt;1,0,IF(A794&lt;(Støtteark!$H$4-5),0,(IF(H794="Utførelse",(L794+M794),IF(H794="Fagkontroll",(N794),0)))))</f>
        <v>0</v>
      </c>
      <c r="P794" s="49">
        <f>IF(A794&lt;(Støtteark!$H$4-5),0,B794)</f>
        <v>0</v>
      </c>
    </row>
    <row r="795" spans="1:16" s="49" customFormat="1" x14ac:dyDescent="0.25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8"/>
      <c r="L795" s="49">
        <f t="shared" si="40"/>
        <v>0</v>
      </c>
      <c r="M795" s="49">
        <f t="shared" si="41"/>
        <v>0</v>
      </c>
      <c r="N795" s="49">
        <f t="shared" si="42"/>
        <v>0</v>
      </c>
      <c r="O795" s="49">
        <f>IF(E795&lt;1,0,IF(A795&lt;(Støtteark!$H$4-5),0,(IF(H795="Utførelse",(L795+M795),IF(H795="Fagkontroll",(N795),0)))))</f>
        <v>0</v>
      </c>
      <c r="P795" s="49">
        <f>IF(A795&lt;(Støtteark!$H$4-5),0,B795)</f>
        <v>0</v>
      </c>
    </row>
    <row r="796" spans="1:16" s="49" customFormat="1" x14ac:dyDescent="0.25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8"/>
      <c r="L796" s="49">
        <f t="shared" si="40"/>
        <v>0</v>
      </c>
      <c r="M796" s="49">
        <f t="shared" si="41"/>
        <v>0</v>
      </c>
      <c r="N796" s="49">
        <f t="shared" si="42"/>
        <v>0</v>
      </c>
      <c r="O796" s="49">
        <f>IF(E796&lt;1,0,IF(A796&lt;(Støtteark!$H$4-5),0,(IF(H796="Utførelse",(L796+M796),IF(H796="Fagkontroll",(N796),0)))))</f>
        <v>0</v>
      </c>
      <c r="P796" s="49">
        <f>IF(A796&lt;(Støtteark!$H$4-5),0,B796)</f>
        <v>0</v>
      </c>
    </row>
    <row r="797" spans="1:16" s="49" customFormat="1" x14ac:dyDescent="0.25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8"/>
      <c r="L797" s="49">
        <f t="shared" si="40"/>
        <v>0</v>
      </c>
      <c r="M797" s="49">
        <f t="shared" si="41"/>
        <v>0</v>
      </c>
      <c r="N797" s="49">
        <f t="shared" si="42"/>
        <v>0</v>
      </c>
      <c r="O797" s="49">
        <f>IF(E797&lt;1,0,IF(A797&lt;(Støtteark!$H$4-5),0,(IF(H797="Utførelse",(L797+M797),IF(H797="Fagkontroll",(N797),0)))))</f>
        <v>0</v>
      </c>
      <c r="P797" s="49">
        <f>IF(A797&lt;(Støtteark!$H$4-5),0,B797)</f>
        <v>0</v>
      </c>
    </row>
    <row r="798" spans="1:16" s="49" customFormat="1" x14ac:dyDescent="0.25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8"/>
      <c r="L798" s="49">
        <f t="shared" si="40"/>
        <v>0</v>
      </c>
      <c r="M798" s="49">
        <f t="shared" si="41"/>
        <v>0</v>
      </c>
      <c r="N798" s="49">
        <f t="shared" si="42"/>
        <v>0</v>
      </c>
      <c r="O798" s="49">
        <f>IF(E798&lt;1,0,IF(A798&lt;(Støtteark!$H$4-5),0,(IF(H798="Utførelse",(L798+M798),IF(H798="Fagkontroll",(N798),0)))))</f>
        <v>0</v>
      </c>
      <c r="P798" s="49">
        <f>IF(A798&lt;(Støtteark!$H$4-5),0,B798)</f>
        <v>0</v>
      </c>
    </row>
    <row r="799" spans="1:16" s="49" customFormat="1" x14ac:dyDescent="0.25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8"/>
      <c r="L799" s="49">
        <f t="shared" si="40"/>
        <v>0</v>
      </c>
      <c r="M799" s="49">
        <f t="shared" si="41"/>
        <v>0</v>
      </c>
      <c r="N799" s="49">
        <f t="shared" si="42"/>
        <v>0</v>
      </c>
      <c r="O799" s="49">
        <f>IF(E799&lt;1,0,IF(A799&lt;(Støtteark!$H$4-5),0,(IF(H799="Utførelse",(L799+M799),IF(H799="Fagkontroll",(N799),0)))))</f>
        <v>0</v>
      </c>
      <c r="P799" s="49">
        <f>IF(A799&lt;(Støtteark!$H$4-5),0,B799)</f>
        <v>0</v>
      </c>
    </row>
    <row r="800" spans="1:16" s="49" customFormat="1" x14ac:dyDescent="0.25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8"/>
      <c r="L800" s="49">
        <f t="shared" si="40"/>
        <v>0</v>
      </c>
      <c r="M800" s="49">
        <f t="shared" si="41"/>
        <v>0</v>
      </c>
      <c r="N800" s="49">
        <f t="shared" si="42"/>
        <v>0</v>
      </c>
      <c r="O800" s="49">
        <f>IF(E800&lt;1,0,IF(A800&lt;(Støtteark!$H$4-5),0,(IF(H800="Utførelse",(L800+M800),IF(H800="Fagkontroll",(N800),0)))))</f>
        <v>0</v>
      </c>
      <c r="P800" s="49">
        <f>IF(A800&lt;(Støtteark!$H$4-5),0,B800)</f>
        <v>0</v>
      </c>
    </row>
    <row r="801" spans="1:16" s="49" customFormat="1" x14ac:dyDescent="0.25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8"/>
      <c r="L801" s="49">
        <f t="shared" si="40"/>
        <v>0</v>
      </c>
      <c r="M801" s="49">
        <f t="shared" si="41"/>
        <v>0</v>
      </c>
      <c r="N801" s="49">
        <f t="shared" si="42"/>
        <v>0</v>
      </c>
      <c r="O801" s="49">
        <f>IF(E801&lt;1,0,IF(A801&lt;(Støtteark!$H$4-5),0,(IF(H801="Utførelse",(L801+M801),IF(H801="Fagkontroll",(N801),0)))))</f>
        <v>0</v>
      </c>
      <c r="P801" s="49">
        <f>IF(A801&lt;(Støtteark!$H$4-5),0,B801)</f>
        <v>0</v>
      </c>
    </row>
    <row r="802" spans="1:16" s="49" customFormat="1" x14ac:dyDescent="0.25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8"/>
      <c r="L802" s="49">
        <f t="shared" si="40"/>
        <v>0</v>
      </c>
      <c r="M802" s="49">
        <f t="shared" si="41"/>
        <v>0</v>
      </c>
      <c r="N802" s="49">
        <f t="shared" si="42"/>
        <v>0</v>
      </c>
      <c r="O802" s="49">
        <f>IF(E802&lt;1,0,IF(A802&lt;(Støtteark!$H$4-5),0,(IF(H802="Utførelse",(L802+M802),IF(H802="Fagkontroll",(N802),0)))))</f>
        <v>0</v>
      </c>
      <c r="P802" s="49">
        <f>IF(A802&lt;(Støtteark!$H$4-5),0,B802)</f>
        <v>0</v>
      </c>
    </row>
    <row r="803" spans="1:16" s="49" customFormat="1" x14ac:dyDescent="0.25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8"/>
      <c r="L803" s="49">
        <f t="shared" si="40"/>
        <v>0</v>
      </c>
      <c r="M803" s="49">
        <f t="shared" si="41"/>
        <v>0</v>
      </c>
      <c r="N803" s="49">
        <f t="shared" si="42"/>
        <v>0</v>
      </c>
      <c r="O803" s="49">
        <f>IF(E803&lt;1,0,IF(A803&lt;(Støtteark!$H$4-5),0,(IF(H803="Utførelse",(L803+M803),IF(H803="Fagkontroll",(N803),0)))))</f>
        <v>0</v>
      </c>
      <c r="P803" s="49">
        <f>IF(A803&lt;(Støtteark!$H$4-5),0,B803)</f>
        <v>0</v>
      </c>
    </row>
    <row r="804" spans="1:16" s="49" customFormat="1" x14ac:dyDescent="0.25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8"/>
      <c r="L804" s="49">
        <f t="shared" si="40"/>
        <v>0</v>
      </c>
      <c r="M804" s="49">
        <f t="shared" si="41"/>
        <v>0</v>
      </c>
      <c r="N804" s="49">
        <f t="shared" si="42"/>
        <v>0</v>
      </c>
      <c r="O804" s="49">
        <f>IF(E804&lt;1,0,IF(A804&lt;(Støtteark!$H$4-5),0,(IF(H804="Utførelse",(L804+M804),IF(H804="Fagkontroll",(N804),0)))))</f>
        <v>0</v>
      </c>
      <c r="P804" s="49">
        <f>IF(A804&lt;(Støtteark!$H$4-5),0,B804)</f>
        <v>0</v>
      </c>
    </row>
    <row r="805" spans="1:16" s="49" customFormat="1" x14ac:dyDescent="0.25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8"/>
      <c r="L805" s="49">
        <f t="shared" si="40"/>
        <v>0</v>
      </c>
      <c r="M805" s="49">
        <f t="shared" si="41"/>
        <v>0</v>
      </c>
      <c r="N805" s="49">
        <f t="shared" si="42"/>
        <v>0</v>
      </c>
      <c r="O805" s="49">
        <f>IF(E805&lt;1,0,IF(A805&lt;(Støtteark!$H$4-5),0,(IF(H805="Utførelse",(L805+M805),IF(H805="Fagkontroll",(N805),0)))))</f>
        <v>0</v>
      </c>
      <c r="P805" s="49">
        <f>IF(A805&lt;(Støtteark!$H$4-5),0,B805)</f>
        <v>0</v>
      </c>
    </row>
    <row r="806" spans="1:16" s="49" customFormat="1" x14ac:dyDescent="0.25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8"/>
      <c r="L806" s="49">
        <f t="shared" si="40"/>
        <v>0</v>
      </c>
      <c r="M806" s="49">
        <f t="shared" si="41"/>
        <v>0</v>
      </c>
      <c r="N806" s="49">
        <f t="shared" si="42"/>
        <v>0</v>
      </c>
      <c r="O806" s="49">
        <f>IF(E806&lt;1,0,IF(A806&lt;(Støtteark!$H$4-5),0,(IF(H806="Utførelse",(L806+M806),IF(H806="Fagkontroll",(N806),0)))))</f>
        <v>0</v>
      </c>
      <c r="P806" s="49">
        <f>IF(A806&lt;(Støtteark!$H$4-5),0,B806)</f>
        <v>0</v>
      </c>
    </row>
    <row r="807" spans="1:16" s="49" customFormat="1" x14ac:dyDescent="0.25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8"/>
      <c r="L807" s="49">
        <f t="shared" si="40"/>
        <v>0</v>
      </c>
      <c r="M807" s="49">
        <f t="shared" si="41"/>
        <v>0</v>
      </c>
      <c r="N807" s="49">
        <f t="shared" si="42"/>
        <v>0</v>
      </c>
      <c r="O807" s="49">
        <f>IF(E807&lt;1,0,IF(A807&lt;(Støtteark!$H$4-5),0,(IF(H807="Utførelse",(L807+M807),IF(H807="Fagkontroll",(N807),0)))))</f>
        <v>0</v>
      </c>
      <c r="P807" s="49">
        <f>IF(A807&lt;(Støtteark!$H$4-5),0,B807)</f>
        <v>0</v>
      </c>
    </row>
    <row r="808" spans="1:16" s="49" customFormat="1" x14ac:dyDescent="0.25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8"/>
      <c r="L808" s="49">
        <f t="shared" si="40"/>
        <v>0</v>
      </c>
      <c r="M808" s="49">
        <f t="shared" si="41"/>
        <v>0</v>
      </c>
      <c r="N808" s="49">
        <f t="shared" si="42"/>
        <v>0</v>
      </c>
      <c r="O808" s="49">
        <f>IF(E808&lt;1,0,IF(A808&lt;(Støtteark!$H$4-5),0,(IF(H808="Utførelse",(L808+M808),IF(H808="Fagkontroll",(N808),0)))))</f>
        <v>0</v>
      </c>
      <c r="P808" s="49">
        <f>IF(A808&lt;(Støtteark!$H$4-5),0,B808)</f>
        <v>0</v>
      </c>
    </row>
    <row r="809" spans="1:16" s="49" customFormat="1" x14ac:dyDescent="0.25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8"/>
      <c r="L809" s="49">
        <f t="shared" si="40"/>
        <v>0</v>
      </c>
      <c r="M809" s="49">
        <f t="shared" si="41"/>
        <v>0</v>
      </c>
      <c r="N809" s="49">
        <f t="shared" si="42"/>
        <v>0</v>
      </c>
      <c r="O809" s="49">
        <f>IF(E809&lt;1,0,IF(A809&lt;(Støtteark!$H$4-5),0,(IF(H809="Utførelse",(L809+M809),IF(H809="Fagkontroll",(N809),0)))))</f>
        <v>0</v>
      </c>
      <c r="P809" s="49">
        <f>IF(A809&lt;(Støtteark!$H$4-5),0,B809)</f>
        <v>0</v>
      </c>
    </row>
    <row r="810" spans="1:16" s="49" customFormat="1" x14ac:dyDescent="0.25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8"/>
      <c r="L810" s="49">
        <f t="shared" si="40"/>
        <v>0</v>
      </c>
      <c r="M810" s="49">
        <f t="shared" si="41"/>
        <v>0</v>
      </c>
      <c r="N810" s="49">
        <f t="shared" si="42"/>
        <v>0</v>
      </c>
      <c r="O810" s="49">
        <f>IF(E810&lt;1,0,IF(A810&lt;(Støtteark!$H$4-5),0,(IF(H810="Utførelse",(L810+M810),IF(H810="Fagkontroll",(N810),0)))))</f>
        <v>0</v>
      </c>
      <c r="P810" s="49">
        <f>IF(A810&lt;(Støtteark!$H$4-5),0,B810)</f>
        <v>0</v>
      </c>
    </row>
    <row r="811" spans="1:16" s="49" customFormat="1" x14ac:dyDescent="0.25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8"/>
      <c r="L811" s="49">
        <f t="shared" si="40"/>
        <v>0</v>
      </c>
      <c r="M811" s="49">
        <f t="shared" si="41"/>
        <v>0</v>
      </c>
      <c r="N811" s="49">
        <f t="shared" si="42"/>
        <v>0</v>
      </c>
      <c r="O811" s="49">
        <f>IF(E811&lt;1,0,IF(A811&lt;(Støtteark!$H$4-5),0,(IF(H811="Utførelse",(L811+M811),IF(H811="Fagkontroll",(N811),0)))))</f>
        <v>0</v>
      </c>
      <c r="P811" s="49">
        <f>IF(A811&lt;(Støtteark!$H$4-5),0,B811)</f>
        <v>0</v>
      </c>
    </row>
    <row r="812" spans="1:16" s="49" customFormat="1" x14ac:dyDescent="0.25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8"/>
      <c r="L812" s="49">
        <f t="shared" si="40"/>
        <v>0</v>
      </c>
      <c r="M812" s="49">
        <f t="shared" si="41"/>
        <v>0</v>
      </c>
      <c r="N812" s="49">
        <f t="shared" si="42"/>
        <v>0</v>
      </c>
      <c r="O812" s="49">
        <f>IF(E812&lt;1,0,IF(A812&lt;(Støtteark!$H$4-5),0,(IF(H812="Utførelse",(L812+M812),IF(H812="Fagkontroll",(N812),0)))))</f>
        <v>0</v>
      </c>
      <c r="P812" s="49">
        <f>IF(A812&lt;(Støtteark!$H$4-5),0,B812)</f>
        <v>0</v>
      </c>
    </row>
    <row r="813" spans="1:16" s="49" customFormat="1" x14ac:dyDescent="0.25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8"/>
      <c r="L813" s="49">
        <f t="shared" si="40"/>
        <v>0</v>
      </c>
      <c r="M813" s="49">
        <f t="shared" si="41"/>
        <v>0</v>
      </c>
      <c r="N813" s="49">
        <f t="shared" si="42"/>
        <v>0</v>
      </c>
      <c r="O813" s="49">
        <f>IF(E813&lt;1,0,IF(A813&lt;(Støtteark!$H$4-5),0,(IF(H813="Utførelse",(L813+M813),IF(H813="Fagkontroll",(N813),0)))))</f>
        <v>0</v>
      </c>
      <c r="P813" s="49">
        <f>IF(A813&lt;(Støtteark!$H$4-5),0,B813)</f>
        <v>0</v>
      </c>
    </row>
    <row r="814" spans="1:16" s="49" customFormat="1" x14ac:dyDescent="0.25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8"/>
      <c r="L814" s="49">
        <f t="shared" si="40"/>
        <v>0</v>
      </c>
      <c r="M814" s="49">
        <f t="shared" si="41"/>
        <v>0</v>
      </c>
      <c r="N814" s="49">
        <f t="shared" si="42"/>
        <v>0</v>
      </c>
      <c r="O814" s="49">
        <f>IF(E814&lt;1,0,IF(A814&lt;(Støtteark!$H$4-5),0,(IF(H814="Utførelse",(L814+M814),IF(H814="Fagkontroll",(N814),0)))))</f>
        <v>0</v>
      </c>
      <c r="P814" s="49">
        <f>IF(A814&lt;(Støtteark!$H$4-5),0,B814)</f>
        <v>0</v>
      </c>
    </row>
    <row r="815" spans="1:16" s="49" customFormat="1" x14ac:dyDescent="0.25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8"/>
      <c r="L815" s="49">
        <f t="shared" si="40"/>
        <v>0</v>
      </c>
      <c r="M815" s="49">
        <f t="shared" si="41"/>
        <v>0</v>
      </c>
      <c r="N815" s="49">
        <f t="shared" si="42"/>
        <v>0</v>
      </c>
      <c r="O815" s="49">
        <f>IF(E815&lt;1,0,IF(A815&lt;(Støtteark!$H$4-5),0,(IF(H815="Utførelse",(L815+M815),IF(H815="Fagkontroll",(N815),0)))))</f>
        <v>0</v>
      </c>
      <c r="P815" s="49">
        <f>IF(A815&lt;(Støtteark!$H$4-5),0,B815)</f>
        <v>0</v>
      </c>
    </row>
    <row r="816" spans="1:16" s="49" customFormat="1" x14ac:dyDescent="0.25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8"/>
      <c r="L816" s="49">
        <f t="shared" si="40"/>
        <v>0</v>
      </c>
      <c r="M816" s="49">
        <f t="shared" si="41"/>
        <v>0</v>
      </c>
      <c r="N816" s="49">
        <f t="shared" si="42"/>
        <v>0</v>
      </c>
      <c r="O816" s="49">
        <f>IF(E816&lt;1,0,IF(A816&lt;(Støtteark!$H$4-5),0,(IF(H816="Utførelse",(L816+M816),IF(H816="Fagkontroll",(N816),0)))))</f>
        <v>0</v>
      </c>
      <c r="P816" s="49">
        <f>IF(A816&lt;(Støtteark!$H$4-5),0,B816)</f>
        <v>0</v>
      </c>
    </row>
    <row r="817" spans="1:16" s="49" customFormat="1" x14ac:dyDescent="0.25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8"/>
      <c r="L817" s="49">
        <f t="shared" si="40"/>
        <v>0</v>
      </c>
      <c r="M817" s="49">
        <f t="shared" si="41"/>
        <v>0</v>
      </c>
      <c r="N817" s="49">
        <f t="shared" si="42"/>
        <v>0</v>
      </c>
      <c r="O817" s="49">
        <f>IF(E817&lt;1,0,IF(A817&lt;(Støtteark!$H$4-5),0,(IF(H817="Utførelse",(L817+M817),IF(H817="Fagkontroll",(N817),0)))))</f>
        <v>0</v>
      </c>
      <c r="P817" s="49">
        <f>IF(A817&lt;(Støtteark!$H$4-5),0,B817)</f>
        <v>0</v>
      </c>
    </row>
    <row r="818" spans="1:16" s="49" customFormat="1" x14ac:dyDescent="0.25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8"/>
      <c r="L818" s="49">
        <f t="shared" si="40"/>
        <v>0</v>
      </c>
      <c r="M818" s="49">
        <f t="shared" si="41"/>
        <v>0</v>
      </c>
      <c r="N818" s="49">
        <f t="shared" si="42"/>
        <v>0</v>
      </c>
      <c r="O818" s="49">
        <f>IF(E818&lt;1,0,IF(A818&lt;(Støtteark!$H$4-5),0,(IF(H818="Utførelse",(L818+M818),IF(H818="Fagkontroll",(N818),0)))))</f>
        <v>0</v>
      </c>
      <c r="P818" s="49">
        <f>IF(A818&lt;(Støtteark!$H$4-5),0,B818)</f>
        <v>0</v>
      </c>
    </row>
    <row r="819" spans="1:16" s="49" customFormat="1" x14ac:dyDescent="0.25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8"/>
      <c r="L819" s="49">
        <f t="shared" si="40"/>
        <v>0</v>
      </c>
      <c r="M819" s="49">
        <f t="shared" si="41"/>
        <v>0</v>
      </c>
      <c r="N819" s="49">
        <f t="shared" si="42"/>
        <v>0</v>
      </c>
      <c r="O819" s="49">
        <f>IF(E819&lt;1,0,IF(A819&lt;(Støtteark!$H$4-5),0,(IF(H819="Utførelse",(L819+M819),IF(H819="Fagkontroll",(N819),0)))))</f>
        <v>0</v>
      </c>
      <c r="P819" s="49">
        <f>IF(A819&lt;(Støtteark!$H$4-5),0,B819)</f>
        <v>0</v>
      </c>
    </row>
    <row r="820" spans="1:16" s="49" customFormat="1" x14ac:dyDescent="0.25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8"/>
      <c r="L820" s="49">
        <f t="shared" si="40"/>
        <v>0</v>
      </c>
      <c r="M820" s="49">
        <f t="shared" si="41"/>
        <v>0</v>
      </c>
      <c r="N820" s="49">
        <f t="shared" si="42"/>
        <v>0</v>
      </c>
      <c r="O820" s="49">
        <f>IF(E820&lt;1,0,IF(A820&lt;(Støtteark!$H$4-5),0,(IF(H820="Utførelse",(L820+M820),IF(H820="Fagkontroll",(N820),0)))))</f>
        <v>0</v>
      </c>
      <c r="P820" s="49">
        <f>IF(A820&lt;(Støtteark!$H$4-5),0,B820)</f>
        <v>0</v>
      </c>
    </row>
    <row r="821" spans="1:16" s="49" customFormat="1" x14ac:dyDescent="0.25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8"/>
      <c r="L821" s="49">
        <f t="shared" si="40"/>
        <v>0</v>
      </c>
      <c r="M821" s="49">
        <f t="shared" si="41"/>
        <v>0</v>
      </c>
      <c r="N821" s="49">
        <f t="shared" si="42"/>
        <v>0</v>
      </c>
      <c r="O821" s="49">
        <f>IF(E821&lt;1,0,IF(A821&lt;(Støtteark!$H$4-5),0,(IF(H821="Utførelse",(L821+M821),IF(H821="Fagkontroll",(N821),0)))))</f>
        <v>0</v>
      </c>
      <c r="P821" s="49">
        <f>IF(A821&lt;(Støtteark!$H$4-5),0,B821)</f>
        <v>0</v>
      </c>
    </row>
    <row r="822" spans="1:16" s="49" customFormat="1" x14ac:dyDescent="0.25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8"/>
      <c r="L822" s="49">
        <f t="shared" si="40"/>
        <v>0</v>
      </c>
      <c r="M822" s="49">
        <f t="shared" si="41"/>
        <v>0</v>
      </c>
      <c r="N822" s="49">
        <f t="shared" si="42"/>
        <v>0</v>
      </c>
      <c r="O822" s="49">
        <f>IF(E822&lt;1,0,IF(A822&lt;(Støtteark!$H$4-5),0,(IF(H822="Utførelse",(L822+M822),IF(H822="Fagkontroll",(N822),0)))))</f>
        <v>0</v>
      </c>
      <c r="P822" s="49">
        <f>IF(A822&lt;(Støtteark!$H$4-5),0,B822)</f>
        <v>0</v>
      </c>
    </row>
    <row r="823" spans="1:16" s="49" customFormat="1" x14ac:dyDescent="0.25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8"/>
      <c r="L823" s="49">
        <f t="shared" si="40"/>
        <v>0</v>
      </c>
      <c r="M823" s="49">
        <f t="shared" si="41"/>
        <v>0</v>
      </c>
      <c r="N823" s="49">
        <f t="shared" si="42"/>
        <v>0</v>
      </c>
      <c r="O823" s="49">
        <f>IF(E823&lt;1,0,IF(A823&lt;(Støtteark!$H$4-5),0,(IF(H823="Utførelse",(L823+M823),IF(H823="Fagkontroll",(N823),0)))))</f>
        <v>0</v>
      </c>
      <c r="P823" s="49">
        <f>IF(A823&lt;(Støtteark!$H$4-5),0,B823)</f>
        <v>0</v>
      </c>
    </row>
    <row r="824" spans="1:16" s="49" customFormat="1" x14ac:dyDescent="0.25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8"/>
      <c r="L824" s="49">
        <f t="shared" si="40"/>
        <v>0</v>
      </c>
      <c r="M824" s="49">
        <f t="shared" si="41"/>
        <v>0</v>
      </c>
      <c r="N824" s="49">
        <f t="shared" si="42"/>
        <v>0</v>
      </c>
      <c r="O824" s="49">
        <f>IF(E824&lt;1,0,IF(A824&lt;(Støtteark!$H$4-5),0,(IF(H824="Utførelse",(L824+M824),IF(H824="Fagkontroll",(N824),0)))))</f>
        <v>0</v>
      </c>
      <c r="P824" s="49">
        <f>IF(A824&lt;(Støtteark!$H$4-5),0,B824)</f>
        <v>0</v>
      </c>
    </row>
    <row r="825" spans="1:16" s="49" customFormat="1" x14ac:dyDescent="0.25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8"/>
      <c r="L825" s="49">
        <f t="shared" si="40"/>
        <v>0</v>
      </c>
      <c r="M825" s="49">
        <f t="shared" si="41"/>
        <v>0</v>
      </c>
      <c r="N825" s="49">
        <f t="shared" si="42"/>
        <v>0</v>
      </c>
      <c r="O825" s="49">
        <f>IF(E825&lt;1,0,IF(A825&lt;(Støtteark!$H$4-5),0,(IF(H825="Utførelse",(L825+M825),IF(H825="Fagkontroll",(N825),0)))))</f>
        <v>0</v>
      </c>
      <c r="P825" s="49">
        <f>IF(A825&lt;(Støtteark!$H$4-5),0,B825)</f>
        <v>0</v>
      </c>
    </row>
    <row r="826" spans="1:16" s="49" customFormat="1" x14ac:dyDescent="0.25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8"/>
      <c r="L826" s="49">
        <f t="shared" si="40"/>
        <v>0</v>
      </c>
      <c r="M826" s="49">
        <f t="shared" si="41"/>
        <v>0</v>
      </c>
      <c r="N826" s="49">
        <f t="shared" si="42"/>
        <v>0</v>
      </c>
      <c r="O826" s="49">
        <f>IF(E826&lt;1,0,IF(A826&lt;(Støtteark!$H$4-5),0,(IF(H826="Utførelse",(L826+M826),IF(H826="Fagkontroll",(N826),0)))))</f>
        <v>0</v>
      </c>
      <c r="P826" s="49">
        <f>IF(A826&lt;(Støtteark!$H$4-5),0,B826)</f>
        <v>0</v>
      </c>
    </row>
    <row r="827" spans="1:16" s="49" customFormat="1" x14ac:dyDescent="0.25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8"/>
      <c r="L827" s="49">
        <f t="shared" si="40"/>
        <v>0</v>
      </c>
      <c r="M827" s="49">
        <f t="shared" si="41"/>
        <v>0</v>
      </c>
      <c r="N827" s="49">
        <f t="shared" si="42"/>
        <v>0</v>
      </c>
      <c r="O827" s="49">
        <f>IF(E827&lt;1,0,IF(A827&lt;(Støtteark!$H$4-5),0,(IF(H827="Utførelse",(L827+M827),IF(H827="Fagkontroll",(N827),0)))))</f>
        <v>0</v>
      </c>
      <c r="P827" s="49">
        <f>IF(A827&lt;(Støtteark!$H$4-5),0,B827)</f>
        <v>0</v>
      </c>
    </row>
    <row r="828" spans="1:16" s="49" customFormat="1" x14ac:dyDescent="0.25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8"/>
      <c r="L828" s="49">
        <f t="shared" si="40"/>
        <v>0</v>
      </c>
      <c r="M828" s="49">
        <f t="shared" si="41"/>
        <v>0</v>
      </c>
      <c r="N828" s="49">
        <f t="shared" si="42"/>
        <v>0</v>
      </c>
      <c r="O828" s="49">
        <f>IF(E828&lt;1,0,IF(A828&lt;(Støtteark!$H$4-5),0,(IF(H828="Utførelse",(L828+M828),IF(H828="Fagkontroll",(N828),0)))))</f>
        <v>0</v>
      </c>
      <c r="P828" s="49">
        <f>IF(A828&lt;(Støtteark!$H$4-5),0,B828)</f>
        <v>0</v>
      </c>
    </row>
    <row r="829" spans="1:16" s="49" customFormat="1" x14ac:dyDescent="0.25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8"/>
      <c r="L829" s="49">
        <f t="shared" si="40"/>
        <v>0</v>
      </c>
      <c r="M829" s="49">
        <f t="shared" si="41"/>
        <v>0</v>
      </c>
      <c r="N829" s="49">
        <f t="shared" si="42"/>
        <v>0</v>
      </c>
      <c r="O829" s="49">
        <f>IF(E829&lt;1,0,IF(A829&lt;(Støtteark!$H$4-5),0,(IF(H829="Utførelse",(L829+M829),IF(H829="Fagkontroll",(N829),0)))))</f>
        <v>0</v>
      </c>
      <c r="P829" s="49">
        <f>IF(A829&lt;(Støtteark!$H$4-5),0,B829)</f>
        <v>0</v>
      </c>
    </row>
    <row r="830" spans="1:16" s="49" customFormat="1" x14ac:dyDescent="0.25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8"/>
      <c r="L830" s="49">
        <f t="shared" si="40"/>
        <v>0</v>
      </c>
      <c r="M830" s="49">
        <f t="shared" si="41"/>
        <v>0</v>
      </c>
      <c r="N830" s="49">
        <f t="shared" si="42"/>
        <v>0</v>
      </c>
      <c r="O830" s="49">
        <f>IF(E830&lt;1,0,IF(A830&lt;(Støtteark!$H$4-5),0,(IF(H830="Utførelse",(L830+M830),IF(H830="Fagkontroll",(N830),0)))))</f>
        <v>0</v>
      </c>
      <c r="P830" s="49">
        <f>IF(A830&lt;(Støtteark!$H$4-5),0,B830)</f>
        <v>0</v>
      </c>
    </row>
    <row r="831" spans="1:16" s="49" customFormat="1" x14ac:dyDescent="0.25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8"/>
      <c r="L831" s="49">
        <f t="shared" si="40"/>
        <v>0</v>
      </c>
      <c r="M831" s="49">
        <f t="shared" si="41"/>
        <v>0</v>
      </c>
      <c r="N831" s="49">
        <f t="shared" si="42"/>
        <v>0</v>
      </c>
      <c r="O831" s="49">
        <f>IF(E831&lt;1,0,IF(A831&lt;(Støtteark!$H$4-5),0,(IF(H831="Utførelse",(L831+M831),IF(H831="Fagkontroll",(N831),0)))))</f>
        <v>0</v>
      </c>
      <c r="P831" s="49">
        <f>IF(A831&lt;(Støtteark!$H$4-5),0,B831)</f>
        <v>0</v>
      </c>
    </row>
    <row r="832" spans="1:16" s="49" customFormat="1" x14ac:dyDescent="0.25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8"/>
      <c r="L832" s="49">
        <f t="shared" si="40"/>
        <v>0</v>
      </c>
      <c r="M832" s="49">
        <f t="shared" si="41"/>
        <v>0</v>
      </c>
      <c r="N832" s="49">
        <f t="shared" si="42"/>
        <v>0</v>
      </c>
      <c r="O832" s="49">
        <f>IF(E832&lt;1,0,IF(A832&lt;(Støtteark!$H$4-5),0,(IF(H832="Utførelse",(L832+M832),IF(H832="Fagkontroll",(N832),0)))))</f>
        <v>0</v>
      </c>
      <c r="P832" s="49">
        <f>IF(A832&lt;(Støtteark!$H$4-5),0,B832)</f>
        <v>0</v>
      </c>
    </row>
    <row r="833" spans="1:16" s="49" customFormat="1" x14ac:dyDescent="0.25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8"/>
      <c r="L833" s="49">
        <f t="shared" si="40"/>
        <v>0</v>
      </c>
      <c r="M833" s="49">
        <f t="shared" si="41"/>
        <v>0</v>
      </c>
      <c r="N833" s="49">
        <f t="shared" si="42"/>
        <v>0</v>
      </c>
      <c r="O833" s="49">
        <f>IF(E833&lt;1,0,IF(A833&lt;(Støtteark!$H$4-5),0,(IF(H833="Utførelse",(L833+M833),IF(H833="Fagkontroll",(N833),0)))))</f>
        <v>0</v>
      </c>
      <c r="P833" s="49">
        <f>IF(A833&lt;(Støtteark!$H$4-5),0,B833)</f>
        <v>0</v>
      </c>
    </row>
    <row r="834" spans="1:16" s="49" customFormat="1" x14ac:dyDescent="0.25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8"/>
      <c r="L834" s="49">
        <f t="shared" si="40"/>
        <v>0</v>
      </c>
      <c r="M834" s="49">
        <f t="shared" si="41"/>
        <v>0</v>
      </c>
      <c r="N834" s="49">
        <f t="shared" si="42"/>
        <v>0</v>
      </c>
      <c r="O834" s="49">
        <f>IF(E834&lt;1,0,IF(A834&lt;(Støtteark!$H$4-5),0,(IF(H834="Utførelse",(L834+M834),IF(H834="Fagkontroll",(N834),0)))))</f>
        <v>0</v>
      </c>
      <c r="P834" s="49">
        <f>IF(A834&lt;(Støtteark!$H$4-5),0,B834)</f>
        <v>0</v>
      </c>
    </row>
    <row r="835" spans="1:16" s="49" customFormat="1" x14ac:dyDescent="0.25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8"/>
      <c r="L835" s="49">
        <f t="shared" si="40"/>
        <v>0</v>
      </c>
      <c r="M835" s="49">
        <f t="shared" si="41"/>
        <v>0</v>
      </c>
      <c r="N835" s="49">
        <f t="shared" si="42"/>
        <v>0</v>
      </c>
      <c r="O835" s="49">
        <f>IF(E835&lt;1,0,IF(A835&lt;(Støtteark!$H$4-5),0,(IF(H835="Utførelse",(L835+M835),IF(H835="Fagkontroll",(N835),0)))))</f>
        <v>0</v>
      </c>
      <c r="P835" s="49">
        <f>IF(A835&lt;(Støtteark!$H$4-5),0,B835)</f>
        <v>0</v>
      </c>
    </row>
    <row r="836" spans="1:16" s="49" customFormat="1" x14ac:dyDescent="0.25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8"/>
      <c r="L836" s="49">
        <f t="shared" si="40"/>
        <v>0</v>
      </c>
      <c r="M836" s="49">
        <f t="shared" si="41"/>
        <v>0</v>
      </c>
      <c r="N836" s="49">
        <f t="shared" si="42"/>
        <v>0</v>
      </c>
      <c r="O836" s="49">
        <f>IF(E836&lt;1,0,IF(A836&lt;(Støtteark!$H$4-5),0,(IF(H836="Utførelse",(L836+M836),IF(H836="Fagkontroll",(N836),0)))))</f>
        <v>0</v>
      </c>
      <c r="P836" s="49">
        <f>IF(A836&lt;(Støtteark!$H$4-5),0,B836)</f>
        <v>0</v>
      </c>
    </row>
    <row r="837" spans="1:16" s="49" customFormat="1" x14ac:dyDescent="0.25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8"/>
      <c r="L837" s="49">
        <f t="shared" si="40"/>
        <v>0</v>
      </c>
      <c r="M837" s="49">
        <f t="shared" si="41"/>
        <v>0</v>
      </c>
      <c r="N837" s="49">
        <f t="shared" si="42"/>
        <v>0</v>
      </c>
      <c r="O837" s="49">
        <f>IF(E837&lt;1,0,IF(A837&lt;(Støtteark!$H$4-5),0,(IF(H837="Utførelse",(L837+M837),IF(H837="Fagkontroll",(N837),0)))))</f>
        <v>0</v>
      </c>
      <c r="P837" s="49">
        <f>IF(A837&lt;(Støtteark!$H$4-5),0,B837)</f>
        <v>0</v>
      </c>
    </row>
    <row r="838" spans="1:16" s="49" customFormat="1" x14ac:dyDescent="0.25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8"/>
      <c r="L838" s="49">
        <f t="shared" si="40"/>
        <v>0</v>
      </c>
      <c r="M838" s="49">
        <f t="shared" si="41"/>
        <v>0</v>
      </c>
      <c r="N838" s="49">
        <f t="shared" si="42"/>
        <v>0</v>
      </c>
      <c r="O838" s="49">
        <f>IF(E838&lt;1,0,IF(A838&lt;(Støtteark!$H$4-5),0,(IF(H838="Utførelse",(L838+M838),IF(H838="Fagkontroll",(N838),0)))))</f>
        <v>0</v>
      </c>
      <c r="P838" s="49">
        <f>IF(A838&lt;(Støtteark!$H$4-5),0,B838)</f>
        <v>0</v>
      </c>
    </row>
    <row r="839" spans="1:16" s="49" customFormat="1" x14ac:dyDescent="0.25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8"/>
      <c r="L839" s="49">
        <f t="shared" si="40"/>
        <v>0</v>
      </c>
      <c r="M839" s="49">
        <f t="shared" si="41"/>
        <v>0</v>
      </c>
      <c r="N839" s="49">
        <f t="shared" si="42"/>
        <v>0</v>
      </c>
      <c r="O839" s="49">
        <f>IF(E839&lt;1,0,IF(A839&lt;(Støtteark!$H$4-5),0,(IF(H839="Utførelse",(L839+M839),IF(H839="Fagkontroll",(N839),0)))))</f>
        <v>0</v>
      </c>
      <c r="P839" s="49">
        <f>IF(A839&lt;(Støtteark!$H$4-5),0,B839)</f>
        <v>0</v>
      </c>
    </row>
    <row r="840" spans="1:16" s="49" customFormat="1" x14ac:dyDescent="0.25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8"/>
      <c r="L840" s="49">
        <f t="shared" si="40"/>
        <v>0</v>
      </c>
      <c r="M840" s="49">
        <f t="shared" si="41"/>
        <v>0</v>
      </c>
      <c r="N840" s="49">
        <f t="shared" si="42"/>
        <v>0</v>
      </c>
      <c r="O840" s="49">
        <f>IF(E840&lt;1,0,IF(A840&lt;(Støtteark!$H$4-5),0,(IF(H840="Utførelse",(L840+M840),IF(H840="Fagkontroll",(N840),0)))))</f>
        <v>0</v>
      </c>
      <c r="P840" s="49">
        <f>IF(A840&lt;(Støtteark!$H$4-5),0,B840)</f>
        <v>0</v>
      </c>
    </row>
    <row r="841" spans="1:16" s="49" customFormat="1" x14ac:dyDescent="0.25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8"/>
      <c r="L841" s="49">
        <f t="shared" si="40"/>
        <v>0</v>
      </c>
      <c r="M841" s="49">
        <f t="shared" si="41"/>
        <v>0</v>
      </c>
      <c r="N841" s="49">
        <f t="shared" si="42"/>
        <v>0</v>
      </c>
      <c r="O841" s="49">
        <f>IF(E841&lt;1,0,IF(A841&lt;(Støtteark!$H$4-5),0,(IF(H841="Utførelse",(L841+M841),IF(H841="Fagkontroll",(N841),0)))))</f>
        <v>0</v>
      </c>
      <c r="P841" s="49">
        <f>IF(A841&lt;(Støtteark!$H$4-5),0,B841)</f>
        <v>0</v>
      </c>
    </row>
    <row r="842" spans="1:16" s="49" customFormat="1" x14ac:dyDescent="0.25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8"/>
      <c r="L842" s="49">
        <f t="shared" si="40"/>
        <v>0</v>
      </c>
      <c r="M842" s="49">
        <f t="shared" si="41"/>
        <v>0</v>
      </c>
      <c r="N842" s="49">
        <f t="shared" si="42"/>
        <v>0</v>
      </c>
      <c r="O842" s="49">
        <f>IF(E842&lt;1,0,IF(A842&lt;(Støtteark!$H$4-5),0,(IF(H842="Utførelse",(L842+M842),IF(H842="Fagkontroll",(N842),0)))))</f>
        <v>0</v>
      </c>
      <c r="P842" s="49">
        <f>IF(A842&lt;(Støtteark!$H$4-5),0,B842)</f>
        <v>0</v>
      </c>
    </row>
    <row r="843" spans="1:16" s="49" customFormat="1" x14ac:dyDescent="0.25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8"/>
      <c r="L843" s="49">
        <f t="shared" si="40"/>
        <v>0</v>
      </c>
      <c r="M843" s="49">
        <f t="shared" si="41"/>
        <v>0</v>
      </c>
      <c r="N843" s="49">
        <f t="shared" si="42"/>
        <v>0</v>
      </c>
      <c r="O843" s="49">
        <f>IF(E843&lt;1,0,IF(A843&lt;(Støtteark!$H$4-5),0,(IF(H843="Utførelse",(L843+M843),IF(H843="Fagkontroll",(N843),0)))))</f>
        <v>0</v>
      </c>
      <c r="P843" s="49">
        <f>IF(A843&lt;(Støtteark!$H$4-5),0,B843)</f>
        <v>0</v>
      </c>
    </row>
    <row r="844" spans="1:16" s="49" customFormat="1" x14ac:dyDescent="0.25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8"/>
      <c r="L844" s="49">
        <f t="shared" si="40"/>
        <v>0</v>
      </c>
      <c r="M844" s="49">
        <f t="shared" si="41"/>
        <v>0</v>
      </c>
      <c r="N844" s="49">
        <f t="shared" si="42"/>
        <v>0</v>
      </c>
      <c r="O844" s="49">
        <f>IF(E844&lt;1,0,IF(A844&lt;(Støtteark!$H$4-5),0,(IF(H844="Utførelse",(L844+M844),IF(H844="Fagkontroll",(N844),0)))))</f>
        <v>0</v>
      </c>
      <c r="P844" s="49">
        <f>IF(A844&lt;(Støtteark!$H$4-5),0,B844)</f>
        <v>0</v>
      </c>
    </row>
    <row r="845" spans="1:16" s="49" customFormat="1" x14ac:dyDescent="0.25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8"/>
      <c r="L845" s="49">
        <f t="shared" si="40"/>
        <v>0</v>
      </c>
      <c r="M845" s="49">
        <f t="shared" si="41"/>
        <v>0</v>
      </c>
      <c r="N845" s="49">
        <f t="shared" si="42"/>
        <v>0</v>
      </c>
      <c r="O845" s="49">
        <f>IF(E845&lt;1,0,IF(A845&lt;(Støtteark!$H$4-5),0,(IF(H845="Utførelse",(L845+M845),IF(H845="Fagkontroll",(N845),0)))))</f>
        <v>0</v>
      </c>
      <c r="P845" s="49">
        <f>IF(A845&lt;(Støtteark!$H$4-5),0,B845)</f>
        <v>0</v>
      </c>
    </row>
    <row r="846" spans="1:16" s="49" customFormat="1" x14ac:dyDescent="0.25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8"/>
      <c r="L846" s="49">
        <f t="shared" si="40"/>
        <v>0</v>
      </c>
      <c r="M846" s="49">
        <f t="shared" si="41"/>
        <v>0</v>
      </c>
      <c r="N846" s="49">
        <f t="shared" si="42"/>
        <v>0</v>
      </c>
      <c r="O846" s="49">
        <f>IF(E846&lt;1,0,IF(A846&lt;(Støtteark!$H$4-5),0,(IF(H846="Utførelse",(L846+M846),IF(H846="Fagkontroll",(N846),0)))))</f>
        <v>0</v>
      </c>
      <c r="P846" s="49">
        <f>IF(A846&lt;(Støtteark!$H$4-5),0,B846)</f>
        <v>0</v>
      </c>
    </row>
    <row r="847" spans="1:16" s="49" customFormat="1" x14ac:dyDescent="0.25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8"/>
      <c r="L847" s="49">
        <f t="shared" ref="L847:L910" si="43">IF(E847&lt;1,0,IF(H847="Utførelse",IF(G847="Tekniske planer",B847,0),0))</f>
        <v>0</v>
      </c>
      <c r="M847" s="49">
        <f t="shared" ref="M847:M910" si="44">IF(E847&lt;1,0,IF(H847="Utførelse",IF(G847="Revurdering",B847,0),0))</f>
        <v>0</v>
      </c>
      <c r="N847" s="49">
        <f t="shared" ref="N847:N910" si="45">IF(L847+M847&gt;0,0,B847)</f>
        <v>0</v>
      </c>
      <c r="O847" s="49">
        <f>IF(E847&lt;1,0,IF(A847&lt;(Støtteark!$H$4-5),0,(IF(H847="Utførelse",(L847+M847),IF(H847="Fagkontroll",(N847),0)))))</f>
        <v>0</v>
      </c>
      <c r="P847" s="49">
        <f>IF(A847&lt;(Støtteark!$H$4-5),0,B847)</f>
        <v>0</v>
      </c>
    </row>
    <row r="848" spans="1:16" s="49" customFormat="1" x14ac:dyDescent="0.25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8"/>
      <c r="L848" s="49">
        <f t="shared" si="43"/>
        <v>0</v>
      </c>
      <c r="M848" s="49">
        <f t="shared" si="44"/>
        <v>0</v>
      </c>
      <c r="N848" s="49">
        <f t="shared" si="45"/>
        <v>0</v>
      </c>
      <c r="O848" s="49">
        <f>IF(E848&lt;1,0,IF(A848&lt;(Støtteark!$H$4-5),0,(IF(H848="Utførelse",(L848+M848),IF(H848="Fagkontroll",(N848),0)))))</f>
        <v>0</v>
      </c>
      <c r="P848" s="49">
        <f>IF(A848&lt;(Støtteark!$H$4-5),0,B848)</f>
        <v>0</v>
      </c>
    </row>
    <row r="849" spans="1:16" s="49" customFormat="1" x14ac:dyDescent="0.25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8"/>
      <c r="L849" s="49">
        <f t="shared" si="43"/>
        <v>0</v>
      </c>
      <c r="M849" s="49">
        <f t="shared" si="44"/>
        <v>0</v>
      </c>
      <c r="N849" s="49">
        <f t="shared" si="45"/>
        <v>0</v>
      </c>
      <c r="O849" s="49">
        <f>IF(E849&lt;1,0,IF(A849&lt;(Støtteark!$H$4-5),0,(IF(H849="Utførelse",(L849+M849),IF(H849="Fagkontroll",(N849),0)))))</f>
        <v>0</v>
      </c>
      <c r="P849" s="49">
        <f>IF(A849&lt;(Støtteark!$H$4-5),0,B849)</f>
        <v>0</v>
      </c>
    </row>
    <row r="850" spans="1:16" s="49" customFormat="1" x14ac:dyDescent="0.25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8"/>
      <c r="L850" s="49">
        <f t="shared" si="43"/>
        <v>0</v>
      </c>
      <c r="M850" s="49">
        <f t="shared" si="44"/>
        <v>0</v>
      </c>
      <c r="N850" s="49">
        <f t="shared" si="45"/>
        <v>0</v>
      </c>
      <c r="O850" s="49">
        <f>IF(E850&lt;1,0,IF(A850&lt;(Støtteark!$H$4-5),0,(IF(H850="Utførelse",(L850+M850),IF(H850="Fagkontroll",(N850),0)))))</f>
        <v>0</v>
      </c>
      <c r="P850" s="49">
        <f>IF(A850&lt;(Støtteark!$H$4-5),0,B850)</f>
        <v>0</v>
      </c>
    </row>
    <row r="851" spans="1:16" s="49" customFormat="1" x14ac:dyDescent="0.25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8"/>
      <c r="L851" s="49">
        <f t="shared" si="43"/>
        <v>0</v>
      </c>
      <c r="M851" s="49">
        <f t="shared" si="44"/>
        <v>0</v>
      </c>
      <c r="N851" s="49">
        <f t="shared" si="45"/>
        <v>0</v>
      </c>
      <c r="O851" s="49">
        <f>IF(E851&lt;1,0,IF(A851&lt;(Støtteark!$H$4-5),0,(IF(H851="Utførelse",(L851+M851),IF(H851="Fagkontroll",(N851),0)))))</f>
        <v>0</v>
      </c>
      <c r="P851" s="49">
        <f>IF(A851&lt;(Støtteark!$H$4-5),0,B851)</f>
        <v>0</v>
      </c>
    </row>
    <row r="852" spans="1:16" s="49" customFormat="1" x14ac:dyDescent="0.25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8"/>
      <c r="L852" s="49">
        <f t="shared" si="43"/>
        <v>0</v>
      </c>
      <c r="M852" s="49">
        <f t="shared" si="44"/>
        <v>0</v>
      </c>
      <c r="N852" s="49">
        <f t="shared" si="45"/>
        <v>0</v>
      </c>
      <c r="O852" s="49">
        <f>IF(E852&lt;1,0,IF(A852&lt;(Støtteark!$H$4-5),0,(IF(H852="Utførelse",(L852+M852),IF(H852="Fagkontroll",(N852),0)))))</f>
        <v>0</v>
      </c>
      <c r="P852" s="49">
        <f>IF(A852&lt;(Støtteark!$H$4-5),0,B852)</f>
        <v>0</v>
      </c>
    </row>
    <row r="853" spans="1:16" s="49" customFormat="1" x14ac:dyDescent="0.25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8"/>
      <c r="L853" s="49">
        <f t="shared" si="43"/>
        <v>0</v>
      </c>
      <c r="M853" s="49">
        <f t="shared" si="44"/>
        <v>0</v>
      </c>
      <c r="N853" s="49">
        <f t="shared" si="45"/>
        <v>0</v>
      </c>
      <c r="O853" s="49">
        <f>IF(E853&lt;1,0,IF(A853&lt;(Støtteark!$H$4-5),0,(IF(H853="Utførelse",(L853+M853),IF(H853="Fagkontroll",(N853),0)))))</f>
        <v>0</v>
      </c>
      <c r="P853" s="49">
        <f>IF(A853&lt;(Støtteark!$H$4-5),0,B853)</f>
        <v>0</v>
      </c>
    </row>
    <row r="854" spans="1:16" s="49" customFormat="1" x14ac:dyDescent="0.25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8"/>
      <c r="L854" s="49">
        <f t="shared" si="43"/>
        <v>0</v>
      </c>
      <c r="M854" s="49">
        <f t="shared" si="44"/>
        <v>0</v>
      </c>
      <c r="N854" s="49">
        <f t="shared" si="45"/>
        <v>0</v>
      </c>
      <c r="O854" s="49">
        <f>IF(E854&lt;1,0,IF(A854&lt;(Støtteark!$H$4-5),0,(IF(H854="Utførelse",(L854+M854),IF(H854="Fagkontroll",(N854),0)))))</f>
        <v>0</v>
      </c>
      <c r="P854" s="49">
        <f>IF(A854&lt;(Støtteark!$H$4-5),0,B854)</f>
        <v>0</v>
      </c>
    </row>
    <row r="855" spans="1:16" s="49" customFormat="1" x14ac:dyDescent="0.25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8"/>
      <c r="L855" s="49">
        <f t="shared" si="43"/>
        <v>0</v>
      </c>
      <c r="M855" s="49">
        <f t="shared" si="44"/>
        <v>0</v>
      </c>
      <c r="N855" s="49">
        <f t="shared" si="45"/>
        <v>0</v>
      </c>
      <c r="O855" s="49">
        <f>IF(E855&lt;1,0,IF(A855&lt;(Støtteark!$H$4-5),0,(IF(H855="Utførelse",(L855+M855),IF(H855="Fagkontroll",(N855),0)))))</f>
        <v>0</v>
      </c>
      <c r="P855" s="49">
        <f>IF(A855&lt;(Støtteark!$H$4-5),0,B855)</f>
        <v>0</v>
      </c>
    </row>
    <row r="856" spans="1:16" s="49" customFormat="1" x14ac:dyDescent="0.25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8"/>
      <c r="L856" s="49">
        <f t="shared" si="43"/>
        <v>0</v>
      </c>
      <c r="M856" s="49">
        <f t="shared" si="44"/>
        <v>0</v>
      </c>
      <c r="N856" s="49">
        <f t="shared" si="45"/>
        <v>0</v>
      </c>
      <c r="O856" s="49">
        <f>IF(E856&lt;1,0,IF(A856&lt;(Støtteark!$H$4-5),0,(IF(H856="Utførelse",(L856+M856),IF(H856="Fagkontroll",(N856),0)))))</f>
        <v>0</v>
      </c>
      <c r="P856" s="49">
        <f>IF(A856&lt;(Støtteark!$H$4-5),0,B856)</f>
        <v>0</v>
      </c>
    </row>
    <row r="857" spans="1:16" s="49" customFormat="1" x14ac:dyDescent="0.25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8"/>
      <c r="L857" s="49">
        <f t="shared" si="43"/>
        <v>0</v>
      </c>
      <c r="M857" s="49">
        <f t="shared" si="44"/>
        <v>0</v>
      </c>
      <c r="N857" s="49">
        <f t="shared" si="45"/>
        <v>0</v>
      </c>
      <c r="O857" s="49">
        <f>IF(E857&lt;1,0,IF(A857&lt;(Støtteark!$H$4-5),0,(IF(H857="Utførelse",(L857+M857),IF(H857="Fagkontroll",(N857),0)))))</f>
        <v>0</v>
      </c>
      <c r="P857" s="49">
        <f>IF(A857&lt;(Støtteark!$H$4-5),0,B857)</f>
        <v>0</v>
      </c>
    </row>
    <row r="858" spans="1:16" s="49" customFormat="1" x14ac:dyDescent="0.25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8"/>
      <c r="L858" s="49">
        <f t="shared" si="43"/>
        <v>0</v>
      </c>
      <c r="M858" s="49">
        <f t="shared" si="44"/>
        <v>0</v>
      </c>
      <c r="N858" s="49">
        <f t="shared" si="45"/>
        <v>0</v>
      </c>
      <c r="O858" s="49">
        <f>IF(E858&lt;1,0,IF(A858&lt;(Støtteark!$H$4-5),0,(IF(H858="Utførelse",(L858+M858),IF(H858="Fagkontroll",(N858),0)))))</f>
        <v>0</v>
      </c>
      <c r="P858" s="49">
        <f>IF(A858&lt;(Støtteark!$H$4-5),0,B858)</f>
        <v>0</v>
      </c>
    </row>
    <row r="859" spans="1:16" s="49" customFormat="1" x14ac:dyDescent="0.25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8"/>
      <c r="L859" s="49">
        <f t="shared" si="43"/>
        <v>0</v>
      </c>
      <c r="M859" s="49">
        <f t="shared" si="44"/>
        <v>0</v>
      </c>
      <c r="N859" s="49">
        <f t="shared" si="45"/>
        <v>0</v>
      </c>
      <c r="O859" s="49">
        <f>IF(E859&lt;1,0,IF(A859&lt;(Støtteark!$H$4-5),0,(IF(H859="Utførelse",(L859+M859),IF(H859="Fagkontroll",(N859),0)))))</f>
        <v>0</v>
      </c>
      <c r="P859" s="49">
        <f>IF(A859&lt;(Støtteark!$H$4-5),0,B859)</f>
        <v>0</v>
      </c>
    </row>
    <row r="860" spans="1:16" s="49" customFormat="1" x14ac:dyDescent="0.25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8"/>
      <c r="L860" s="49">
        <f t="shared" si="43"/>
        <v>0</v>
      </c>
      <c r="M860" s="49">
        <f t="shared" si="44"/>
        <v>0</v>
      </c>
      <c r="N860" s="49">
        <f t="shared" si="45"/>
        <v>0</v>
      </c>
      <c r="O860" s="49">
        <f>IF(E860&lt;1,0,IF(A860&lt;(Støtteark!$H$4-5),0,(IF(H860="Utførelse",(L860+M860),IF(H860="Fagkontroll",(N860),0)))))</f>
        <v>0</v>
      </c>
      <c r="P860" s="49">
        <f>IF(A860&lt;(Støtteark!$H$4-5),0,B860)</f>
        <v>0</v>
      </c>
    </row>
    <row r="861" spans="1:16" s="49" customFormat="1" x14ac:dyDescent="0.25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8"/>
      <c r="L861" s="49">
        <f t="shared" si="43"/>
        <v>0</v>
      </c>
      <c r="M861" s="49">
        <f t="shared" si="44"/>
        <v>0</v>
      </c>
      <c r="N861" s="49">
        <f t="shared" si="45"/>
        <v>0</v>
      </c>
      <c r="O861" s="49">
        <f>IF(E861&lt;1,0,IF(A861&lt;(Støtteark!$H$4-5),0,(IF(H861="Utførelse",(L861+M861),IF(H861="Fagkontroll",(N861),0)))))</f>
        <v>0</v>
      </c>
      <c r="P861" s="49">
        <f>IF(A861&lt;(Støtteark!$H$4-5),0,B861)</f>
        <v>0</v>
      </c>
    </row>
    <row r="862" spans="1:16" s="49" customFormat="1" x14ac:dyDescent="0.25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8"/>
      <c r="L862" s="49">
        <f t="shared" si="43"/>
        <v>0</v>
      </c>
      <c r="M862" s="49">
        <f t="shared" si="44"/>
        <v>0</v>
      </c>
      <c r="N862" s="49">
        <f t="shared" si="45"/>
        <v>0</v>
      </c>
      <c r="O862" s="49">
        <f>IF(E862&lt;1,0,IF(A862&lt;(Støtteark!$H$4-5),0,(IF(H862="Utførelse",(L862+M862),IF(H862="Fagkontroll",(N862),0)))))</f>
        <v>0</v>
      </c>
      <c r="P862" s="49">
        <f>IF(A862&lt;(Støtteark!$H$4-5),0,B862)</f>
        <v>0</v>
      </c>
    </row>
    <row r="863" spans="1:16" s="49" customFormat="1" x14ac:dyDescent="0.25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8"/>
      <c r="L863" s="49">
        <f t="shared" si="43"/>
        <v>0</v>
      </c>
      <c r="M863" s="49">
        <f t="shared" si="44"/>
        <v>0</v>
      </c>
      <c r="N863" s="49">
        <f t="shared" si="45"/>
        <v>0</v>
      </c>
      <c r="O863" s="49">
        <f>IF(E863&lt;1,0,IF(A863&lt;(Støtteark!$H$4-5),0,(IF(H863="Utførelse",(L863+M863),IF(H863="Fagkontroll",(N863),0)))))</f>
        <v>0</v>
      </c>
      <c r="P863" s="49">
        <f>IF(A863&lt;(Støtteark!$H$4-5),0,B863)</f>
        <v>0</v>
      </c>
    </row>
    <row r="864" spans="1:16" s="49" customFormat="1" x14ac:dyDescent="0.25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8"/>
      <c r="L864" s="49">
        <f t="shared" si="43"/>
        <v>0</v>
      </c>
      <c r="M864" s="49">
        <f t="shared" si="44"/>
        <v>0</v>
      </c>
      <c r="N864" s="49">
        <f t="shared" si="45"/>
        <v>0</v>
      </c>
      <c r="O864" s="49">
        <f>IF(E864&lt;1,0,IF(A864&lt;(Støtteark!$H$4-5),0,(IF(H864="Utførelse",(L864+M864),IF(H864="Fagkontroll",(N864),0)))))</f>
        <v>0</v>
      </c>
      <c r="P864" s="49">
        <f>IF(A864&lt;(Støtteark!$H$4-5),0,B864)</f>
        <v>0</v>
      </c>
    </row>
    <row r="865" spans="1:16" s="49" customFormat="1" x14ac:dyDescent="0.25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8"/>
      <c r="L865" s="49">
        <f t="shared" si="43"/>
        <v>0</v>
      </c>
      <c r="M865" s="49">
        <f t="shared" si="44"/>
        <v>0</v>
      </c>
      <c r="N865" s="49">
        <f t="shared" si="45"/>
        <v>0</v>
      </c>
      <c r="O865" s="49">
        <f>IF(E865&lt;1,0,IF(A865&lt;(Støtteark!$H$4-5),0,(IF(H865="Utførelse",(L865+M865),IF(H865="Fagkontroll",(N865),0)))))</f>
        <v>0</v>
      </c>
      <c r="P865" s="49">
        <f>IF(A865&lt;(Støtteark!$H$4-5),0,B865)</f>
        <v>0</v>
      </c>
    </row>
    <row r="866" spans="1:16" s="49" customFormat="1" x14ac:dyDescent="0.25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8"/>
      <c r="L866" s="49">
        <f t="shared" si="43"/>
        <v>0</v>
      </c>
      <c r="M866" s="49">
        <f t="shared" si="44"/>
        <v>0</v>
      </c>
      <c r="N866" s="49">
        <f t="shared" si="45"/>
        <v>0</v>
      </c>
      <c r="O866" s="49">
        <f>IF(E866&lt;1,0,IF(A866&lt;(Støtteark!$H$4-5),0,(IF(H866="Utførelse",(L866+M866),IF(H866="Fagkontroll",(N866),0)))))</f>
        <v>0</v>
      </c>
      <c r="P866" s="49">
        <f>IF(A866&lt;(Støtteark!$H$4-5),0,B866)</f>
        <v>0</v>
      </c>
    </row>
    <row r="867" spans="1:16" s="49" customFormat="1" x14ac:dyDescent="0.25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8"/>
      <c r="L867" s="49">
        <f t="shared" si="43"/>
        <v>0</v>
      </c>
      <c r="M867" s="49">
        <f t="shared" si="44"/>
        <v>0</v>
      </c>
      <c r="N867" s="49">
        <f t="shared" si="45"/>
        <v>0</v>
      </c>
      <c r="O867" s="49">
        <f>IF(E867&lt;1,0,IF(A867&lt;(Støtteark!$H$4-5),0,(IF(H867="Utførelse",(L867+M867),IF(H867="Fagkontroll",(N867),0)))))</f>
        <v>0</v>
      </c>
      <c r="P867" s="49">
        <f>IF(A867&lt;(Støtteark!$H$4-5),0,B867)</f>
        <v>0</v>
      </c>
    </row>
    <row r="868" spans="1:16" s="49" customFormat="1" x14ac:dyDescent="0.25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8"/>
      <c r="L868" s="49">
        <f t="shared" si="43"/>
        <v>0</v>
      </c>
      <c r="M868" s="49">
        <f t="shared" si="44"/>
        <v>0</v>
      </c>
      <c r="N868" s="49">
        <f t="shared" si="45"/>
        <v>0</v>
      </c>
      <c r="O868" s="49">
        <f>IF(E868&lt;1,0,IF(A868&lt;(Støtteark!$H$4-5),0,(IF(H868="Utførelse",(L868+M868),IF(H868="Fagkontroll",(N868),0)))))</f>
        <v>0</v>
      </c>
      <c r="P868" s="49">
        <f>IF(A868&lt;(Støtteark!$H$4-5),0,B868)</f>
        <v>0</v>
      </c>
    </row>
    <row r="869" spans="1:16" s="49" customFormat="1" x14ac:dyDescent="0.25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8"/>
      <c r="L869" s="49">
        <f t="shared" si="43"/>
        <v>0</v>
      </c>
      <c r="M869" s="49">
        <f t="shared" si="44"/>
        <v>0</v>
      </c>
      <c r="N869" s="49">
        <f t="shared" si="45"/>
        <v>0</v>
      </c>
      <c r="O869" s="49">
        <f>IF(E869&lt;1,0,IF(A869&lt;(Støtteark!$H$4-5),0,(IF(H869="Utførelse",(L869+M869),IF(H869="Fagkontroll",(N869),0)))))</f>
        <v>0</v>
      </c>
      <c r="P869" s="49">
        <f>IF(A869&lt;(Støtteark!$H$4-5),0,B869)</f>
        <v>0</v>
      </c>
    </row>
    <row r="870" spans="1:16" s="49" customFormat="1" x14ac:dyDescent="0.25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8"/>
      <c r="L870" s="49">
        <f t="shared" si="43"/>
        <v>0</v>
      </c>
      <c r="M870" s="49">
        <f t="shared" si="44"/>
        <v>0</v>
      </c>
      <c r="N870" s="49">
        <f t="shared" si="45"/>
        <v>0</v>
      </c>
      <c r="O870" s="49">
        <f>IF(E870&lt;1,0,IF(A870&lt;(Støtteark!$H$4-5),0,(IF(H870="Utførelse",(L870+M870),IF(H870="Fagkontroll",(N870),0)))))</f>
        <v>0</v>
      </c>
      <c r="P870" s="49">
        <f>IF(A870&lt;(Støtteark!$H$4-5),0,B870)</f>
        <v>0</v>
      </c>
    </row>
    <row r="871" spans="1:16" s="49" customFormat="1" x14ac:dyDescent="0.25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8"/>
      <c r="L871" s="49">
        <f t="shared" si="43"/>
        <v>0</v>
      </c>
      <c r="M871" s="49">
        <f t="shared" si="44"/>
        <v>0</v>
      </c>
      <c r="N871" s="49">
        <f t="shared" si="45"/>
        <v>0</v>
      </c>
      <c r="O871" s="49">
        <f>IF(E871&lt;1,0,IF(A871&lt;(Støtteark!$H$4-5),0,(IF(H871="Utførelse",(L871+M871),IF(H871="Fagkontroll",(N871),0)))))</f>
        <v>0</v>
      </c>
      <c r="P871" s="49">
        <f>IF(A871&lt;(Støtteark!$H$4-5),0,B871)</f>
        <v>0</v>
      </c>
    </row>
    <row r="872" spans="1:16" s="49" customFormat="1" x14ac:dyDescent="0.25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8"/>
      <c r="L872" s="49">
        <f t="shared" si="43"/>
        <v>0</v>
      </c>
      <c r="M872" s="49">
        <f t="shared" si="44"/>
        <v>0</v>
      </c>
      <c r="N872" s="49">
        <f t="shared" si="45"/>
        <v>0</v>
      </c>
      <c r="O872" s="49">
        <f>IF(E872&lt;1,0,IF(A872&lt;(Støtteark!$H$4-5),0,(IF(H872="Utførelse",(L872+M872),IF(H872="Fagkontroll",(N872),0)))))</f>
        <v>0</v>
      </c>
      <c r="P872" s="49">
        <f>IF(A872&lt;(Støtteark!$H$4-5),0,B872)</f>
        <v>0</v>
      </c>
    </row>
    <row r="873" spans="1:16" s="49" customFormat="1" x14ac:dyDescent="0.25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8"/>
      <c r="L873" s="49">
        <f t="shared" si="43"/>
        <v>0</v>
      </c>
      <c r="M873" s="49">
        <f t="shared" si="44"/>
        <v>0</v>
      </c>
      <c r="N873" s="49">
        <f t="shared" si="45"/>
        <v>0</v>
      </c>
      <c r="O873" s="49">
        <f>IF(E873&lt;1,0,IF(A873&lt;(Støtteark!$H$4-5),0,(IF(H873="Utførelse",(L873+M873),IF(H873="Fagkontroll",(N873),0)))))</f>
        <v>0</v>
      </c>
      <c r="P873" s="49">
        <f>IF(A873&lt;(Støtteark!$H$4-5),0,B873)</f>
        <v>0</v>
      </c>
    </row>
    <row r="874" spans="1:16" s="49" customFormat="1" x14ac:dyDescent="0.25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8"/>
      <c r="L874" s="49">
        <f t="shared" si="43"/>
        <v>0</v>
      </c>
      <c r="M874" s="49">
        <f t="shared" si="44"/>
        <v>0</v>
      </c>
      <c r="N874" s="49">
        <f t="shared" si="45"/>
        <v>0</v>
      </c>
      <c r="O874" s="49">
        <f>IF(E874&lt;1,0,IF(A874&lt;(Støtteark!$H$4-5),0,(IF(H874="Utførelse",(L874+M874),IF(H874="Fagkontroll",(N874),0)))))</f>
        <v>0</v>
      </c>
      <c r="P874" s="49">
        <f>IF(A874&lt;(Støtteark!$H$4-5),0,B874)</f>
        <v>0</v>
      </c>
    </row>
    <row r="875" spans="1:16" s="49" customFormat="1" x14ac:dyDescent="0.25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8"/>
      <c r="L875" s="49">
        <f t="shared" si="43"/>
        <v>0</v>
      </c>
      <c r="M875" s="49">
        <f t="shared" si="44"/>
        <v>0</v>
      </c>
      <c r="N875" s="49">
        <f t="shared" si="45"/>
        <v>0</v>
      </c>
      <c r="O875" s="49">
        <f>IF(E875&lt;1,0,IF(A875&lt;(Støtteark!$H$4-5),0,(IF(H875="Utførelse",(L875+M875),IF(H875="Fagkontroll",(N875),0)))))</f>
        <v>0</v>
      </c>
      <c r="P875" s="49">
        <f>IF(A875&lt;(Støtteark!$H$4-5),0,B875)</f>
        <v>0</v>
      </c>
    </row>
    <row r="876" spans="1:16" s="49" customFormat="1" x14ac:dyDescent="0.25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8"/>
      <c r="L876" s="49">
        <f t="shared" si="43"/>
        <v>0</v>
      </c>
      <c r="M876" s="49">
        <f t="shared" si="44"/>
        <v>0</v>
      </c>
      <c r="N876" s="49">
        <f t="shared" si="45"/>
        <v>0</v>
      </c>
      <c r="O876" s="49">
        <f>IF(E876&lt;1,0,IF(A876&lt;(Støtteark!$H$4-5),0,(IF(H876="Utførelse",(L876+M876),IF(H876="Fagkontroll",(N876),0)))))</f>
        <v>0</v>
      </c>
      <c r="P876" s="49">
        <f>IF(A876&lt;(Støtteark!$H$4-5),0,B876)</f>
        <v>0</v>
      </c>
    </row>
    <row r="877" spans="1:16" s="49" customFormat="1" x14ac:dyDescent="0.25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8"/>
      <c r="L877" s="49">
        <f t="shared" si="43"/>
        <v>0</v>
      </c>
      <c r="M877" s="49">
        <f t="shared" si="44"/>
        <v>0</v>
      </c>
      <c r="N877" s="49">
        <f t="shared" si="45"/>
        <v>0</v>
      </c>
      <c r="O877" s="49">
        <f>IF(E877&lt;1,0,IF(A877&lt;(Støtteark!$H$4-5),0,(IF(H877="Utførelse",(L877+M877),IF(H877="Fagkontroll",(N877),0)))))</f>
        <v>0</v>
      </c>
      <c r="P877" s="49">
        <f>IF(A877&lt;(Støtteark!$H$4-5),0,B877)</f>
        <v>0</v>
      </c>
    </row>
    <row r="878" spans="1:16" s="49" customFormat="1" x14ac:dyDescent="0.25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8"/>
      <c r="L878" s="49">
        <f t="shared" si="43"/>
        <v>0</v>
      </c>
      <c r="M878" s="49">
        <f t="shared" si="44"/>
        <v>0</v>
      </c>
      <c r="N878" s="49">
        <f t="shared" si="45"/>
        <v>0</v>
      </c>
      <c r="O878" s="49">
        <f>IF(E878&lt;1,0,IF(A878&lt;(Støtteark!$H$4-5),0,(IF(H878="Utførelse",(L878+M878),IF(H878="Fagkontroll",(N878),0)))))</f>
        <v>0</v>
      </c>
      <c r="P878" s="49">
        <f>IF(A878&lt;(Støtteark!$H$4-5),0,B878)</f>
        <v>0</v>
      </c>
    </row>
    <row r="879" spans="1:16" s="49" customFormat="1" x14ac:dyDescent="0.25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8"/>
      <c r="L879" s="49">
        <f t="shared" si="43"/>
        <v>0</v>
      </c>
      <c r="M879" s="49">
        <f t="shared" si="44"/>
        <v>0</v>
      </c>
      <c r="N879" s="49">
        <f t="shared" si="45"/>
        <v>0</v>
      </c>
      <c r="O879" s="49">
        <f>IF(E879&lt;1,0,IF(A879&lt;(Støtteark!$H$4-5),0,(IF(H879="Utførelse",(L879+M879),IF(H879="Fagkontroll",(N879),0)))))</f>
        <v>0</v>
      </c>
      <c r="P879" s="49">
        <f>IF(A879&lt;(Støtteark!$H$4-5),0,B879)</f>
        <v>0</v>
      </c>
    </row>
    <row r="880" spans="1:16" s="49" customFormat="1" x14ac:dyDescent="0.25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8"/>
      <c r="L880" s="49">
        <f t="shared" si="43"/>
        <v>0</v>
      </c>
      <c r="M880" s="49">
        <f t="shared" si="44"/>
        <v>0</v>
      </c>
      <c r="N880" s="49">
        <f t="shared" si="45"/>
        <v>0</v>
      </c>
      <c r="O880" s="49">
        <f>IF(E880&lt;1,0,IF(A880&lt;(Støtteark!$H$4-5),0,(IF(H880="Utførelse",(L880+M880),IF(H880="Fagkontroll",(N880),0)))))</f>
        <v>0</v>
      </c>
      <c r="P880" s="49">
        <f>IF(A880&lt;(Støtteark!$H$4-5),0,B880)</f>
        <v>0</v>
      </c>
    </row>
    <row r="881" spans="1:16" s="49" customFormat="1" x14ac:dyDescent="0.25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8"/>
      <c r="L881" s="49">
        <f t="shared" si="43"/>
        <v>0</v>
      </c>
      <c r="M881" s="49">
        <f t="shared" si="44"/>
        <v>0</v>
      </c>
      <c r="N881" s="49">
        <f t="shared" si="45"/>
        <v>0</v>
      </c>
      <c r="O881" s="49">
        <f>IF(E881&lt;1,0,IF(A881&lt;(Støtteark!$H$4-5),0,(IF(H881="Utførelse",(L881+M881),IF(H881="Fagkontroll",(N881),0)))))</f>
        <v>0</v>
      </c>
      <c r="P881" s="49">
        <f>IF(A881&lt;(Støtteark!$H$4-5),0,B881)</f>
        <v>0</v>
      </c>
    </row>
    <row r="882" spans="1:16" s="49" customFormat="1" x14ac:dyDescent="0.25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8"/>
      <c r="L882" s="49">
        <f t="shared" si="43"/>
        <v>0</v>
      </c>
      <c r="M882" s="49">
        <f t="shared" si="44"/>
        <v>0</v>
      </c>
      <c r="N882" s="49">
        <f t="shared" si="45"/>
        <v>0</v>
      </c>
      <c r="O882" s="49">
        <f>IF(E882&lt;1,0,IF(A882&lt;(Støtteark!$H$4-5),0,(IF(H882="Utførelse",(L882+M882),IF(H882="Fagkontroll",(N882),0)))))</f>
        <v>0</v>
      </c>
      <c r="P882" s="49">
        <f>IF(A882&lt;(Støtteark!$H$4-5),0,B882)</f>
        <v>0</v>
      </c>
    </row>
    <row r="883" spans="1:16" s="49" customFormat="1" x14ac:dyDescent="0.25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8"/>
      <c r="L883" s="49">
        <f t="shared" si="43"/>
        <v>0</v>
      </c>
      <c r="M883" s="49">
        <f t="shared" si="44"/>
        <v>0</v>
      </c>
      <c r="N883" s="49">
        <f t="shared" si="45"/>
        <v>0</v>
      </c>
      <c r="O883" s="49">
        <f>IF(E883&lt;1,0,IF(A883&lt;(Støtteark!$H$4-5),0,(IF(H883="Utførelse",(L883+M883),IF(H883="Fagkontroll",(N883),0)))))</f>
        <v>0</v>
      </c>
      <c r="P883" s="49">
        <f>IF(A883&lt;(Støtteark!$H$4-5),0,B883)</f>
        <v>0</v>
      </c>
    </row>
    <row r="884" spans="1:16" s="49" customFormat="1" x14ac:dyDescent="0.25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8"/>
      <c r="L884" s="49">
        <f t="shared" si="43"/>
        <v>0</v>
      </c>
      <c r="M884" s="49">
        <f t="shared" si="44"/>
        <v>0</v>
      </c>
      <c r="N884" s="49">
        <f t="shared" si="45"/>
        <v>0</v>
      </c>
      <c r="O884" s="49">
        <f>IF(E884&lt;1,0,IF(A884&lt;(Støtteark!$H$4-5),0,(IF(H884="Utførelse",(L884+M884),IF(H884="Fagkontroll",(N884),0)))))</f>
        <v>0</v>
      </c>
      <c r="P884" s="49">
        <f>IF(A884&lt;(Støtteark!$H$4-5),0,B884)</f>
        <v>0</v>
      </c>
    </row>
    <row r="885" spans="1:16" s="49" customFormat="1" x14ac:dyDescent="0.25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8"/>
      <c r="L885" s="49">
        <f t="shared" si="43"/>
        <v>0</v>
      </c>
      <c r="M885" s="49">
        <f t="shared" si="44"/>
        <v>0</v>
      </c>
      <c r="N885" s="49">
        <f t="shared" si="45"/>
        <v>0</v>
      </c>
      <c r="O885" s="49">
        <f>IF(E885&lt;1,0,IF(A885&lt;(Støtteark!$H$4-5),0,(IF(H885="Utførelse",(L885+M885),IF(H885="Fagkontroll",(N885),0)))))</f>
        <v>0</v>
      </c>
      <c r="P885" s="49">
        <f>IF(A885&lt;(Støtteark!$H$4-5),0,B885)</f>
        <v>0</v>
      </c>
    </row>
    <row r="886" spans="1:16" s="49" customFormat="1" x14ac:dyDescent="0.25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8"/>
      <c r="L886" s="49">
        <f t="shared" si="43"/>
        <v>0</v>
      </c>
      <c r="M886" s="49">
        <f t="shared" si="44"/>
        <v>0</v>
      </c>
      <c r="N886" s="49">
        <f t="shared" si="45"/>
        <v>0</v>
      </c>
      <c r="O886" s="49">
        <f>IF(E886&lt;1,0,IF(A886&lt;(Støtteark!$H$4-5),0,(IF(H886="Utførelse",(L886+M886),IF(H886="Fagkontroll",(N886),0)))))</f>
        <v>0</v>
      </c>
      <c r="P886" s="49">
        <f>IF(A886&lt;(Støtteark!$H$4-5),0,B886)</f>
        <v>0</v>
      </c>
    </row>
    <row r="887" spans="1:16" s="49" customFormat="1" x14ac:dyDescent="0.25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8"/>
      <c r="L887" s="49">
        <f t="shared" si="43"/>
        <v>0</v>
      </c>
      <c r="M887" s="49">
        <f t="shared" si="44"/>
        <v>0</v>
      </c>
      <c r="N887" s="49">
        <f t="shared" si="45"/>
        <v>0</v>
      </c>
      <c r="O887" s="49">
        <f>IF(E887&lt;1,0,IF(A887&lt;(Støtteark!$H$4-5),0,(IF(H887="Utførelse",(L887+M887),IF(H887="Fagkontroll",(N887),0)))))</f>
        <v>0</v>
      </c>
      <c r="P887" s="49">
        <f>IF(A887&lt;(Støtteark!$H$4-5),0,B887)</f>
        <v>0</v>
      </c>
    </row>
    <row r="888" spans="1:16" s="49" customFormat="1" x14ac:dyDescent="0.25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8"/>
      <c r="L888" s="49">
        <f t="shared" si="43"/>
        <v>0</v>
      </c>
      <c r="M888" s="49">
        <f t="shared" si="44"/>
        <v>0</v>
      </c>
      <c r="N888" s="49">
        <f t="shared" si="45"/>
        <v>0</v>
      </c>
      <c r="O888" s="49">
        <f>IF(E888&lt;1,0,IF(A888&lt;(Støtteark!$H$4-5),0,(IF(H888="Utførelse",(L888+M888),IF(H888="Fagkontroll",(N888),0)))))</f>
        <v>0</v>
      </c>
      <c r="P888" s="49">
        <f>IF(A888&lt;(Støtteark!$H$4-5),0,B888)</f>
        <v>0</v>
      </c>
    </row>
    <row r="889" spans="1:16" s="49" customFormat="1" x14ac:dyDescent="0.25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8"/>
      <c r="L889" s="49">
        <f t="shared" si="43"/>
        <v>0</v>
      </c>
      <c r="M889" s="49">
        <f t="shared" si="44"/>
        <v>0</v>
      </c>
      <c r="N889" s="49">
        <f t="shared" si="45"/>
        <v>0</v>
      </c>
      <c r="O889" s="49">
        <f>IF(E889&lt;1,0,IF(A889&lt;(Støtteark!$H$4-5),0,(IF(H889="Utførelse",(L889+M889),IF(H889="Fagkontroll",(N889),0)))))</f>
        <v>0</v>
      </c>
      <c r="P889" s="49">
        <f>IF(A889&lt;(Støtteark!$H$4-5),0,B889)</f>
        <v>0</v>
      </c>
    </row>
    <row r="890" spans="1:16" s="49" customFormat="1" x14ac:dyDescent="0.25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8"/>
      <c r="L890" s="49">
        <f t="shared" si="43"/>
        <v>0</v>
      </c>
      <c r="M890" s="49">
        <f t="shared" si="44"/>
        <v>0</v>
      </c>
      <c r="N890" s="49">
        <f t="shared" si="45"/>
        <v>0</v>
      </c>
      <c r="O890" s="49">
        <f>IF(E890&lt;1,0,IF(A890&lt;(Støtteark!$H$4-5),0,(IF(H890="Utførelse",(L890+M890),IF(H890="Fagkontroll",(N890),0)))))</f>
        <v>0</v>
      </c>
      <c r="P890" s="49">
        <f>IF(A890&lt;(Støtteark!$H$4-5),0,B890)</f>
        <v>0</v>
      </c>
    </row>
    <row r="891" spans="1:16" s="49" customFormat="1" x14ac:dyDescent="0.25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8"/>
      <c r="L891" s="49">
        <f t="shared" si="43"/>
        <v>0</v>
      </c>
      <c r="M891" s="49">
        <f t="shared" si="44"/>
        <v>0</v>
      </c>
      <c r="N891" s="49">
        <f t="shared" si="45"/>
        <v>0</v>
      </c>
      <c r="O891" s="49">
        <f>IF(E891&lt;1,0,IF(A891&lt;(Støtteark!$H$4-5),0,(IF(H891="Utførelse",(L891+M891),IF(H891="Fagkontroll",(N891),0)))))</f>
        <v>0</v>
      </c>
      <c r="P891" s="49">
        <f>IF(A891&lt;(Støtteark!$H$4-5),0,B891)</f>
        <v>0</v>
      </c>
    </row>
    <row r="892" spans="1:16" s="49" customFormat="1" x14ac:dyDescent="0.25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8"/>
      <c r="L892" s="49">
        <f t="shared" si="43"/>
        <v>0</v>
      </c>
      <c r="M892" s="49">
        <f t="shared" si="44"/>
        <v>0</v>
      </c>
      <c r="N892" s="49">
        <f t="shared" si="45"/>
        <v>0</v>
      </c>
      <c r="O892" s="49">
        <f>IF(E892&lt;1,0,IF(A892&lt;(Støtteark!$H$4-5),0,(IF(H892="Utførelse",(L892+M892),IF(H892="Fagkontroll",(N892),0)))))</f>
        <v>0</v>
      </c>
      <c r="P892" s="49">
        <f>IF(A892&lt;(Støtteark!$H$4-5),0,B892)</f>
        <v>0</v>
      </c>
    </row>
    <row r="893" spans="1:16" s="49" customFormat="1" x14ac:dyDescent="0.25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8"/>
      <c r="L893" s="49">
        <f t="shared" si="43"/>
        <v>0</v>
      </c>
      <c r="M893" s="49">
        <f t="shared" si="44"/>
        <v>0</v>
      </c>
      <c r="N893" s="49">
        <f t="shared" si="45"/>
        <v>0</v>
      </c>
      <c r="O893" s="49">
        <f>IF(E893&lt;1,0,IF(A893&lt;(Støtteark!$H$4-5),0,(IF(H893="Utførelse",(L893+M893),IF(H893="Fagkontroll",(N893),0)))))</f>
        <v>0</v>
      </c>
      <c r="P893" s="49">
        <f>IF(A893&lt;(Støtteark!$H$4-5),0,B893)</f>
        <v>0</v>
      </c>
    </row>
    <row r="894" spans="1:16" s="49" customFormat="1" x14ac:dyDescent="0.25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8"/>
      <c r="L894" s="49">
        <f t="shared" si="43"/>
        <v>0</v>
      </c>
      <c r="M894" s="49">
        <f t="shared" si="44"/>
        <v>0</v>
      </c>
      <c r="N894" s="49">
        <f t="shared" si="45"/>
        <v>0</v>
      </c>
      <c r="O894" s="49">
        <f>IF(E894&lt;1,0,IF(A894&lt;(Støtteark!$H$4-5),0,(IF(H894="Utførelse",(L894+M894),IF(H894="Fagkontroll",(N894),0)))))</f>
        <v>0</v>
      </c>
      <c r="P894" s="49">
        <f>IF(A894&lt;(Støtteark!$H$4-5),0,B894)</f>
        <v>0</v>
      </c>
    </row>
    <row r="895" spans="1:16" s="49" customFormat="1" x14ac:dyDescent="0.25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8"/>
      <c r="L895" s="49">
        <f t="shared" si="43"/>
        <v>0</v>
      </c>
      <c r="M895" s="49">
        <f t="shared" si="44"/>
        <v>0</v>
      </c>
      <c r="N895" s="49">
        <f t="shared" si="45"/>
        <v>0</v>
      </c>
      <c r="O895" s="49">
        <f>IF(E895&lt;1,0,IF(A895&lt;(Støtteark!$H$4-5),0,(IF(H895="Utførelse",(L895+M895),IF(H895="Fagkontroll",(N895),0)))))</f>
        <v>0</v>
      </c>
      <c r="P895" s="49">
        <f>IF(A895&lt;(Støtteark!$H$4-5),0,B895)</f>
        <v>0</v>
      </c>
    </row>
    <row r="896" spans="1:16" s="49" customFormat="1" x14ac:dyDescent="0.25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8"/>
      <c r="L896" s="49">
        <f t="shared" si="43"/>
        <v>0</v>
      </c>
      <c r="M896" s="49">
        <f t="shared" si="44"/>
        <v>0</v>
      </c>
      <c r="N896" s="49">
        <f t="shared" si="45"/>
        <v>0</v>
      </c>
      <c r="O896" s="49">
        <f>IF(E896&lt;1,0,IF(A896&lt;(Støtteark!$H$4-5),0,(IF(H896="Utførelse",(L896+M896),IF(H896="Fagkontroll",(N896),0)))))</f>
        <v>0</v>
      </c>
      <c r="P896" s="49">
        <f>IF(A896&lt;(Støtteark!$H$4-5),0,B896)</f>
        <v>0</v>
      </c>
    </row>
    <row r="897" spans="1:16" s="49" customFormat="1" x14ac:dyDescent="0.25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8"/>
      <c r="L897" s="49">
        <f t="shared" si="43"/>
        <v>0</v>
      </c>
      <c r="M897" s="49">
        <f t="shared" si="44"/>
        <v>0</v>
      </c>
      <c r="N897" s="49">
        <f t="shared" si="45"/>
        <v>0</v>
      </c>
      <c r="O897" s="49">
        <f>IF(E897&lt;1,0,IF(A897&lt;(Støtteark!$H$4-5),0,(IF(H897="Utførelse",(L897+M897),IF(H897="Fagkontroll",(N897),0)))))</f>
        <v>0</v>
      </c>
      <c r="P897" s="49">
        <f>IF(A897&lt;(Støtteark!$H$4-5),0,B897)</f>
        <v>0</v>
      </c>
    </row>
    <row r="898" spans="1:16" s="49" customFormat="1" x14ac:dyDescent="0.25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8"/>
      <c r="L898" s="49">
        <f t="shared" si="43"/>
        <v>0</v>
      </c>
      <c r="M898" s="49">
        <f t="shared" si="44"/>
        <v>0</v>
      </c>
      <c r="N898" s="49">
        <f t="shared" si="45"/>
        <v>0</v>
      </c>
      <c r="O898" s="49">
        <f>IF(E898&lt;1,0,IF(A898&lt;(Støtteark!$H$4-5),0,(IF(H898="Utførelse",(L898+M898),IF(H898="Fagkontroll",(N898),0)))))</f>
        <v>0</v>
      </c>
      <c r="P898" s="49">
        <f>IF(A898&lt;(Støtteark!$H$4-5),0,B898)</f>
        <v>0</v>
      </c>
    </row>
    <row r="899" spans="1:16" s="49" customFormat="1" x14ac:dyDescent="0.25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8"/>
      <c r="L899" s="49">
        <f t="shared" si="43"/>
        <v>0</v>
      </c>
      <c r="M899" s="49">
        <f t="shared" si="44"/>
        <v>0</v>
      </c>
      <c r="N899" s="49">
        <f t="shared" si="45"/>
        <v>0</v>
      </c>
      <c r="O899" s="49">
        <f>IF(E899&lt;1,0,IF(A899&lt;(Støtteark!$H$4-5),0,(IF(H899="Utførelse",(L899+M899),IF(H899="Fagkontroll",(N899),0)))))</f>
        <v>0</v>
      </c>
      <c r="P899" s="49">
        <f>IF(A899&lt;(Støtteark!$H$4-5),0,B899)</f>
        <v>0</v>
      </c>
    </row>
    <row r="900" spans="1:16" s="49" customFormat="1" x14ac:dyDescent="0.25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8"/>
      <c r="L900" s="49">
        <f t="shared" si="43"/>
        <v>0</v>
      </c>
      <c r="M900" s="49">
        <f t="shared" si="44"/>
        <v>0</v>
      </c>
      <c r="N900" s="49">
        <f t="shared" si="45"/>
        <v>0</v>
      </c>
      <c r="O900" s="49">
        <f>IF(E900&lt;1,0,IF(A900&lt;(Støtteark!$H$4-5),0,(IF(H900="Utførelse",(L900+M900),IF(H900="Fagkontroll",(N900),0)))))</f>
        <v>0</v>
      </c>
      <c r="P900" s="49">
        <f>IF(A900&lt;(Støtteark!$H$4-5),0,B900)</f>
        <v>0</v>
      </c>
    </row>
    <row r="901" spans="1:16" s="49" customFormat="1" x14ac:dyDescent="0.25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8"/>
      <c r="L901" s="49">
        <f t="shared" si="43"/>
        <v>0</v>
      </c>
      <c r="M901" s="49">
        <f t="shared" si="44"/>
        <v>0</v>
      </c>
      <c r="N901" s="49">
        <f t="shared" si="45"/>
        <v>0</v>
      </c>
      <c r="O901" s="49">
        <f>IF(E901&lt;1,0,IF(A901&lt;(Støtteark!$H$4-5),0,(IF(H901="Utførelse",(L901+M901),IF(H901="Fagkontroll",(N901),0)))))</f>
        <v>0</v>
      </c>
      <c r="P901" s="49">
        <f>IF(A901&lt;(Støtteark!$H$4-5),0,B901)</f>
        <v>0</v>
      </c>
    </row>
    <row r="902" spans="1:16" s="49" customFormat="1" x14ac:dyDescent="0.25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8"/>
      <c r="L902" s="49">
        <f t="shared" si="43"/>
        <v>0</v>
      </c>
      <c r="M902" s="49">
        <f t="shared" si="44"/>
        <v>0</v>
      </c>
      <c r="N902" s="49">
        <f t="shared" si="45"/>
        <v>0</v>
      </c>
      <c r="O902" s="49">
        <f>IF(E902&lt;1,0,IF(A902&lt;(Støtteark!$H$4-5),0,(IF(H902="Utførelse",(L902+M902),IF(H902="Fagkontroll",(N902),0)))))</f>
        <v>0</v>
      </c>
      <c r="P902" s="49">
        <f>IF(A902&lt;(Støtteark!$H$4-5),0,B902)</f>
        <v>0</v>
      </c>
    </row>
    <row r="903" spans="1:16" s="49" customFormat="1" x14ac:dyDescent="0.25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8"/>
      <c r="L903" s="49">
        <f t="shared" si="43"/>
        <v>0</v>
      </c>
      <c r="M903" s="49">
        <f t="shared" si="44"/>
        <v>0</v>
      </c>
      <c r="N903" s="49">
        <f t="shared" si="45"/>
        <v>0</v>
      </c>
      <c r="O903" s="49">
        <f>IF(E903&lt;1,0,IF(A903&lt;(Støtteark!$H$4-5),0,(IF(H903="Utførelse",(L903+M903),IF(H903="Fagkontroll",(N903),0)))))</f>
        <v>0</v>
      </c>
      <c r="P903" s="49">
        <f>IF(A903&lt;(Støtteark!$H$4-5),0,B903)</f>
        <v>0</v>
      </c>
    </row>
    <row r="904" spans="1:16" s="49" customFormat="1" x14ac:dyDescent="0.25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8"/>
      <c r="L904" s="49">
        <f t="shared" si="43"/>
        <v>0</v>
      </c>
      <c r="M904" s="49">
        <f t="shared" si="44"/>
        <v>0</v>
      </c>
      <c r="N904" s="49">
        <f t="shared" si="45"/>
        <v>0</v>
      </c>
      <c r="O904" s="49">
        <f>IF(E904&lt;1,0,IF(A904&lt;(Støtteark!$H$4-5),0,(IF(H904="Utførelse",(L904+M904),IF(H904="Fagkontroll",(N904),0)))))</f>
        <v>0</v>
      </c>
      <c r="P904" s="49">
        <f>IF(A904&lt;(Støtteark!$H$4-5),0,B904)</f>
        <v>0</v>
      </c>
    </row>
    <row r="905" spans="1:16" s="49" customFormat="1" x14ac:dyDescent="0.25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8"/>
      <c r="L905" s="49">
        <f t="shared" si="43"/>
        <v>0</v>
      </c>
      <c r="M905" s="49">
        <f t="shared" si="44"/>
        <v>0</v>
      </c>
      <c r="N905" s="49">
        <f t="shared" si="45"/>
        <v>0</v>
      </c>
      <c r="O905" s="49">
        <f>IF(E905&lt;1,0,IF(A905&lt;(Støtteark!$H$4-5),0,(IF(H905="Utførelse",(L905+M905),IF(H905="Fagkontroll",(N905),0)))))</f>
        <v>0</v>
      </c>
      <c r="P905" s="49">
        <f>IF(A905&lt;(Støtteark!$H$4-5),0,B905)</f>
        <v>0</v>
      </c>
    </row>
    <row r="906" spans="1:16" s="49" customFormat="1" x14ac:dyDescent="0.25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8"/>
      <c r="L906" s="49">
        <f t="shared" si="43"/>
        <v>0</v>
      </c>
      <c r="M906" s="49">
        <f t="shared" si="44"/>
        <v>0</v>
      </c>
      <c r="N906" s="49">
        <f t="shared" si="45"/>
        <v>0</v>
      </c>
      <c r="O906" s="49">
        <f>IF(E906&lt;1,0,IF(A906&lt;(Støtteark!$H$4-5),0,(IF(H906="Utførelse",(L906+M906),IF(H906="Fagkontroll",(N906),0)))))</f>
        <v>0</v>
      </c>
      <c r="P906" s="49">
        <f>IF(A906&lt;(Støtteark!$H$4-5),0,B906)</f>
        <v>0</v>
      </c>
    </row>
    <row r="907" spans="1:16" s="49" customFormat="1" x14ac:dyDescent="0.25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8"/>
      <c r="L907" s="49">
        <f t="shared" si="43"/>
        <v>0</v>
      </c>
      <c r="M907" s="49">
        <f t="shared" si="44"/>
        <v>0</v>
      </c>
      <c r="N907" s="49">
        <f t="shared" si="45"/>
        <v>0</v>
      </c>
      <c r="O907" s="49">
        <f>IF(E907&lt;1,0,IF(A907&lt;(Støtteark!$H$4-5),0,(IF(H907="Utførelse",(L907+M907),IF(H907="Fagkontroll",(N907),0)))))</f>
        <v>0</v>
      </c>
      <c r="P907" s="49">
        <f>IF(A907&lt;(Støtteark!$H$4-5),0,B907)</f>
        <v>0</v>
      </c>
    </row>
    <row r="908" spans="1:16" s="49" customFormat="1" x14ac:dyDescent="0.25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8"/>
      <c r="L908" s="49">
        <f t="shared" si="43"/>
        <v>0</v>
      </c>
      <c r="M908" s="49">
        <f t="shared" si="44"/>
        <v>0</v>
      </c>
      <c r="N908" s="49">
        <f t="shared" si="45"/>
        <v>0</v>
      </c>
      <c r="O908" s="49">
        <f>IF(E908&lt;1,0,IF(A908&lt;(Støtteark!$H$4-5),0,(IF(H908="Utførelse",(L908+M908),IF(H908="Fagkontroll",(N908),0)))))</f>
        <v>0</v>
      </c>
      <c r="P908" s="49">
        <f>IF(A908&lt;(Støtteark!$H$4-5),0,B908)</f>
        <v>0</v>
      </c>
    </row>
    <row r="909" spans="1:16" s="49" customFormat="1" x14ac:dyDescent="0.25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8"/>
      <c r="L909" s="49">
        <f t="shared" si="43"/>
        <v>0</v>
      </c>
      <c r="M909" s="49">
        <f t="shared" si="44"/>
        <v>0</v>
      </c>
      <c r="N909" s="49">
        <f t="shared" si="45"/>
        <v>0</v>
      </c>
      <c r="O909" s="49">
        <f>IF(E909&lt;1,0,IF(A909&lt;(Støtteark!$H$4-5),0,(IF(H909="Utførelse",(L909+M909),IF(H909="Fagkontroll",(N909),0)))))</f>
        <v>0</v>
      </c>
      <c r="P909" s="49">
        <f>IF(A909&lt;(Støtteark!$H$4-5),0,B909)</f>
        <v>0</v>
      </c>
    </row>
    <row r="910" spans="1:16" s="49" customFormat="1" x14ac:dyDescent="0.25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8"/>
      <c r="L910" s="49">
        <f t="shared" si="43"/>
        <v>0</v>
      </c>
      <c r="M910" s="49">
        <f t="shared" si="44"/>
        <v>0</v>
      </c>
      <c r="N910" s="49">
        <f t="shared" si="45"/>
        <v>0</v>
      </c>
      <c r="O910" s="49">
        <f>IF(E910&lt;1,0,IF(A910&lt;(Støtteark!$H$4-5),0,(IF(H910="Utførelse",(L910+M910),IF(H910="Fagkontroll",(N910),0)))))</f>
        <v>0</v>
      </c>
      <c r="P910" s="49">
        <f>IF(A910&lt;(Støtteark!$H$4-5),0,B910)</f>
        <v>0</v>
      </c>
    </row>
    <row r="911" spans="1:16" s="49" customFormat="1" x14ac:dyDescent="0.25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8"/>
      <c r="L911" s="49">
        <f t="shared" ref="L911:L974" si="46">IF(E911&lt;1,0,IF(H911="Utførelse",IF(G911="Tekniske planer",B911,0),0))</f>
        <v>0</v>
      </c>
      <c r="M911" s="49">
        <f t="shared" ref="M911:M974" si="47">IF(E911&lt;1,0,IF(H911="Utførelse",IF(G911="Revurdering",B911,0),0))</f>
        <v>0</v>
      </c>
      <c r="N911" s="49">
        <f t="shared" ref="N911:N974" si="48">IF(L911+M911&gt;0,0,B911)</f>
        <v>0</v>
      </c>
      <c r="O911" s="49">
        <f>IF(E911&lt;1,0,IF(A911&lt;(Støtteark!$H$4-5),0,(IF(H911="Utførelse",(L911+M911),IF(H911="Fagkontroll",(N911),0)))))</f>
        <v>0</v>
      </c>
      <c r="P911" s="49">
        <f>IF(A911&lt;(Støtteark!$H$4-5),0,B911)</f>
        <v>0</v>
      </c>
    </row>
    <row r="912" spans="1:16" s="49" customFormat="1" x14ac:dyDescent="0.25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8"/>
      <c r="L912" s="49">
        <f t="shared" si="46"/>
        <v>0</v>
      </c>
      <c r="M912" s="49">
        <f t="shared" si="47"/>
        <v>0</v>
      </c>
      <c r="N912" s="49">
        <f t="shared" si="48"/>
        <v>0</v>
      </c>
      <c r="O912" s="49">
        <f>IF(E912&lt;1,0,IF(A912&lt;(Støtteark!$H$4-5),0,(IF(H912="Utførelse",(L912+M912),IF(H912="Fagkontroll",(N912),0)))))</f>
        <v>0</v>
      </c>
      <c r="P912" s="49">
        <f>IF(A912&lt;(Støtteark!$H$4-5),0,B912)</f>
        <v>0</v>
      </c>
    </row>
    <row r="913" spans="1:16" s="49" customFormat="1" x14ac:dyDescent="0.25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8"/>
      <c r="L913" s="49">
        <f t="shared" si="46"/>
        <v>0</v>
      </c>
      <c r="M913" s="49">
        <f t="shared" si="47"/>
        <v>0</v>
      </c>
      <c r="N913" s="49">
        <f t="shared" si="48"/>
        <v>0</v>
      </c>
      <c r="O913" s="49">
        <f>IF(E913&lt;1,0,IF(A913&lt;(Støtteark!$H$4-5),0,(IF(H913="Utførelse",(L913+M913),IF(H913="Fagkontroll",(N913),0)))))</f>
        <v>0</v>
      </c>
      <c r="P913" s="49">
        <f>IF(A913&lt;(Støtteark!$H$4-5),0,B913)</f>
        <v>0</v>
      </c>
    </row>
    <row r="914" spans="1:16" s="49" customFormat="1" x14ac:dyDescent="0.25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8"/>
      <c r="L914" s="49">
        <f t="shared" si="46"/>
        <v>0</v>
      </c>
      <c r="M914" s="49">
        <f t="shared" si="47"/>
        <v>0</v>
      </c>
      <c r="N914" s="49">
        <f t="shared" si="48"/>
        <v>0</v>
      </c>
      <c r="O914" s="49">
        <f>IF(E914&lt;1,0,IF(A914&lt;(Støtteark!$H$4-5),0,(IF(H914="Utførelse",(L914+M914),IF(H914="Fagkontroll",(N914),0)))))</f>
        <v>0</v>
      </c>
      <c r="P914" s="49">
        <f>IF(A914&lt;(Støtteark!$H$4-5),0,B914)</f>
        <v>0</v>
      </c>
    </row>
    <row r="915" spans="1:16" s="49" customFormat="1" x14ac:dyDescent="0.25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8"/>
      <c r="L915" s="49">
        <f t="shared" si="46"/>
        <v>0</v>
      </c>
      <c r="M915" s="49">
        <f t="shared" si="47"/>
        <v>0</v>
      </c>
      <c r="N915" s="49">
        <f t="shared" si="48"/>
        <v>0</v>
      </c>
      <c r="O915" s="49">
        <f>IF(E915&lt;1,0,IF(A915&lt;(Støtteark!$H$4-5),0,(IF(H915="Utførelse",(L915+M915),IF(H915="Fagkontroll",(N915),0)))))</f>
        <v>0</v>
      </c>
      <c r="P915" s="49">
        <f>IF(A915&lt;(Støtteark!$H$4-5),0,B915)</f>
        <v>0</v>
      </c>
    </row>
    <row r="916" spans="1:16" s="49" customFormat="1" x14ac:dyDescent="0.25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8"/>
      <c r="L916" s="49">
        <f t="shared" si="46"/>
        <v>0</v>
      </c>
      <c r="M916" s="49">
        <f t="shared" si="47"/>
        <v>0</v>
      </c>
      <c r="N916" s="49">
        <f t="shared" si="48"/>
        <v>0</v>
      </c>
      <c r="O916" s="49">
        <f>IF(E916&lt;1,0,IF(A916&lt;(Støtteark!$H$4-5),0,(IF(H916="Utførelse",(L916+M916),IF(H916="Fagkontroll",(N916),0)))))</f>
        <v>0</v>
      </c>
      <c r="P916" s="49">
        <f>IF(A916&lt;(Støtteark!$H$4-5),0,B916)</f>
        <v>0</v>
      </c>
    </row>
    <row r="917" spans="1:16" s="49" customFormat="1" x14ac:dyDescent="0.25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8"/>
      <c r="L917" s="49">
        <f t="shared" si="46"/>
        <v>0</v>
      </c>
      <c r="M917" s="49">
        <f t="shared" si="47"/>
        <v>0</v>
      </c>
      <c r="N917" s="49">
        <f t="shared" si="48"/>
        <v>0</v>
      </c>
      <c r="O917" s="49">
        <f>IF(E917&lt;1,0,IF(A917&lt;(Støtteark!$H$4-5),0,(IF(H917="Utførelse",(L917+M917),IF(H917="Fagkontroll",(N917),0)))))</f>
        <v>0</v>
      </c>
      <c r="P917" s="49">
        <f>IF(A917&lt;(Støtteark!$H$4-5),0,B917)</f>
        <v>0</v>
      </c>
    </row>
    <row r="918" spans="1:16" s="49" customFormat="1" x14ac:dyDescent="0.25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8"/>
      <c r="L918" s="49">
        <f t="shared" si="46"/>
        <v>0</v>
      </c>
      <c r="M918" s="49">
        <f t="shared" si="47"/>
        <v>0</v>
      </c>
      <c r="N918" s="49">
        <f t="shared" si="48"/>
        <v>0</v>
      </c>
      <c r="O918" s="49">
        <f>IF(E918&lt;1,0,IF(A918&lt;(Støtteark!$H$4-5),0,(IF(H918="Utførelse",(L918+M918),IF(H918="Fagkontroll",(N918),0)))))</f>
        <v>0</v>
      </c>
      <c r="P918" s="49">
        <f>IF(A918&lt;(Støtteark!$H$4-5),0,B918)</f>
        <v>0</v>
      </c>
    </row>
    <row r="919" spans="1:16" s="49" customFormat="1" x14ac:dyDescent="0.25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8"/>
      <c r="L919" s="49">
        <f t="shared" si="46"/>
        <v>0</v>
      </c>
      <c r="M919" s="49">
        <f t="shared" si="47"/>
        <v>0</v>
      </c>
      <c r="N919" s="49">
        <f t="shared" si="48"/>
        <v>0</v>
      </c>
      <c r="O919" s="49">
        <f>IF(E919&lt;1,0,IF(A919&lt;(Støtteark!$H$4-5),0,(IF(H919="Utførelse",(L919+M919),IF(H919="Fagkontroll",(N919),0)))))</f>
        <v>0</v>
      </c>
      <c r="P919" s="49">
        <f>IF(A919&lt;(Støtteark!$H$4-5),0,B919)</f>
        <v>0</v>
      </c>
    </row>
    <row r="920" spans="1:16" s="49" customFormat="1" x14ac:dyDescent="0.25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8"/>
      <c r="L920" s="49">
        <f t="shared" si="46"/>
        <v>0</v>
      </c>
      <c r="M920" s="49">
        <f t="shared" si="47"/>
        <v>0</v>
      </c>
      <c r="N920" s="49">
        <f t="shared" si="48"/>
        <v>0</v>
      </c>
      <c r="O920" s="49">
        <f>IF(E920&lt;1,0,IF(A920&lt;(Støtteark!$H$4-5),0,(IF(H920="Utførelse",(L920+M920),IF(H920="Fagkontroll",(N920),0)))))</f>
        <v>0</v>
      </c>
      <c r="P920" s="49">
        <f>IF(A920&lt;(Støtteark!$H$4-5),0,B920)</f>
        <v>0</v>
      </c>
    </row>
    <row r="921" spans="1:16" s="49" customFormat="1" x14ac:dyDescent="0.25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8"/>
      <c r="L921" s="49">
        <f t="shared" si="46"/>
        <v>0</v>
      </c>
      <c r="M921" s="49">
        <f t="shared" si="47"/>
        <v>0</v>
      </c>
      <c r="N921" s="49">
        <f t="shared" si="48"/>
        <v>0</v>
      </c>
      <c r="O921" s="49">
        <f>IF(E921&lt;1,0,IF(A921&lt;(Støtteark!$H$4-5),0,(IF(H921="Utførelse",(L921+M921),IF(H921="Fagkontroll",(N921),0)))))</f>
        <v>0</v>
      </c>
      <c r="P921" s="49">
        <f>IF(A921&lt;(Støtteark!$H$4-5),0,B921)</f>
        <v>0</v>
      </c>
    </row>
    <row r="922" spans="1:16" s="49" customFormat="1" x14ac:dyDescent="0.25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8"/>
      <c r="L922" s="49">
        <f t="shared" si="46"/>
        <v>0</v>
      </c>
      <c r="M922" s="49">
        <f t="shared" si="47"/>
        <v>0</v>
      </c>
      <c r="N922" s="49">
        <f t="shared" si="48"/>
        <v>0</v>
      </c>
      <c r="O922" s="49">
        <f>IF(E922&lt;1,0,IF(A922&lt;(Støtteark!$H$4-5),0,(IF(H922="Utførelse",(L922+M922),IF(H922="Fagkontroll",(N922),0)))))</f>
        <v>0</v>
      </c>
      <c r="P922" s="49">
        <f>IF(A922&lt;(Støtteark!$H$4-5),0,B922)</f>
        <v>0</v>
      </c>
    </row>
    <row r="923" spans="1:16" s="49" customFormat="1" x14ac:dyDescent="0.25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8"/>
      <c r="L923" s="49">
        <f t="shared" si="46"/>
        <v>0</v>
      </c>
      <c r="M923" s="49">
        <f t="shared" si="47"/>
        <v>0</v>
      </c>
      <c r="N923" s="49">
        <f t="shared" si="48"/>
        <v>0</v>
      </c>
      <c r="O923" s="49">
        <f>IF(E923&lt;1,0,IF(A923&lt;(Støtteark!$H$4-5),0,(IF(H923="Utførelse",(L923+M923),IF(H923="Fagkontroll",(N923),0)))))</f>
        <v>0</v>
      </c>
      <c r="P923" s="49">
        <f>IF(A923&lt;(Støtteark!$H$4-5),0,B923)</f>
        <v>0</v>
      </c>
    </row>
    <row r="924" spans="1:16" s="49" customFormat="1" x14ac:dyDescent="0.25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8"/>
      <c r="L924" s="49">
        <f t="shared" si="46"/>
        <v>0</v>
      </c>
      <c r="M924" s="49">
        <f t="shared" si="47"/>
        <v>0</v>
      </c>
      <c r="N924" s="49">
        <f t="shared" si="48"/>
        <v>0</v>
      </c>
      <c r="O924" s="49">
        <f>IF(E924&lt;1,0,IF(A924&lt;(Støtteark!$H$4-5),0,(IF(H924="Utførelse",(L924+M924),IF(H924="Fagkontroll",(N924),0)))))</f>
        <v>0</v>
      </c>
      <c r="P924" s="49">
        <f>IF(A924&lt;(Støtteark!$H$4-5),0,B924)</f>
        <v>0</v>
      </c>
    </row>
    <row r="925" spans="1:16" s="49" customFormat="1" x14ac:dyDescent="0.25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8"/>
      <c r="L925" s="49">
        <f t="shared" si="46"/>
        <v>0</v>
      </c>
      <c r="M925" s="49">
        <f t="shared" si="47"/>
        <v>0</v>
      </c>
      <c r="N925" s="49">
        <f t="shared" si="48"/>
        <v>0</v>
      </c>
      <c r="O925" s="49">
        <f>IF(E925&lt;1,0,IF(A925&lt;(Støtteark!$H$4-5),0,(IF(H925="Utførelse",(L925+M925),IF(H925="Fagkontroll",(N925),0)))))</f>
        <v>0</v>
      </c>
      <c r="P925" s="49">
        <f>IF(A925&lt;(Støtteark!$H$4-5),0,B925)</f>
        <v>0</v>
      </c>
    </row>
    <row r="926" spans="1:16" s="49" customFormat="1" x14ac:dyDescent="0.25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8"/>
      <c r="L926" s="49">
        <f t="shared" si="46"/>
        <v>0</v>
      </c>
      <c r="M926" s="49">
        <f t="shared" si="47"/>
        <v>0</v>
      </c>
      <c r="N926" s="49">
        <f t="shared" si="48"/>
        <v>0</v>
      </c>
      <c r="O926" s="49">
        <f>IF(E926&lt;1,0,IF(A926&lt;(Støtteark!$H$4-5),0,(IF(H926="Utførelse",(L926+M926),IF(H926="Fagkontroll",(N926),0)))))</f>
        <v>0</v>
      </c>
      <c r="P926" s="49">
        <f>IF(A926&lt;(Støtteark!$H$4-5),0,B926)</f>
        <v>0</v>
      </c>
    </row>
    <row r="927" spans="1:16" s="49" customFormat="1" x14ac:dyDescent="0.25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8"/>
      <c r="L927" s="49">
        <f t="shared" si="46"/>
        <v>0</v>
      </c>
      <c r="M927" s="49">
        <f t="shared" si="47"/>
        <v>0</v>
      </c>
      <c r="N927" s="49">
        <f t="shared" si="48"/>
        <v>0</v>
      </c>
      <c r="O927" s="49">
        <f>IF(E927&lt;1,0,IF(A927&lt;(Støtteark!$H$4-5),0,(IF(H927="Utførelse",(L927+M927),IF(H927="Fagkontroll",(N927),0)))))</f>
        <v>0</v>
      </c>
      <c r="P927" s="49">
        <f>IF(A927&lt;(Støtteark!$H$4-5),0,B927)</f>
        <v>0</v>
      </c>
    </row>
    <row r="928" spans="1:16" s="49" customFormat="1" x14ac:dyDescent="0.25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8"/>
      <c r="L928" s="49">
        <f t="shared" si="46"/>
        <v>0</v>
      </c>
      <c r="M928" s="49">
        <f t="shared" si="47"/>
        <v>0</v>
      </c>
      <c r="N928" s="49">
        <f t="shared" si="48"/>
        <v>0</v>
      </c>
      <c r="O928" s="49">
        <f>IF(E928&lt;1,0,IF(A928&lt;(Støtteark!$H$4-5),0,(IF(H928="Utførelse",(L928+M928),IF(H928="Fagkontroll",(N928),0)))))</f>
        <v>0</v>
      </c>
      <c r="P928" s="49">
        <f>IF(A928&lt;(Støtteark!$H$4-5),0,B928)</f>
        <v>0</v>
      </c>
    </row>
    <row r="929" spans="1:16" s="49" customFormat="1" x14ac:dyDescent="0.25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8"/>
      <c r="L929" s="49">
        <f t="shared" si="46"/>
        <v>0</v>
      </c>
      <c r="M929" s="49">
        <f t="shared" si="47"/>
        <v>0</v>
      </c>
      <c r="N929" s="49">
        <f t="shared" si="48"/>
        <v>0</v>
      </c>
      <c r="O929" s="49">
        <f>IF(E929&lt;1,0,IF(A929&lt;(Støtteark!$H$4-5),0,(IF(H929="Utførelse",(L929+M929),IF(H929="Fagkontroll",(N929),0)))))</f>
        <v>0</v>
      </c>
      <c r="P929" s="49">
        <f>IF(A929&lt;(Støtteark!$H$4-5),0,B929)</f>
        <v>0</v>
      </c>
    </row>
    <row r="930" spans="1:16" s="49" customFormat="1" x14ac:dyDescent="0.25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8"/>
      <c r="L930" s="49">
        <f t="shared" si="46"/>
        <v>0</v>
      </c>
      <c r="M930" s="49">
        <f t="shared" si="47"/>
        <v>0</v>
      </c>
      <c r="N930" s="49">
        <f t="shared" si="48"/>
        <v>0</v>
      </c>
      <c r="O930" s="49">
        <f>IF(E930&lt;1,0,IF(A930&lt;(Støtteark!$H$4-5),0,(IF(H930="Utførelse",(L930+M930),IF(H930="Fagkontroll",(N930),0)))))</f>
        <v>0</v>
      </c>
      <c r="P930" s="49">
        <f>IF(A930&lt;(Støtteark!$H$4-5),0,B930)</f>
        <v>0</v>
      </c>
    </row>
    <row r="931" spans="1:16" s="49" customFormat="1" x14ac:dyDescent="0.25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8"/>
      <c r="L931" s="49">
        <f t="shared" si="46"/>
        <v>0</v>
      </c>
      <c r="M931" s="49">
        <f t="shared" si="47"/>
        <v>0</v>
      </c>
      <c r="N931" s="49">
        <f t="shared" si="48"/>
        <v>0</v>
      </c>
      <c r="O931" s="49">
        <f>IF(E931&lt;1,0,IF(A931&lt;(Støtteark!$H$4-5),0,(IF(H931="Utførelse",(L931+M931),IF(H931="Fagkontroll",(N931),0)))))</f>
        <v>0</v>
      </c>
      <c r="P931" s="49">
        <f>IF(A931&lt;(Støtteark!$H$4-5),0,B931)</f>
        <v>0</v>
      </c>
    </row>
    <row r="932" spans="1:16" s="49" customFormat="1" x14ac:dyDescent="0.25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8"/>
      <c r="L932" s="49">
        <f t="shared" si="46"/>
        <v>0</v>
      </c>
      <c r="M932" s="49">
        <f t="shared" si="47"/>
        <v>0</v>
      </c>
      <c r="N932" s="49">
        <f t="shared" si="48"/>
        <v>0</v>
      </c>
      <c r="O932" s="49">
        <f>IF(E932&lt;1,0,IF(A932&lt;(Støtteark!$H$4-5),0,(IF(H932="Utførelse",(L932+M932),IF(H932="Fagkontroll",(N932),0)))))</f>
        <v>0</v>
      </c>
      <c r="P932" s="49">
        <f>IF(A932&lt;(Støtteark!$H$4-5),0,B932)</f>
        <v>0</v>
      </c>
    </row>
    <row r="933" spans="1:16" s="49" customFormat="1" x14ac:dyDescent="0.25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8"/>
      <c r="L933" s="49">
        <f t="shared" si="46"/>
        <v>0</v>
      </c>
      <c r="M933" s="49">
        <f t="shared" si="47"/>
        <v>0</v>
      </c>
      <c r="N933" s="49">
        <f t="shared" si="48"/>
        <v>0</v>
      </c>
      <c r="O933" s="49">
        <f>IF(E933&lt;1,0,IF(A933&lt;(Støtteark!$H$4-5),0,(IF(H933="Utførelse",(L933+M933),IF(H933="Fagkontroll",(N933),0)))))</f>
        <v>0</v>
      </c>
      <c r="P933" s="49">
        <f>IF(A933&lt;(Støtteark!$H$4-5),0,B933)</f>
        <v>0</v>
      </c>
    </row>
    <row r="934" spans="1:16" s="49" customFormat="1" x14ac:dyDescent="0.25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8"/>
      <c r="L934" s="49">
        <f t="shared" si="46"/>
        <v>0</v>
      </c>
      <c r="M934" s="49">
        <f t="shared" si="47"/>
        <v>0</v>
      </c>
      <c r="N934" s="49">
        <f t="shared" si="48"/>
        <v>0</v>
      </c>
      <c r="O934" s="49">
        <f>IF(E934&lt;1,0,IF(A934&lt;(Støtteark!$H$4-5),0,(IF(H934="Utførelse",(L934+M934),IF(H934="Fagkontroll",(N934),0)))))</f>
        <v>0</v>
      </c>
      <c r="P934" s="49">
        <f>IF(A934&lt;(Støtteark!$H$4-5),0,B934)</f>
        <v>0</v>
      </c>
    </row>
    <row r="935" spans="1:16" s="49" customFormat="1" x14ac:dyDescent="0.25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8"/>
      <c r="L935" s="49">
        <f t="shared" si="46"/>
        <v>0</v>
      </c>
      <c r="M935" s="49">
        <f t="shared" si="47"/>
        <v>0</v>
      </c>
      <c r="N935" s="49">
        <f t="shared" si="48"/>
        <v>0</v>
      </c>
      <c r="O935" s="49">
        <f>IF(E935&lt;1,0,IF(A935&lt;(Støtteark!$H$4-5),0,(IF(H935="Utførelse",(L935+M935),IF(H935="Fagkontroll",(N935),0)))))</f>
        <v>0</v>
      </c>
      <c r="P935" s="49">
        <f>IF(A935&lt;(Støtteark!$H$4-5),0,B935)</f>
        <v>0</v>
      </c>
    </row>
    <row r="936" spans="1:16" s="49" customFormat="1" x14ac:dyDescent="0.25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8"/>
      <c r="L936" s="49">
        <f t="shared" si="46"/>
        <v>0</v>
      </c>
      <c r="M936" s="49">
        <f t="shared" si="47"/>
        <v>0</v>
      </c>
      <c r="N936" s="49">
        <f t="shared" si="48"/>
        <v>0</v>
      </c>
      <c r="O936" s="49">
        <f>IF(E936&lt;1,0,IF(A936&lt;(Støtteark!$H$4-5),0,(IF(H936="Utførelse",(L936+M936),IF(H936="Fagkontroll",(N936),0)))))</f>
        <v>0</v>
      </c>
      <c r="P936" s="49">
        <f>IF(A936&lt;(Støtteark!$H$4-5),0,B936)</f>
        <v>0</v>
      </c>
    </row>
    <row r="937" spans="1:16" s="49" customFormat="1" x14ac:dyDescent="0.25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8"/>
      <c r="L937" s="49">
        <f t="shared" si="46"/>
        <v>0</v>
      </c>
      <c r="M937" s="49">
        <f t="shared" si="47"/>
        <v>0</v>
      </c>
      <c r="N937" s="49">
        <f t="shared" si="48"/>
        <v>0</v>
      </c>
      <c r="O937" s="49">
        <f>IF(E937&lt;1,0,IF(A937&lt;(Støtteark!$H$4-5),0,(IF(H937="Utførelse",(L937+M937),IF(H937="Fagkontroll",(N937),0)))))</f>
        <v>0</v>
      </c>
      <c r="P937" s="49">
        <f>IF(A937&lt;(Støtteark!$H$4-5),0,B937)</f>
        <v>0</v>
      </c>
    </row>
    <row r="938" spans="1:16" s="49" customFormat="1" x14ac:dyDescent="0.25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8"/>
      <c r="L938" s="49">
        <f t="shared" si="46"/>
        <v>0</v>
      </c>
      <c r="M938" s="49">
        <f t="shared" si="47"/>
        <v>0</v>
      </c>
      <c r="N938" s="49">
        <f t="shared" si="48"/>
        <v>0</v>
      </c>
      <c r="O938" s="49">
        <f>IF(E938&lt;1,0,IF(A938&lt;(Støtteark!$H$4-5),0,(IF(H938="Utførelse",(L938+M938),IF(H938="Fagkontroll",(N938),0)))))</f>
        <v>0</v>
      </c>
      <c r="P938" s="49">
        <f>IF(A938&lt;(Støtteark!$H$4-5),0,B938)</f>
        <v>0</v>
      </c>
    </row>
    <row r="939" spans="1:16" s="49" customFormat="1" x14ac:dyDescent="0.25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8"/>
      <c r="L939" s="49">
        <f t="shared" si="46"/>
        <v>0</v>
      </c>
      <c r="M939" s="49">
        <f t="shared" si="47"/>
        <v>0</v>
      </c>
      <c r="N939" s="49">
        <f t="shared" si="48"/>
        <v>0</v>
      </c>
      <c r="O939" s="49">
        <f>IF(E939&lt;1,0,IF(A939&lt;(Støtteark!$H$4-5),0,(IF(H939="Utførelse",(L939+M939),IF(H939="Fagkontroll",(N939),0)))))</f>
        <v>0</v>
      </c>
      <c r="P939" s="49">
        <f>IF(A939&lt;(Støtteark!$H$4-5),0,B939)</f>
        <v>0</v>
      </c>
    </row>
    <row r="940" spans="1:16" s="49" customFormat="1" x14ac:dyDescent="0.25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8"/>
      <c r="L940" s="49">
        <f t="shared" si="46"/>
        <v>0</v>
      </c>
      <c r="M940" s="49">
        <f t="shared" si="47"/>
        <v>0</v>
      </c>
      <c r="N940" s="49">
        <f t="shared" si="48"/>
        <v>0</v>
      </c>
      <c r="O940" s="49">
        <f>IF(E940&lt;1,0,IF(A940&lt;(Støtteark!$H$4-5),0,(IF(H940="Utførelse",(L940+M940),IF(H940="Fagkontroll",(N940),0)))))</f>
        <v>0</v>
      </c>
      <c r="P940" s="49">
        <f>IF(A940&lt;(Støtteark!$H$4-5),0,B940)</f>
        <v>0</v>
      </c>
    </row>
    <row r="941" spans="1:16" s="49" customFormat="1" x14ac:dyDescent="0.25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8"/>
      <c r="L941" s="49">
        <f t="shared" si="46"/>
        <v>0</v>
      </c>
      <c r="M941" s="49">
        <f t="shared" si="47"/>
        <v>0</v>
      </c>
      <c r="N941" s="49">
        <f t="shared" si="48"/>
        <v>0</v>
      </c>
      <c r="O941" s="49">
        <f>IF(E941&lt;1,0,IF(A941&lt;(Støtteark!$H$4-5),0,(IF(H941="Utførelse",(L941+M941),IF(H941="Fagkontroll",(N941),0)))))</f>
        <v>0</v>
      </c>
      <c r="P941" s="49">
        <f>IF(A941&lt;(Støtteark!$H$4-5),0,B941)</f>
        <v>0</v>
      </c>
    </row>
    <row r="942" spans="1:16" s="49" customFormat="1" x14ac:dyDescent="0.25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8"/>
      <c r="L942" s="49">
        <f t="shared" si="46"/>
        <v>0</v>
      </c>
      <c r="M942" s="49">
        <f t="shared" si="47"/>
        <v>0</v>
      </c>
      <c r="N942" s="49">
        <f t="shared" si="48"/>
        <v>0</v>
      </c>
      <c r="O942" s="49">
        <f>IF(E942&lt;1,0,IF(A942&lt;(Støtteark!$H$4-5),0,(IF(H942="Utførelse",(L942+M942),IF(H942="Fagkontroll",(N942),0)))))</f>
        <v>0</v>
      </c>
      <c r="P942" s="49">
        <f>IF(A942&lt;(Støtteark!$H$4-5),0,B942)</f>
        <v>0</v>
      </c>
    </row>
    <row r="943" spans="1:16" s="49" customFormat="1" x14ac:dyDescent="0.25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8"/>
      <c r="L943" s="49">
        <f t="shared" si="46"/>
        <v>0</v>
      </c>
      <c r="M943" s="49">
        <f t="shared" si="47"/>
        <v>0</v>
      </c>
      <c r="N943" s="49">
        <f t="shared" si="48"/>
        <v>0</v>
      </c>
      <c r="O943" s="49">
        <f>IF(E943&lt;1,0,IF(A943&lt;(Støtteark!$H$4-5),0,(IF(H943="Utførelse",(L943+M943),IF(H943="Fagkontroll",(N943),0)))))</f>
        <v>0</v>
      </c>
      <c r="P943" s="49">
        <f>IF(A943&lt;(Støtteark!$H$4-5),0,B943)</f>
        <v>0</v>
      </c>
    </row>
    <row r="944" spans="1:16" s="49" customFormat="1" x14ac:dyDescent="0.25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8"/>
      <c r="L944" s="49">
        <f t="shared" si="46"/>
        <v>0</v>
      </c>
      <c r="M944" s="49">
        <f t="shared" si="47"/>
        <v>0</v>
      </c>
      <c r="N944" s="49">
        <f t="shared" si="48"/>
        <v>0</v>
      </c>
      <c r="O944" s="49">
        <f>IF(E944&lt;1,0,IF(A944&lt;(Støtteark!$H$4-5),0,(IF(H944="Utførelse",(L944+M944),IF(H944="Fagkontroll",(N944),0)))))</f>
        <v>0</v>
      </c>
      <c r="P944" s="49">
        <f>IF(A944&lt;(Støtteark!$H$4-5),0,B944)</f>
        <v>0</v>
      </c>
    </row>
    <row r="945" spans="1:16" s="49" customFormat="1" x14ac:dyDescent="0.25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8"/>
      <c r="L945" s="49">
        <f t="shared" si="46"/>
        <v>0</v>
      </c>
      <c r="M945" s="49">
        <f t="shared" si="47"/>
        <v>0</v>
      </c>
      <c r="N945" s="49">
        <f t="shared" si="48"/>
        <v>0</v>
      </c>
      <c r="O945" s="49">
        <f>IF(E945&lt;1,0,IF(A945&lt;(Støtteark!$H$4-5),0,(IF(H945="Utførelse",(L945+M945),IF(H945="Fagkontroll",(N945),0)))))</f>
        <v>0</v>
      </c>
      <c r="P945" s="49">
        <f>IF(A945&lt;(Støtteark!$H$4-5),0,B945)</f>
        <v>0</v>
      </c>
    </row>
    <row r="946" spans="1:16" s="49" customFormat="1" x14ac:dyDescent="0.25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8"/>
      <c r="L946" s="49">
        <f t="shared" si="46"/>
        <v>0</v>
      </c>
      <c r="M946" s="49">
        <f t="shared" si="47"/>
        <v>0</v>
      </c>
      <c r="N946" s="49">
        <f t="shared" si="48"/>
        <v>0</v>
      </c>
      <c r="O946" s="49">
        <f>IF(E946&lt;1,0,IF(A946&lt;(Støtteark!$H$4-5),0,(IF(H946="Utførelse",(L946+M946),IF(H946="Fagkontroll",(N946),0)))))</f>
        <v>0</v>
      </c>
      <c r="P946" s="49">
        <f>IF(A946&lt;(Støtteark!$H$4-5),0,B946)</f>
        <v>0</v>
      </c>
    </row>
    <row r="947" spans="1:16" s="49" customFormat="1" x14ac:dyDescent="0.25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8"/>
      <c r="L947" s="49">
        <f t="shared" si="46"/>
        <v>0</v>
      </c>
      <c r="M947" s="49">
        <f t="shared" si="47"/>
        <v>0</v>
      </c>
      <c r="N947" s="49">
        <f t="shared" si="48"/>
        <v>0</v>
      </c>
      <c r="O947" s="49">
        <f>IF(E947&lt;1,0,IF(A947&lt;(Støtteark!$H$4-5),0,(IF(H947="Utførelse",(L947+M947),IF(H947="Fagkontroll",(N947),0)))))</f>
        <v>0</v>
      </c>
      <c r="P947" s="49">
        <f>IF(A947&lt;(Støtteark!$H$4-5),0,B947)</f>
        <v>0</v>
      </c>
    </row>
    <row r="948" spans="1:16" s="49" customFormat="1" x14ac:dyDescent="0.25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8"/>
      <c r="L948" s="49">
        <f t="shared" si="46"/>
        <v>0</v>
      </c>
      <c r="M948" s="49">
        <f t="shared" si="47"/>
        <v>0</v>
      </c>
      <c r="N948" s="49">
        <f t="shared" si="48"/>
        <v>0</v>
      </c>
      <c r="O948" s="49">
        <f>IF(E948&lt;1,0,IF(A948&lt;(Støtteark!$H$4-5),0,(IF(H948="Utførelse",(L948+M948),IF(H948="Fagkontroll",(N948),0)))))</f>
        <v>0</v>
      </c>
      <c r="P948" s="49">
        <f>IF(A948&lt;(Støtteark!$H$4-5),0,B948)</f>
        <v>0</v>
      </c>
    </row>
    <row r="949" spans="1:16" s="49" customFormat="1" x14ac:dyDescent="0.25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8"/>
      <c r="L949" s="49">
        <f t="shared" si="46"/>
        <v>0</v>
      </c>
      <c r="M949" s="49">
        <f t="shared" si="47"/>
        <v>0</v>
      </c>
      <c r="N949" s="49">
        <f t="shared" si="48"/>
        <v>0</v>
      </c>
      <c r="O949" s="49">
        <f>IF(E949&lt;1,0,IF(A949&lt;(Støtteark!$H$4-5),0,(IF(H949="Utførelse",(L949+M949),IF(H949="Fagkontroll",(N949),0)))))</f>
        <v>0</v>
      </c>
      <c r="P949" s="49">
        <f>IF(A949&lt;(Støtteark!$H$4-5),0,B949)</f>
        <v>0</v>
      </c>
    </row>
    <row r="950" spans="1:16" s="49" customFormat="1" x14ac:dyDescent="0.25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8"/>
      <c r="L950" s="49">
        <f t="shared" si="46"/>
        <v>0</v>
      </c>
      <c r="M950" s="49">
        <f t="shared" si="47"/>
        <v>0</v>
      </c>
      <c r="N950" s="49">
        <f t="shared" si="48"/>
        <v>0</v>
      </c>
      <c r="O950" s="49">
        <f>IF(E950&lt;1,0,IF(A950&lt;(Støtteark!$H$4-5),0,(IF(H950="Utførelse",(L950+M950),IF(H950="Fagkontroll",(N950),0)))))</f>
        <v>0</v>
      </c>
      <c r="P950" s="49">
        <f>IF(A950&lt;(Støtteark!$H$4-5),0,B950)</f>
        <v>0</v>
      </c>
    </row>
    <row r="951" spans="1:16" s="49" customFormat="1" x14ac:dyDescent="0.25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8"/>
      <c r="L951" s="49">
        <f t="shared" si="46"/>
        <v>0</v>
      </c>
      <c r="M951" s="49">
        <f t="shared" si="47"/>
        <v>0</v>
      </c>
      <c r="N951" s="49">
        <f t="shared" si="48"/>
        <v>0</v>
      </c>
      <c r="O951" s="49">
        <f>IF(E951&lt;1,0,IF(A951&lt;(Støtteark!$H$4-5),0,(IF(H951="Utførelse",(L951+M951),IF(H951="Fagkontroll",(N951),0)))))</f>
        <v>0</v>
      </c>
      <c r="P951" s="49">
        <f>IF(A951&lt;(Støtteark!$H$4-5),0,B951)</f>
        <v>0</v>
      </c>
    </row>
    <row r="952" spans="1:16" s="49" customFormat="1" x14ac:dyDescent="0.25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8"/>
      <c r="L952" s="49">
        <f t="shared" si="46"/>
        <v>0</v>
      </c>
      <c r="M952" s="49">
        <f t="shared" si="47"/>
        <v>0</v>
      </c>
      <c r="N952" s="49">
        <f t="shared" si="48"/>
        <v>0</v>
      </c>
      <c r="O952" s="49">
        <f>IF(E952&lt;1,0,IF(A952&lt;(Støtteark!$H$4-5),0,(IF(H952="Utførelse",(L952+M952),IF(H952="Fagkontroll",(N952),0)))))</f>
        <v>0</v>
      </c>
      <c r="P952" s="49">
        <f>IF(A952&lt;(Støtteark!$H$4-5),0,B952)</f>
        <v>0</v>
      </c>
    </row>
    <row r="953" spans="1:16" s="49" customFormat="1" x14ac:dyDescent="0.25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8"/>
      <c r="L953" s="49">
        <f t="shared" si="46"/>
        <v>0</v>
      </c>
      <c r="M953" s="49">
        <f t="shared" si="47"/>
        <v>0</v>
      </c>
      <c r="N953" s="49">
        <f t="shared" si="48"/>
        <v>0</v>
      </c>
      <c r="O953" s="49">
        <f>IF(E953&lt;1,0,IF(A953&lt;(Støtteark!$H$4-5),0,(IF(H953="Utførelse",(L953+M953),IF(H953="Fagkontroll",(N953),0)))))</f>
        <v>0</v>
      </c>
      <c r="P953" s="49">
        <f>IF(A953&lt;(Støtteark!$H$4-5),0,B953)</f>
        <v>0</v>
      </c>
    </row>
    <row r="954" spans="1:16" s="49" customFormat="1" x14ac:dyDescent="0.25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8"/>
      <c r="L954" s="49">
        <f t="shared" si="46"/>
        <v>0</v>
      </c>
      <c r="M954" s="49">
        <f t="shared" si="47"/>
        <v>0</v>
      </c>
      <c r="N954" s="49">
        <f t="shared" si="48"/>
        <v>0</v>
      </c>
      <c r="O954" s="49">
        <f>IF(E954&lt;1,0,IF(A954&lt;(Støtteark!$H$4-5),0,(IF(H954="Utførelse",(L954+M954),IF(H954="Fagkontroll",(N954),0)))))</f>
        <v>0</v>
      </c>
      <c r="P954" s="49">
        <f>IF(A954&lt;(Støtteark!$H$4-5),0,B954)</f>
        <v>0</v>
      </c>
    </row>
    <row r="955" spans="1:16" s="49" customFormat="1" x14ac:dyDescent="0.25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8"/>
      <c r="L955" s="49">
        <f t="shared" si="46"/>
        <v>0</v>
      </c>
      <c r="M955" s="49">
        <f t="shared" si="47"/>
        <v>0</v>
      </c>
      <c r="N955" s="49">
        <f t="shared" si="48"/>
        <v>0</v>
      </c>
      <c r="O955" s="49">
        <f>IF(E955&lt;1,0,IF(A955&lt;(Støtteark!$H$4-5),0,(IF(H955="Utførelse",(L955+M955),IF(H955="Fagkontroll",(N955),0)))))</f>
        <v>0</v>
      </c>
      <c r="P955" s="49">
        <f>IF(A955&lt;(Støtteark!$H$4-5),0,B955)</f>
        <v>0</v>
      </c>
    </row>
    <row r="956" spans="1:16" s="49" customFormat="1" x14ac:dyDescent="0.25">
      <c r="A956" s="47"/>
      <c r="B956" s="47"/>
      <c r="C956" s="47"/>
      <c r="D956" s="47"/>
      <c r="E956" s="47"/>
      <c r="F956" s="47"/>
      <c r="G956" s="47"/>
      <c r="H956" s="47"/>
      <c r="I956" s="47"/>
      <c r="J956" s="47"/>
      <c r="K956" s="48"/>
      <c r="L956" s="49">
        <f t="shared" si="46"/>
        <v>0</v>
      </c>
      <c r="M956" s="49">
        <f t="shared" si="47"/>
        <v>0</v>
      </c>
      <c r="N956" s="49">
        <f t="shared" si="48"/>
        <v>0</v>
      </c>
      <c r="O956" s="49">
        <f>IF(E956&lt;1,0,IF(A956&lt;(Støtteark!$H$4-5),0,(IF(H956="Utførelse",(L956+M956),IF(H956="Fagkontroll",(N956),0)))))</f>
        <v>0</v>
      </c>
      <c r="P956" s="49">
        <f>IF(A956&lt;(Støtteark!$H$4-5),0,B956)</f>
        <v>0</v>
      </c>
    </row>
    <row r="957" spans="1:16" s="49" customFormat="1" x14ac:dyDescent="0.25">
      <c r="A957" s="47"/>
      <c r="B957" s="47"/>
      <c r="C957" s="47"/>
      <c r="D957" s="47"/>
      <c r="E957" s="47"/>
      <c r="F957" s="47"/>
      <c r="G957" s="47"/>
      <c r="H957" s="47"/>
      <c r="I957" s="47"/>
      <c r="J957" s="47"/>
      <c r="K957" s="48"/>
      <c r="L957" s="49">
        <f t="shared" si="46"/>
        <v>0</v>
      </c>
      <c r="M957" s="49">
        <f t="shared" si="47"/>
        <v>0</v>
      </c>
      <c r="N957" s="49">
        <f t="shared" si="48"/>
        <v>0</v>
      </c>
      <c r="O957" s="49">
        <f>IF(E957&lt;1,0,IF(A957&lt;(Støtteark!$H$4-5),0,(IF(H957="Utførelse",(L957+M957),IF(H957="Fagkontroll",(N957),0)))))</f>
        <v>0</v>
      </c>
      <c r="P957" s="49">
        <f>IF(A957&lt;(Støtteark!$H$4-5),0,B957)</f>
        <v>0</v>
      </c>
    </row>
    <row r="958" spans="1:16" s="49" customFormat="1" x14ac:dyDescent="0.25">
      <c r="A958" s="47"/>
      <c r="B958" s="47"/>
      <c r="C958" s="47"/>
      <c r="D958" s="47"/>
      <c r="E958" s="47"/>
      <c r="F958" s="47"/>
      <c r="G958" s="47"/>
      <c r="H958" s="47"/>
      <c r="I958" s="47"/>
      <c r="J958" s="47"/>
      <c r="K958" s="48"/>
      <c r="L958" s="49">
        <f t="shared" si="46"/>
        <v>0</v>
      </c>
      <c r="M958" s="49">
        <f t="shared" si="47"/>
        <v>0</v>
      </c>
      <c r="N958" s="49">
        <f t="shared" si="48"/>
        <v>0</v>
      </c>
      <c r="O958" s="49">
        <f>IF(E958&lt;1,0,IF(A958&lt;(Støtteark!$H$4-5),0,(IF(H958="Utførelse",(L958+M958),IF(H958="Fagkontroll",(N958),0)))))</f>
        <v>0</v>
      </c>
      <c r="P958" s="49">
        <f>IF(A958&lt;(Støtteark!$H$4-5),0,B958)</f>
        <v>0</v>
      </c>
    </row>
    <row r="959" spans="1:16" s="49" customFormat="1" x14ac:dyDescent="0.25">
      <c r="A959" s="47"/>
      <c r="B959" s="47"/>
      <c r="C959" s="47"/>
      <c r="D959" s="47"/>
      <c r="E959" s="47"/>
      <c r="F959" s="47"/>
      <c r="G959" s="47"/>
      <c r="H959" s="47"/>
      <c r="I959" s="47"/>
      <c r="J959" s="47"/>
      <c r="K959" s="48"/>
      <c r="L959" s="49">
        <f t="shared" si="46"/>
        <v>0</v>
      </c>
      <c r="M959" s="49">
        <f t="shared" si="47"/>
        <v>0</v>
      </c>
      <c r="N959" s="49">
        <f t="shared" si="48"/>
        <v>0</v>
      </c>
      <c r="O959" s="49">
        <f>IF(E959&lt;1,0,IF(A959&lt;(Støtteark!$H$4-5),0,(IF(H959="Utførelse",(L959+M959),IF(H959="Fagkontroll",(N959),0)))))</f>
        <v>0</v>
      </c>
      <c r="P959" s="49">
        <f>IF(A959&lt;(Støtteark!$H$4-5),0,B959)</f>
        <v>0</v>
      </c>
    </row>
    <row r="960" spans="1:16" s="49" customFormat="1" x14ac:dyDescent="0.25">
      <c r="A960" s="47"/>
      <c r="B960" s="47"/>
      <c r="C960" s="47"/>
      <c r="D960" s="47"/>
      <c r="E960" s="47"/>
      <c r="F960" s="47"/>
      <c r="G960" s="47"/>
      <c r="H960" s="47"/>
      <c r="I960" s="47"/>
      <c r="J960" s="47"/>
      <c r="K960" s="48"/>
      <c r="L960" s="49">
        <f t="shared" si="46"/>
        <v>0</v>
      </c>
      <c r="M960" s="49">
        <f t="shared" si="47"/>
        <v>0</v>
      </c>
      <c r="N960" s="49">
        <f t="shared" si="48"/>
        <v>0</v>
      </c>
      <c r="O960" s="49">
        <f>IF(E960&lt;1,0,IF(A960&lt;(Støtteark!$H$4-5),0,(IF(H960="Utførelse",(L960+M960),IF(H960="Fagkontroll",(N960),0)))))</f>
        <v>0</v>
      </c>
      <c r="P960" s="49">
        <f>IF(A960&lt;(Støtteark!$H$4-5),0,B960)</f>
        <v>0</v>
      </c>
    </row>
    <row r="961" spans="1:16" s="49" customFormat="1" x14ac:dyDescent="0.25">
      <c r="A961" s="47"/>
      <c r="B961" s="47"/>
      <c r="C961" s="47"/>
      <c r="D961" s="47"/>
      <c r="E961" s="47"/>
      <c r="F961" s="47"/>
      <c r="G961" s="47"/>
      <c r="H961" s="47"/>
      <c r="I961" s="47"/>
      <c r="J961" s="47"/>
      <c r="K961" s="48"/>
      <c r="L961" s="49">
        <f t="shared" si="46"/>
        <v>0</v>
      </c>
      <c r="M961" s="49">
        <f t="shared" si="47"/>
        <v>0</v>
      </c>
      <c r="N961" s="49">
        <f t="shared" si="48"/>
        <v>0</v>
      </c>
      <c r="O961" s="49">
        <f>IF(E961&lt;1,0,IF(A961&lt;(Støtteark!$H$4-5),0,(IF(H961="Utførelse",(L961+M961),IF(H961="Fagkontroll",(N961),0)))))</f>
        <v>0</v>
      </c>
      <c r="P961" s="49">
        <f>IF(A961&lt;(Støtteark!$H$4-5),0,B961)</f>
        <v>0</v>
      </c>
    </row>
    <row r="962" spans="1:16" s="49" customFormat="1" x14ac:dyDescent="0.25">
      <c r="A962" s="47"/>
      <c r="B962" s="47"/>
      <c r="C962" s="47"/>
      <c r="D962" s="47"/>
      <c r="E962" s="47"/>
      <c r="F962" s="47"/>
      <c r="G962" s="47"/>
      <c r="H962" s="47"/>
      <c r="I962" s="47"/>
      <c r="J962" s="47"/>
      <c r="K962" s="48"/>
      <c r="L962" s="49">
        <f t="shared" si="46"/>
        <v>0</v>
      </c>
      <c r="M962" s="49">
        <f t="shared" si="47"/>
        <v>0</v>
      </c>
      <c r="N962" s="49">
        <f t="shared" si="48"/>
        <v>0</v>
      </c>
      <c r="O962" s="49">
        <f>IF(E962&lt;1,0,IF(A962&lt;(Støtteark!$H$4-5),0,(IF(H962="Utførelse",(L962+M962),IF(H962="Fagkontroll",(N962),0)))))</f>
        <v>0</v>
      </c>
      <c r="P962" s="49">
        <f>IF(A962&lt;(Støtteark!$H$4-5),0,B962)</f>
        <v>0</v>
      </c>
    </row>
    <row r="963" spans="1:16" s="49" customFormat="1" x14ac:dyDescent="0.25">
      <c r="A963" s="47"/>
      <c r="B963" s="47"/>
      <c r="C963" s="47"/>
      <c r="D963" s="47"/>
      <c r="E963" s="47"/>
      <c r="F963" s="47"/>
      <c r="G963" s="47"/>
      <c r="H963" s="47"/>
      <c r="I963" s="47"/>
      <c r="J963" s="47"/>
      <c r="K963" s="48"/>
      <c r="L963" s="49">
        <f t="shared" si="46"/>
        <v>0</v>
      </c>
      <c r="M963" s="49">
        <f t="shared" si="47"/>
        <v>0</v>
      </c>
      <c r="N963" s="49">
        <f t="shared" si="48"/>
        <v>0</v>
      </c>
      <c r="O963" s="49">
        <f>IF(E963&lt;1,0,IF(A963&lt;(Støtteark!$H$4-5),0,(IF(H963="Utførelse",(L963+M963),IF(H963="Fagkontroll",(N963),0)))))</f>
        <v>0</v>
      </c>
      <c r="P963" s="49">
        <f>IF(A963&lt;(Støtteark!$H$4-5),0,B963)</f>
        <v>0</v>
      </c>
    </row>
    <row r="964" spans="1:16" s="49" customFormat="1" x14ac:dyDescent="0.25">
      <c r="A964" s="47"/>
      <c r="B964" s="47"/>
      <c r="C964" s="47"/>
      <c r="D964" s="47"/>
      <c r="E964" s="47"/>
      <c r="F964" s="47"/>
      <c r="G964" s="47"/>
      <c r="H964" s="47"/>
      <c r="I964" s="47"/>
      <c r="J964" s="47"/>
      <c r="K964" s="48"/>
      <c r="L964" s="49">
        <f t="shared" si="46"/>
        <v>0</v>
      </c>
      <c r="M964" s="49">
        <f t="shared" si="47"/>
        <v>0</v>
      </c>
      <c r="N964" s="49">
        <f t="shared" si="48"/>
        <v>0</v>
      </c>
      <c r="O964" s="49">
        <f>IF(E964&lt;1,0,IF(A964&lt;(Støtteark!$H$4-5),0,(IF(H964="Utførelse",(L964+M964),IF(H964="Fagkontroll",(N964),0)))))</f>
        <v>0</v>
      </c>
      <c r="P964" s="49">
        <f>IF(A964&lt;(Støtteark!$H$4-5),0,B964)</f>
        <v>0</v>
      </c>
    </row>
    <row r="965" spans="1:16" s="49" customFormat="1" x14ac:dyDescent="0.25">
      <c r="A965" s="47"/>
      <c r="B965" s="47"/>
      <c r="C965" s="47"/>
      <c r="D965" s="47"/>
      <c r="E965" s="47"/>
      <c r="F965" s="47"/>
      <c r="G965" s="47"/>
      <c r="H965" s="47"/>
      <c r="I965" s="47"/>
      <c r="J965" s="47"/>
      <c r="K965" s="48"/>
      <c r="L965" s="49">
        <f t="shared" si="46"/>
        <v>0</v>
      </c>
      <c r="M965" s="49">
        <f t="shared" si="47"/>
        <v>0</v>
      </c>
      <c r="N965" s="49">
        <f t="shared" si="48"/>
        <v>0</v>
      </c>
      <c r="O965" s="49">
        <f>IF(E965&lt;1,0,IF(A965&lt;(Støtteark!$H$4-5),0,(IF(H965="Utførelse",(L965+M965),IF(H965="Fagkontroll",(N965),0)))))</f>
        <v>0</v>
      </c>
      <c r="P965" s="49">
        <f>IF(A965&lt;(Støtteark!$H$4-5),0,B965)</f>
        <v>0</v>
      </c>
    </row>
    <row r="966" spans="1:16" s="49" customFormat="1" x14ac:dyDescent="0.25">
      <c r="A966" s="47"/>
      <c r="B966" s="47"/>
      <c r="C966" s="47"/>
      <c r="D966" s="47"/>
      <c r="E966" s="47"/>
      <c r="F966" s="47"/>
      <c r="G966" s="47"/>
      <c r="H966" s="47"/>
      <c r="I966" s="47"/>
      <c r="J966" s="47"/>
      <c r="K966" s="48"/>
      <c r="L966" s="49">
        <f t="shared" si="46"/>
        <v>0</v>
      </c>
      <c r="M966" s="49">
        <f t="shared" si="47"/>
        <v>0</v>
      </c>
      <c r="N966" s="49">
        <f t="shared" si="48"/>
        <v>0</v>
      </c>
      <c r="O966" s="49">
        <f>IF(E966&lt;1,0,IF(A966&lt;(Støtteark!$H$4-5),0,(IF(H966="Utførelse",(L966+M966),IF(H966="Fagkontroll",(N966),0)))))</f>
        <v>0</v>
      </c>
      <c r="P966" s="49">
        <f>IF(A966&lt;(Støtteark!$H$4-5),0,B966)</f>
        <v>0</v>
      </c>
    </row>
    <row r="967" spans="1:16" s="49" customFormat="1" x14ac:dyDescent="0.25">
      <c r="A967" s="47"/>
      <c r="B967" s="47"/>
      <c r="C967" s="47"/>
      <c r="D967" s="47"/>
      <c r="E967" s="47"/>
      <c r="F967" s="47"/>
      <c r="G967" s="47"/>
      <c r="H967" s="47"/>
      <c r="I967" s="47"/>
      <c r="J967" s="47"/>
      <c r="K967" s="48"/>
      <c r="L967" s="49">
        <f t="shared" si="46"/>
        <v>0</v>
      </c>
      <c r="M967" s="49">
        <f t="shared" si="47"/>
        <v>0</v>
      </c>
      <c r="N967" s="49">
        <f t="shared" si="48"/>
        <v>0</v>
      </c>
      <c r="O967" s="49">
        <f>IF(E967&lt;1,0,IF(A967&lt;(Støtteark!$H$4-5),0,(IF(H967="Utførelse",(L967+M967),IF(H967="Fagkontroll",(N967),0)))))</f>
        <v>0</v>
      </c>
      <c r="P967" s="49">
        <f>IF(A967&lt;(Støtteark!$H$4-5),0,B967)</f>
        <v>0</v>
      </c>
    </row>
    <row r="968" spans="1:16" s="49" customFormat="1" x14ac:dyDescent="0.25">
      <c r="A968" s="47"/>
      <c r="B968" s="47"/>
      <c r="C968" s="47"/>
      <c r="D968" s="47"/>
      <c r="E968" s="47"/>
      <c r="F968" s="47"/>
      <c r="G968" s="47"/>
      <c r="H968" s="47"/>
      <c r="I968" s="47"/>
      <c r="J968" s="47"/>
      <c r="K968" s="48"/>
      <c r="L968" s="49">
        <f t="shared" si="46"/>
        <v>0</v>
      </c>
      <c r="M968" s="49">
        <f t="shared" si="47"/>
        <v>0</v>
      </c>
      <c r="N968" s="49">
        <f t="shared" si="48"/>
        <v>0</v>
      </c>
      <c r="O968" s="49">
        <f>IF(E968&lt;1,0,IF(A968&lt;(Støtteark!$H$4-5),0,(IF(H968="Utførelse",(L968+M968),IF(H968="Fagkontroll",(N968),0)))))</f>
        <v>0</v>
      </c>
      <c r="P968" s="49">
        <f>IF(A968&lt;(Støtteark!$H$4-5),0,B968)</f>
        <v>0</v>
      </c>
    </row>
    <row r="969" spans="1:16" s="49" customFormat="1" x14ac:dyDescent="0.25">
      <c r="A969" s="47"/>
      <c r="B969" s="47"/>
      <c r="C969" s="47"/>
      <c r="D969" s="47"/>
      <c r="E969" s="47"/>
      <c r="F969" s="47"/>
      <c r="G969" s="47"/>
      <c r="H969" s="47"/>
      <c r="I969" s="47"/>
      <c r="J969" s="47"/>
      <c r="K969" s="48"/>
      <c r="L969" s="49">
        <f t="shared" si="46"/>
        <v>0</v>
      </c>
      <c r="M969" s="49">
        <f t="shared" si="47"/>
        <v>0</v>
      </c>
      <c r="N969" s="49">
        <f t="shared" si="48"/>
        <v>0</v>
      </c>
      <c r="O969" s="49">
        <f>IF(E969&lt;1,0,IF(A969&lt;(Støtteark!$H$4-5),0,(IF(H969="Utførelse",(L969+M969),IF(H969="Fagkontroll",(N969),0)))))</f>
        <v>0</v>
      </c>
      <c r="P969" s="49">
        <f>IF(A969&lt;(Støtteark!$H$4-5),0,B969)</f>
        <v>0</v>
      </c>
    </row>
    <row r="970" spans="1:16" s="49" customFormat="1" x14ac:dyDescent="0.25">
      <c r="A970" s="47"/>
      <c r="B970" s="47"/>
      <c r="C970" s="47"/>
      <c r="D970" s="47"/>
      <c r="E970" s="47"/>
      <c r="F970" s="47"/>
      <c r="G970" s="47"/>
      <c r="H970" s="47"/>
      <c r="I970" s="47"/>
      <c r="J970" s="47"/>
      <c r="K970" s="48"/>
      <c r="L970" s="49">
        <f t="shared" si="46"/>
        <v>0</v>
      </c>
      <c r="M970" s="49">
        <f t="shared" si="47"/>
        <v>0</v>
      </c>
      <c r="N970" s="49">
        <f t="shared" si="48"/>
        <v>0</v>
      </c>
      <c r="O970" s="49">
        <f>IF(E970&lt;1,0,IF(A970&lt;(Støtteark!$H$4-5),0,(IF(H970="Utførelse",(L970+M970),IF(H970="Fagkontroll",(N970),0)))))</f>
        <v>0</v>
      </c>
      <c r="P970" s="49">
        <f>IF(A970&lt;(Støtteark!$H$4-5),0,B970)</f>
        <v>0</v>
      </c>
    </row>
    <row r="971" spans="1:16" s="49" customFormat="1" x14ac:dyDescent="0.25">
      <c r="A971" s="47"/>
      <c r="B971" s="47"/>
      <c r="C971" s="47"/>
      <c r="D971" s="47"/>
      <c r="E971" s="47"/>
      <c r="F971" s="47"/>
      <c r="G971" s="47"/>
      <c r="H971" s="47"/>
      <c r="I971" s="47"/>
      <c r="J971" s="47"/>
      <c r="K971" s="48"/>
      <c r="L971" s="49">
        <f t="shared" si="46"/>
        <v>0</v>
      </c>
      <c r="M971" s="49">
        <f t="shared" si="47"/>
        <v>0</v>
      </c>
      <c r="N971" s="49">
        <f t="shared" si="48"/>
        <v>0</v>
      </c>
      <c r="O971" s="49">
        <f>IF(E971&lt;1,0,IF(A971&lt;(Støtteark!$H$4-5),0,(IF(H971="Utførelse",(L971+M971),IF(H971="Fagkontroll",(N971),0)))))</f>
        <v>0</v>
      </c>
      <c r="P971" s="49">
        <f>IF(A971&lt;(Støtteark!$H$4-5),0,B971)</f>
        <v>0</v>
      </c>
    </row>
    <row r="972" spans="1:16" s="49" customFormat="1" x14ac:dyDescent="0.25">
      <c r="A972" s="47"/>
      <c r="B972" s="47"/>
      <c r="C972" s="47"/>
      <c r="D972" s="47"/>
      <c r="E972" s="47"/>
      <c r="F972" s="47"/>
      <c r="G972" s="47"/>
      <c r="H972" s="47"/>
      <c r="I972" s="47"/>
      <c r="J972" s="47"/>
      <c r="K972" s="48"/>
      <c r="L972" s="49">
        <f t="shared" si="46"/>
        <v>0</v>
      </c>
      <c r="M972" s="49">
        <f t="shared" si="47"/>
        <v>0</v>
      </c>
      <c r="N972" s="49">
        <f t="shared" si="48"/>
        <v>0</v>
      </c>
      <c r="O972" s="49">
        <f>IF(E972&lt;1,0,IF(A972&lt;(Støtteark!$H$4-5),0,(IF(H972="Utførelse",(L972+M972),IF(H972="Fagkontroll",(N972),0)))))</f>
        <v>0</v>
      </c>
      <c r="P972" s="49">
        <f>IF(A972&lt;(Støtteark!$H$4-5),0,B972)</f>
        <v>0</v>
      </c>
    </row>
    <row r="973" spans="1:16" s="49" customFormat="1" x14ac:dyDescent="0.25">
      <c r="A973" s="47"/>
      <c r="B973" s="47"/>
      <c r="C973" s="47"/>
      <c r="D973" s="47"/>
      <c r="E973" s="47"/>
      <c r="F973" s="47"/>
      <c r="G973" s="47"/>
      <c r="H973" s="47"/>
      <c r="I973" s="47"/>
      <c r="J973" s="47"/>
      <c r="K973" s="48"/>
      <c r="L973" s="49">
        <f t="shared" si="46"/>
        <v>0</v>
      </c>
      <c r="M973" s="49">
        <f t="shared" si="47"/>
        <v>0</v>
      </c>
      <c r="N973" s="49">
        <f t="shared" si="48"/>
        <v>0</v>
      </c>
      <c r="O973" s="49">
        <f>IF(E973&lt;1,0,IF(A973&lt;(Støtteark!$H$4-5),0,(IF(H973="Utførelse",(L973+M973),IF(H973="Fagkontroll",(N973),0)))))</f>
        <v>0</v>
      </c>
      <c r="P973" s="49">
        <f>IF(A973&lt;(Støtteark!$H$4-5),0,B973)</f>
        <v>0</v>
      </c>
    </row>
    <row r="974" spans="1:16" s="49" customFormat="1" x14ac:dyDescent="0.25">
      <c r="A974" s="47"/>
      <c r="B974" s="47"/>
      <c r="C974" s="47"/>
      <c r="D974" s="47"/>
      <c r="E974" s="47"/>
      <c r="F974" s="47"/>
      <c r="G974" s="47"/>
      <c r="H974" s="47"/>
      <c r="I974" s="47"/>
      <c r="J974" s="47"/>
      <c r="K974" s="48"/>
      <c r="L974" s="49">
        <f t="shared" si="46"/>
        <v>0</v>
      </c>
      <c r="M974" s="49">
        <f t="shared" si="47"/>
        <v>0</v>
      </c>
      <c r="N974" s="49">
        <f t="shared" si="48"/>
        <v>0</v>
      </c>
      <c r="O974" s="49">
        <f>IF(E974&lt;1,0,IF(A974&lt;(Støtteark!$H$4-5),0,(IF(H974="Utførelse",(L974+M974),IF(H974="Fagkontroll",(N974),0)))))</f>
        <v>0</v>
      </c>
      <c r="P974" s="49">
        <f>IF(A974&lt;(Støtteark!$H$4-5),0,B974)</f>
        <v>0</v>
      </c>
    </row>
    <row r="975" spans="1:16" s="49" customFormat="1" x14ac:dyDescent="0.25">
      <c r="A975" s="47"/>
      <c r="B975" s="47"/>
      <c r="C975" s="47"/>
      <c r="D975" s="47"/>
      <c r="E975" s="47"/>
      <c r="F975" s="47"/>
      <c r="G975" s="47"/>
      <c r="H975" s="47"/>
      <c r="I975" s="47"/>
      <c r="J975" s="47"/>
      <c r="K975" s="48"/>
      <c r="L975" s="49">
        <f t="shared" ref="L975:L1000" si="49">IF(E975&lt;1,0,IF(H975="Utførelse",IF(G975="Tekniske planer",B975,0),0))</f>
        <v>0</v>
      </c>
      <c r="M975" s="49">
        <f t="shared" ref="M975:M1000" si="50">IF(E975&lt;1,0,IF(H975="Utførelse",IF(G975="Revurdering",B975,0),0))</f>
        <v>0</v>
      </c>
      <c r="N975" s="49">
        <f t="shared" ref="N975:N1000" si="51">IF(L975+M975&gt;0,0,B975)</f>
        <v>0</v>
      </c>
      <c r="O975" s="49">
        <f>IF(E975&lt;1,0,IF(A975&lt;(Støtteark!$H$4-5),0,(IF(H975="Utførelse",(L975+M975),IF(H975="Fagkontroll",(N975),0)))))</f>
        <v>0</v>
      </c>
      <c r="P975" s="49">
        <f>IF(A975&lt;(Støtteark!$H$4-5),0,B975)</f>
        <v>0</v>
      </c>
    </row>
    <row r="976" spans="1:16" s="49" customFormat="1" x14ac:dyDescent="0.25">
      <c r="A976" s="47"/>
      <c r="B976" s="47"/>
      <c r="C976" s="47"/>
      <c r="D976" s="47"/>
      <c r="E976" s="47"/>
      <c r="F976" s="47"/>
      <c r="G976" s="47"/>
      <c r="H976" s="47"/>
      <c r="I976" s="47"/>
      <c r="J976" s="47"/>
      <c r="K976" s="48"/>
      <c r="L976" s="49">
        <f t="shared" si="49"/>
        <v>0</v>
      </c>
      <c r="M976" s="49">
        <f t="shared" si="50"/>
        <v>0</v>
      </c>
      <c r="N976" s="49">
        <f t="shared" si="51"/>
        <v>0</v>
      </c>
      <c r="O976" s="49">
        <f>IF(E976&lt;1,0,IF(A976&lt;(Støtteark!$H$4-5),0,(IF(H976="Utførelse",(L976+M976),IF(H976="Fagkontroll",(N976),0)))))</f>
        <v>0</v>
      </c>
      <c r="P976" s="49">
        <f>IF(A976&lt;(Støtteark!$H$4-5),0,B976)</f>
        <v>0</v>
      </c>
    </row>
    <row r="977" spans="1:16" s="49" customFormat="1" x14ac:dyDescent="0.25">
      <c r="A977" s="47"/>
      <c r="B977" s="47"/>
      <c r="C977" s="47"/>
      <c r="D977" s="47"/>
      <c r="E977" s="47"/>
      <c r="F977" s="47"/>
      <c r="G977" s="47"/>
      <c r="H977" s="47"/>
      <c r="I977" s="47"/>
      <c r="J977" s="47"/>
      <c r="K977" s="48"/>
      <c r="L977" s="49">
        <f t="shared" si="49"/>
        <v>0</v>
      </c>
      <c r="M977" s="49">
        <f t="shared" si="50"/>
        <v>0</v>
      </c>
      <c r="N977" s="49">
        <f t="shared" si="51"/>
        <v>0</v>
      </c>
      <c r="O977" s="49">
        <f>IF(E977&lt;1,0,IF(A977&lt;(Støtteark!$H$4-5),0,(IF(H977="Utførelse",(L977+M977),IF(H977="Fagkontroll",(N977),0)))))</f>
        <v>0</v>
      </c>
      <c r="P977" s="49">
        <f>IF(A977&lt;(Støtteark!$H$4-5),0,B977)</f>
        <v>0</v>
      </c>
    </row>
    <row r="978" spans="1:16" s="49" customFormat="1" x14ac:dyDescent="0.25">
      <c r="A978" s="47"/>
      <c r="B978" s="47"/>
      <c r="C978" s="47"/>
      <c r="D978" s="47"/>
      <c r="E978" s="47"/>
      <c r="F978" s="47"/>
      <c r="G978" s="47"/>
      <c r="H978" s="47"/>
      <c r="I978" s="47"/>
      <c r="J978" s="47"/>
      <c r="K978" s="48"/>
      <c r="L978" s="49">
        <f t="shared" si="49"/>
        <v>0</v>
      </c>
      <c r="M978" s="49">
        <f t="shared" si="50"/>
        <v>0</v>
      </c>
      <c r="N978" s="49">
        <f t="shared" si="51"/>
        <v>0</v>
      </c>
      <c r="O978" s="49">
        <f>IF(E978&lt;1,0,IF(A978&lt;(Støtteark!$H$4-5),0,(IF(H978="Utførelse",(L978+M978),IF(H978="Fagkontroll",(N978),0)))))</f>
        <v>0</v>
      </c>
      <c r="P978" s="49">
        <f>IF(A978&lt;(Støtteark!$H$4-5),0,B978)</f>
        <v>0</v>
      </c>
    </row>
    <row r="979" spans="1:16" s="49" customFormat="1" x14ac:dyDescent="0.25">
      <c r="A979" s="47"/>
      <c r="B979" s="47"/>
      <c r="C979" s="47"/>
      <c r="D979" s="47"/>
      <c r="E979" s="47"/>
      <c r="F979" s="47"/>
      <c r="G979" s="47"/>
      <c r="H979" s="47"/>
      <c r="I979" s="47"/>
      <c r="J979" s="47"/>
      <c r="K979" s="48"/>
      <c r="L979" s="49">
        <f t="shared" si="49"/>
        <v>0</v>
      </c>
      <c r="M979" s="49">
        <f t="shared" si="50"/>
        <v>0</v>
      </c>
      <c r="N979" s="49">
        <f t="shared" si="51"/>
        <v>0</v>
      </c>
      <c r="O979" s="49">
        <f>IF(E979&lt;1,0,IF(A979&lt;(Støtteark!$H$4-5),0,(IF(H979="Utførelse",(L979+M979),IF(H979="Fagkontroll",(N979),0)))))</f>
        <v>0</v>
      </c>
      <c r="P979" s="49">
        <f>IF(A979&lt;(Støtteark!$H$4-5),0,B979)</f>
        <v>0</v>
      </c>
    </row>
    <row r="980" spans="1:16" s="49" customFormat="1" x14ac:dyDescent="0.25">
      <c r="A980" s="47"/>
      <c r="B980" s="47"/>
      <c r="C980" s="47"/>
      <c r="D980" s="47"/>
      <c r="E980" s="47"/>
      <c r="F980" s="47"/>
      <c r="G980" s="47"/>
      <c r="H980" s="47"/>
      <c r="I980" s="47"/>
      <c r="J980" s="47"/>
      <c r="K980" s="48"/>
      <c r="L980" s="49">
        <f t="shared" si="49"/>
        <v>0</v>
      </c>
      <c r="M980" s="49">
        <f t="shared" si="50"/>
        <v>0</v>
      </c>
      <c r="N980" s="49">
        <f t="shared" si="51"/>
        <v>0</v>
      </c>
      <c r="O980" s="49">
        <f>IF(E980&lt;1,0,IF(A980&lt;(Støtteark!$H$4-5),0,(IF(H980="Utførelse",(L980+M980),IF(H980="Fagkontroll",(N980),0)))))</f>
        <v>0</v>
      </c>
      <c r="P980" s="49">
        <f>IF(A980&lt;(Støtteark!$H$4-5),0,B980)</f>
        <v>0</v>
      </c>
    </row>
    <row r="981" spans="1:16" s="49" customFormat="1" x14ac:dyDescent="0.25">
      <c r="A981" s="47"/>
      <c r="B981" s="47"/>
      <c r="C981" s="47"/>
      <c r="D981" s="47"/>
      <c r="E981" s="47"/>
      <c r="F981" s="47"/>
      <c r="G981" s="47"/>
      <c r="H981" s="47"/>
      <c r="I981" s="47"/>
      <c r="J981" s="47"/>
      <c r="K981" s="48"/>
      <c r="L981" s="49">
        <f t="shared" si="49"/>
        <v>0</v>
      </c>
      <c r="M981" s="49">
        <f t="shared" si="50"/>
        <v>0</v>
      </c>
      <c r="N981" s="49">
        <f t="shared" si="51"/>
        <v>0</v>
      </c>
      <c r="O981" s="49">
        <f>IF(E981&lt;1,0,IF(A981&lt;(Støtteark!$H$4-5),0,(IF(H981="Utførelse",(L981+M981),IF(H981="Fagkontroll",(N981),0)))))</f>
        <v>0</v>
      </c>
      <c r="P981" s="49">
        <f>IF(A981&lt;(Støtteark!$H$4-5),0,B981)</f>
        <v>0</v>
      </c>
    </row>
    <row r="982" spans="1:16" s="49" customFormat="1" x14ac:dyDescent="0.25">
      <c r="A982" s="47"/>
      <c r="B982" s="47"/>
      <c r="C982" s="47"/>
      <c r="D982" s="47"/>
      <c r="E982" s="47"/>
      <c r="F982" s="47"/>
      <c r="G982" s="47"/>
      <c r="H982" s="47"/>
      <c r="I982" s="47"/>
      <c r="J982" s="47"/>
      <c r="K982" s="48"/>
      <c r="L982" s="49">
        <f t="shared" si="49"/>
        <v>0</v>
      </c>
      <c r="M982" s="49">
        <f t="shared" si="50"/>
        <v>0</v>
      </c>
      <c r="N982" s="49">
        <f t="shared" si="51"/>
        <v>0</v>
      </c>
      <c r="O982" s="49">
        <f>IF(E982&lt;1,0,IF(A982&lt;(Støtteark!$H$4-5),0,(IF(H982="Utførelse",(L982+M982),IF(H982="Fagkontroll",(N982),0)))))</f>
        <v>0</v>
      </c>
      <c r="P982" s="49">
        <f>IF(A982&lt;(Støtteark!$H$4-5),0,B982)</f>
        <v>0</v>
      </c>
    </row>
    <row r="983" spans="1:16" s="49" customFormat="1" x14ac:dyDescent="0.25">
      <c r="A983" s="47"/>
      <c r="B983" s="47"/>
      <c r="C983" s="47"/>
      <c r="D983" s="47"/>
      <c r="E983" s="47"/>
      <c r="F983" s="47"/>
      <c r="G983" s="47"/>
      <c r="H983" s="47"/>
      <c r="I983" s="47"/>
      <c r="J983" s="47"/>
      <c r="K983" s="48"/>
      <c r="L983" s="49">
        <f t="shared" si="49"/>
        <v>0</v>
      </c>
      <c r="M983" s="49">
        <f t="shared" si="50"/>
        <v>0</v>
      </c>
      <c r="N983" s="49">
        <f t="shared" si="51"/>
        <v>0</v>
      </c>
      <c r="O983" s="49">
        <f>IF(E983&lt;1,0,IF(A983&lt;(Støtteark!$H$4-5),0,(IF(H983="Utførelse",(L983+M983),IF(H983="Fagkontroll",(N983),0)))))</f>
        <v>0</v>
      </c>
      <c r="P983" s="49">
        <f>IF(A983&lt;(Støtteark!$H$4-5),0,B983)</f>
        <v>0</v>
      </c>
    </row>
    <row r="984" spans="1:16" s="49" customFormat="1" x14ac:dyDescent="0.25">
      <c r="A984" s="47"/>
      <c r="B984" s="47"/>
      <c r="C984" s="47"/>
      <c r="D984" s="47"/>
      <c r="E984" s="47"/>
      <c r="F984" s="47"/>
      <c r="G984" s="47"/>
      <c r="H984" s="47"/>
      <c r="I984" s="47"/>
      <c r="J984" s="47"/>
      <c r="K984" s="48"/>
      <c r="L984" s="49">
        <f t="shared" si="49"/>
        <v>0</v>
      </c>
      <c r="M984" s="49">
        <f t="shared" si="50"/>
        <v>0</v>
      </c>
      <c r="N984" s="49">
        <f t="shared" si="51"/>
        <v>0</v>
      </c>
      <c r="O984" s="49">
        <f>IF(E984&lt;1,0,IF(A984&lt;(Støtteark!$H$4-5),0,(IF(H984="Utførelse",(L984+M984),IF(H984="Fagkontroll",(N984),0)))))</f>
        <v>0</v>
      </c>
      <c r="P984" s="49">
        <f>IF(A984&lt;(Støtteark!$H$4-5),0,B984)</f>
        <v>0</v>
      </c>
    </row>
    <row r="985" spans="1:16" s="49" customFormat="1" x14ac:dyDescent="0.25">
      <c r="A985" s="47"/>
      <c r="B985" s="47"/>
      <c r="C985" s="47"/>
      <c r="D985" s="47"/>
      <c r="E985" s="47"/>
      <c r="F985" s="47"/>
      <c r="G985" s="47"/>
      <c r="H985" s="47"/>
      <c r="I985" s="47"/>
      <c r="J985" s="47"/>
      <c r="K985" s="48"/>
      <c r="L985" s="49">
        <f t="shared" si="49"/>
        <v>0</v>
      </c>
      <c r="M985" s="49">
        <f t="shared" si="50"/>
        <v>0</v>
      </c>
      <c r="N985" s="49">
        <f t="shared" si="51"/>
        <v>0</v>
      </c>
      <c r="O985" s="49">
        <f>IF(E985&lt;1,0,IF(A985&lt;(Støtteark!$H$4-5),0,(IF(H985="Utførelse",(L985+M985),IF(H985="Fagkontroll",(N985),0)))))</f>
        <v>0</v>
      </c>
      <c r="P985" s="49">
        <f>IF(A985&lt;(Støtteark!$H$4-5),0,B985)</f>
        <v>0</v>
      </c>
    </row>
    <row r="986" spans="1:16" s="49" customFormat="1" x14ac:dyDescent="0.25">
      <c r="A986" s="47"/>
      <c r="B986" s="47"/>
      <c r="C986" s="47"/>
      <c r="D986" s="47"/>
      <c r="E986" s="47"/>
      <c r="F986" s="47"/>
      <c r="G986" s="47"/>
      <c r="H986" s="47"/>
      <c r="I986" s="47"/>
      <c r="J986" s="47"/>
      <c r="K986" s="48"/>
      <c r="L986" s="49">
        <f t="shared" si="49"/>
        <v>0</v>
      </c>
      <c r="M986" s="49">
        <f t="shared" si="50"/>
        <v>0</v>
      </c>
      <c r="N986" s="49">
        <f t="shared" si="51"/>
        <v>0</v>
      </c>
      <c r="O986" s="49">
        <f>IF(E986&lt;1,0,IF(A986&lt;(Støtteark!$H$4-5),0,(IF(H986="Utførelse",(L986+M986),IF(H986="Fagkontroll",(N986),0)))))</f>
        <v>0</v>
      </c>
      <c r="P986" s="49">
        <f>IF(A986&lt;(Støtteark!$H$4-5),0,B986)</f>
        <v>0</v>
      </c>
    </row>
    <row r="987" spans="1:16" s="49" customFormat="1" x14ac:dyDescent="0.25">
      <c r="A987" s="47"/>
      <c r="B987" s="47"/>
      <c r="C987" s="47"/>
      <c r="D987" s="47"/>
      <c r="E987" s="47"/>
      <c r="F987" s="47"/>
      <c r="G987" s="47"/>
      <c r="H987" s="47"/>
      <c r="I987" s="47"/>
      <c r="J987" s="47"/>
      <c r="K987" s="48"/>
      <c r="L987" s="49">
        <f t="shared" si="49"/>
        <v>0</v>
      </c>
      <c r="M987" s="49">
        <f t="shared" si="50"/>
        <v>0</v>
      </c>
      <c r="N987" s="49">
        <f t="shared" si="51"/>
        <v>0</v>
      </c>
      <c r="O987" s="49">
        <f>IF(E987&lt;1,0,IF(A987&lt;(Støtteark!$H$4-5),0,(IF(H987="Utførelse",(L987+M987),IF(H987="Fagkontroll",(N987),0)))))</f>
        <v>0</v>
      </c>
      <c r="P987" s="49">
        <f>IF(A987&lt;(Støtteark!$H$4-5),0,B987)</f>
        <v>0</v>
      </c>
    </row>
    <row r="988" spans="1:16" s="49" customFormat="1" x14ac:dyDescent="0.25">
      <c r="A988" s="47"/>
      <c r="B988" s="47"/>
      <c r="C988" s="47"/>
      <c r="D988" s="47"/>
      <c r="E988" s="47"/>
      <c r="F988" s="47"/>
      <c r="G988" s="47"/>
      <c r="H988" s="47"/>
      <c r="I988" s="47"/>
      <c r="J988" s="47"/>
      <c r="K988" s="48"/>
      <c r="L988" s="49">
        <f t="shared" si="49"/>
        <v>0</v>
      </c>
      <c r="M988" s="49">
        <f t="shared" si="50"/>
        <v>0</v>
      </c>
      <c r="N988" s="49">
        <f t="shared" si="51"/>
        <v>0</v>
      </c>
      <c r="O988" s="49">
        <f>IF(E988&lt;1,0,IF(A988&lt;(Støtteark!$H$4-5),0,(IF(H988="Utførelse",(L988+M988),IF(H988="Fagkontroll",(N988),0)))))</f>
        <v>0</v>
      </c>
      <c r="P988" s="49">
        <f>IF(A988&lt;(Støtteark!$H$4-5),0,B988)</f>
        <v>0</v>
      </c>
    </row>
    <row r="989" spans="1:16" s="49" customFormat="1" x14ac:dyDescent="0.25">
      <c r="A989" s="47"/>
      <c r="B989" s="47"/>
      <c r="C989" s="47"/>
      <c r="D989" s="47"/>
      <c r="E989" s="47"/>
      <c r="F989" s="47"/>
      <c r="G989" s="47"/>
      <c r="H989" s="47"/>
      <c r="I989" s="47"/>
      <c r="J989" s="47"/>
      <c r="K989" s="48"/>
      <c r="L989" s="49">
        <f t="shared" si="49"/>
        <v>0</v>
      </c>
      <c r="M989" s="49">
        <f t="shared" si="50"/>
        <v>0</v>
      </c>
      <c r="N989" s="49">
        <f t="shared" si="51"/>
        <v>0</v>
      </c>
      <c r="O989" s="49">
        <f>IF(E989&lt;1,0,IF(A989&lt;(Støtteark!$H$4-5),0,(IF(H989="Utførelse",(L989+M989),IF(H989="Fagkontroll",(N989),0)))))</f>
        <v>0</v>
      </c>
      <c r="P989" s="49">
        <f>IF(A989&lt;(Støtteark!$H$4-5),0,B989)</f>
        <v>0</v>
      </c>
    </row>
    <row r="990" spans="1:16" s="49" customFormat="1" x14ac:dyDescent="0.25">
      <c r="A990" s="47"/>
      <c r="B990" s="47"/>
      <c r="C990" s="47"/>
      <c r="D990" s="47"/>
      <c r="E990" s="47"/>
      <c r="F990" s="47"/>
      <c r="G990" s="47"/>
      <c r="H990" s="47"/>
      <c r="I990" s="47"/>
      <c r="J990" s="47"/>
      <c r="K990" s="48"/>
      <c r="L990" s="49">
        <f t="shared" si="49"/>
        <v>0</v>
      </c>
      <c r="M990" s="49">
        <f t="shared" si="50"/>
        <v>0</v>
      </c>
      <c r="N990" s="49">
        <f t="shared" si="51"/>
        <v>0</v>
      </c>
      <c r="O990" s="49">
        <f>IF(E990&lt;1,0,IF(A990&lt;(Støtteark!$H$4-5),0,(IF(H990="Utførelse",(L990+M990),IF(H990="Fagkontroll",(N990),0)))))</f>
        <v>0</v>
      </c>
      <c r="P990" s="49">
        <f>IF(A990&lt;(Støtteark!$H$4-5),0,B990)</f>
        <v>0</v>
      </c>
    </row>
    <row r="991" spans="1:16" s="49" customFormat="1" x14ac:dyDescent="0.25">
      <c r="A991" s="47"/>
      <c r="B991" s="47"/>
      <c r="C991" s="47"/>
      <c r="D991" s="47"/>
      <c r="E991" s="47"/>
      <c r="F991" s="47"/>
      <c r="G991" s="47"/>
      <c r="H991" s="47"/>
      <c r="I991" s="47"/>
      <c r="J991" s="47"/>
      <c r="K991" s="48"/>
      <c r="L991" s="49">
        <f t="shared" si="49"/>
        <v>0</v>
      </c>
      <c r="M991" s="49">
        <f t="shared" si="50"/>
        <v>0</v>
      </c>
      <c r="N991" s="49">
        <f t="shared" si="51"/>
        <v>0</v>
      </c>
      <c r="O991" s="49">
        <f>IF(E991&lt;1,0,IF(A991&lt;(Støtteark!$H$4-5),0,(IF(H991="Utførelse",(L991+M991),IF(H991="Fagkontroll",(N991),0)))))</f>
        <v>0</v>
      </c>
      <c r="P991" s="49">
        <f>IF(A991&lt;(Støtteark!$H$4-5),0,B991)</f>
        <v>0</v>
      </c>
    </row>
    <row r="992" spans="1:16" s="49" customFormat="1" x14ac:dyDescent="0.25">
      <c r="A992" s="47"/>
      <c r="B992" s="47"/>
      <c r="C992" s="47"/>
      <c r="D992" s="47"/>
      <c r="E992" s="47"/>
      <c r="F992" s="47"/>
      <c r="G992" s="47"/>
      <c r="H992" s="47"/>
      <c r="I992" s="47"/>
      <c r="J992" s="47"/>
      <c r="K992" s="48"/>
      <c r="L992" s="49">
        <f t="shared" si="49"/>
        <v>0</v>
      </c>
      <c r="M992" s="49">
        <f t="shared" si="50"/>
        <v>0</v>
      </c>
      <c r="N992" s="49">
        <f t="shared" si="51"/>
        <v>0</v>
      </c>
      <c r="O992" s="49">
        <f>IF(E992&lt;1,0,IF(A992&lt;(Støtteark!$H$4-5),0,(IF(H992="Utførelse",(L992+M992),IF(H992="Fagkontroll",(N992),0)))))</f>
        <v>0</v>
      </c>
      <c r="P992" s="49">
        <f>IF(A992&lt;(Støtteark!$H$4-5),0,B992)</f>
        <v>0</v>
      </c>
    </row>
    <row r="993" spans="1:16" s="49" customFormat="1" x14ac:dyDescent="0.25">
      <c r="A993" s="47"/>
      <c r="B993" s="47"/>
      <c r="C993" s="47"/>
      <c r="D993" s="47"/>
      <c r="E993" s="47"/>
      <c r="F993" s="47"/>
      <c r="G993" s="47"/>
      <c r="H993" s="47"/>
      <c r="I993" s="47"/>
      <c r="J993" s="47"/>
      <c r="K993" s="48"/>
      <c r="L993" s="49">
        <f t="shared" si="49"/>
        <v>0</v>
      </c>
      <c r="M993" s="49">
        <f t="shared" si="50"/>
        <v>0</v>
      </c>
      <c r="N993" s="49">
        <f t="shared" si="51"/>
        <v>0</v>
      </c>
      <c r="O993" s="49">
        <f>IF(E993&lt;1,0,IF(A993&lt;(Støtteark!$H$4-5),0,(IF(H993="Utførelse",(L993+M993),IF(H993="Fagkontroll",(N993),0)))))</f>
        <v>0</v>
      </c>
      <c r="P993" s="49">
        <f>IF(A993&lt;(Støtteark!$H$4-5),0,B993)</f>
        <v>0</v>
      </c>
    </row>
    <row r="994" spans="1:16" s="49" customFormat="1" x14ac:dyDescent="0.25">
      <c r="A994" s="47"/>
      <c r="B994" s="47"/>
      <c r="C994" s="47"/>
      <c r="D994" s="47"/>
      <c r="E994" s="47"/>
      <c r="F994" s="47"/>
      <c r="G994" s="47"/>
      <c r="H994" s="47"/>
      <c r="I994" s="47"/>
      <c r="J994" s="47"/>
      <c r="K994" s="48"/>
      <c r="L994" s="49">
        <f t="shared" si="49"/>
        <v>0</v>
      </c>
      <c r="M994" s="49">
        <f t="shared" si="50"/>
        <v>0</v>
      </c>
      <c r="N994" s="49">
        <f t="shared" si="51"/>
        <v>0</v>
      </c>
      <c r="O994" s="49">
        <f>IF(E994&lt;1,0,IF(A994&lt;(Støtteark!$H$4-5),0,(IF(H994="Utførelse",(L994+M994),IF(H994="Fagkontroll",(N994),0)))))</f>
        <v>0</v>
      </c>
      <c r="P994" s="49">
        <f>IF(A994&lt;(Støtteark!$H$4-5),0,B994)</f>
        <v>0</v>
      </c>
    </row>
    <row r="995" spans="1:16" s="49" customFormat="1" x14ac:dyDescent="0.25">
      <c r="A995" s="47"/>
      <c r="B995" s="47"/>
      <c r="C995" s="47"/>
      <c r="D995" s="47"/>
      <c r="E995" s="47"/>
      <c r="F995" s="47"/>
      <c r="G995" s="47"/>
      <c r="H995" s="47"/>
      <c r="I995" s="47"/>
      <c r="J995" s="47"/>
      <c r="K995" s="48"/>
      <c r="L995" s="49">
        <f t="shared" si="49"/>
        <v>0</v>
      </c>
      <c r="M995" s="49">
        <f t="shared" si="50"/>
        <v>0</v>
      </c>
      <c r="N995" s="49">
        <f t="shared" si="51"/>
        <v>0</v>
      </c>
      <c r="O995" s="49">
        <f>IF(E995&lt;1,0,IF(A995&lt;(Støtteark!$H$4-5),0,(IF(H995="Utførelse",(L995+M995),IF(H995="Fagkontroll",(N995),0)))))</f>
        <v>0</v>
      </c>
      <c r="P995" s="49">
        <f>IF(A995&lt;(Støtteark!$H$4-5),0,B995)</f>
        <v>0</v>
      </c>
    </row>
    <row r="996" spans="1:16" s="49" customFormat="1" x14ac:dyDescent="0.25">
      <c r="A996" s="47"/>
      <c r="B996" s="47"/>
      <c r="C996" s="47"/>
      <c r="D996" s="47"/>
      <c r="E996" s="47"/>
      <c r="F996" s="47"/>
      <c r="G996" s="47"/>
      <c r="H996" s="47"/>
      <c r="I996" s="47"/>
      <c r="J996" s="47"/>
      <c r="K996" s="48"/>
      <c r="L996" s="49">
        <f t="shared" si="49"/>
        <v>0</v>
      </c>
      <c r="M996" s="49">
        <f t="shared" si="50"/>
        <v>0</v>
      </c>
      <c r="N996" s="49">
        <f t="shared" si="51"/>
        <v>0</v>
      </c>
      <c r="O996" s="49">
        <f>IF(E996&lt;1,0,IF(A996&lt;(Støtteark!$H$4-5),0,(IF(H996="Utførelse",(L996+M996),IF(H996="Fagkontroll",(N996),0)))))</f>
        <v>0</v>
      </c>
      <c r="P996" s="49">
        <f>IF(A996&lt;(Støtteark!$H$4-5),0,B996)</f>
        <v>0</v>
      </c>
    </row>
    <row r="997" spans="1:16" s="49" customFormat="1" x14ac:dyDescent="0.25">
      <c r="A997" s="47"/>
      <c r="B997" s="47"/>
      <c r="C997" s="47"/>
      <c r="D997" s="47"/>
      <c r="E997" s="47"/>
      <c r="F997" s="47"/>
      <c r="G997" s="47"/>
      <c r="H997" s="47"/>
      <c r="I997" s="47"/>
      <c r="J997" s="47"/>
      <c r="K997" s="48"/>
      <c r="L997" s="49">
        <f t="shared" si="49"/>
        <v>0</v>
      </c>
      <c r="M997" s="49">
        <f t="shared" si="50"/>
        <v>0</v>
      </c>
      <c r="N997" s="49">
        <f t="shared" si="51"/>
        <v>0</v>
      </c>
      <c r="O997" s="49">
        <f>IF(E997&lt;1,0,IF(A997&lt;(Støtteark!$H$4-5),0,(IF(H997="Utførelse",(L997+M997),IF(H997="Fagkontroll",(N997),0)))))</f>
        <v>0</v>
      </c>
      <c r="P997" s="49">
        <f>IF(A997&lt;(Støtteark!$H$4-5),0,B997)</f>
        <v>0</v>
      </c>
    </row>
    <row r="998" spans="1:16" s="49" customFormat="1" x14ac:dyDescent="0.25">
      <c r="A998" s="47"/>
      <c r="B998" s="47"/>
      <c r="C998" s="47"/>
      <c r="D998" s="47"/>
      <c r="E998" s="47"/>
      <c r="F998" s="47"/>
      <c r="G998" s="47"/>
      <c r="H998" s="47"/>
      <c r="I998" s="47"/>
      <c r="J998" s="47"/>
      <c r="K998" s="48"/>
      <c r="L998" s="49">
        <f t="shared" si="49"/>
        <v>0</v>
      </c>
      <c r="M998" s="49">
        <f t="shared" si="50"/>
        <v>0</v>
      </c>
      <c r="N998" s="49">
        <f t="shared" si="51"/>
        <v>0</v>
      </c>
      <c r="O998" s="49">
        <f>IF(E998&lt;1,0,IF(A998&lt;(Støtteark!$H$4-5),0,(IF(H998="Utførelse",(L998+M998),IF(H998="Fagkontroll",(N998),0)))))</f>
        <v>0</v>
      </c>
      <c r="P998" s="49">
        <f>IF(A998&lt;(Støtteark!$H$4-5),0,B998)</f>
        <v>0</v>
      </c>
    </row>
    <row r="999" spans="1:16" s="49" customFormat="1" x14ac:dyDescent="0.25">
      <c r="A999" s="47"/>
      <c r="B999" s="47"/>
      <c r="C999" s="47"/>
      <c r="D999" s="47"/>
      <c r="E999" s="47"/>
      <c r="F999" s="47"/>
      <c r="G999" s="47"/>
      <c r="H999" s="47"/>
      <c r="I999" s="47"/>
      <c r="J999" s="47"/>
      <c r="K999" s="48"/>
      <c r="L999" s="49">
        <f t="shared" si="49"/>
        <v>0</v>
      </c>
      <c r="M999" s="49">
        <f t="shared" si="50"/>
        <v>0</v>
      </c>
      <c r="N999" s="49">
        <f t="shared" si="51"/>
        <v>0</v>
      </c>
      <c r="O999" s="49">
        <f>IF(E999&lt;1,0,IF(A999&lt;(Støtteark!$H$4-5),0,(IF(H999="Utførelse",(L999+M999),IF(H999="Fagkontroll",(N999),0)))))</f>
        <v>0</v>
      </c>
      <c r="P999" s="49">
        <f>IF(A999&lt;(Støtteark!$H$4-5),0,B999)</f>
        <v>0</v>
      </c>
    </row>
    <row r="1000" spans="1:16" s="49" customFormat="1" x14ac:dyDescent="0.25">
      <c r="A1000" s="47"/>
      <c r="B1000" s="47"/>
      <c r="C1000" s="47"/>
      <c r="D1000" s="47"/>
      <c r="E1000" s="47"/>
      <c r="F1000" s="47"/>
      <c r="G1000" s="47"/>
      <c r="H1000" s="47"/>
      <c r="I1000" s="47"/>
      <c r="J1000" s="47"/>
      <c r="K1000" s="48"/>
      <c r="L1000" s="49">
        <f t="shared" si="49"/>
        <v>0</v>
      </c>
      <c r="M1000" s="49">
        <f t="shared" si="50"/>
        <v>0</v>
      </c>
      <c r="N1000" s="49">
        <f t="shared" si="51"/>
        <v>0</v>
      </c>
      <c r="O1000" s="49">
        <f>IF(E1000&lt;1,0,IF(A1000&lt;(Støtteark!$H$4-5),0,(IF(H1000="Utførelse",(L1000+M1000),IF(H1000="Fagkontroll",(N1000),0)))))</f>
        <v>0</v>
      </c>
      <c r="P1000" s="49">
        <f>IF(A1000&lt;(Støtteark!$H$4-5),0,B1000)</f>
        <v>0</v>
      </c>
    </row>
  </sheetData>
  <sheetProtection algorithmName="SHA-512" hashValue="mLsY8CYTEsUYmQ+Dpn/jonj3/UV+bARLxA9adYDE3nsc0BvfRtVKn7Zgwsz71U4jkEjKonHfmjSh5cp5SXMsQA==" saltValue="purPq5mFcz7nFrdptTVP1g==" spinCount="100000" sheet="1" objects="1" scenarios="1"/>
  <mergeCells count="10">
    <mergeCell ref="O11:P11"/>
    <mergeCell ref="A7:C7"/>
    <mergeCell ref="A5:C5"/>
    <mergeCell ref="A6:C6"/>
    <mergeCell ref="D1:G1"/>
    <mergeCell ref="D2:G2"/>
    <mergeCell ref="A9:C9"/>
    <mergeCell ref="G5:H5"/>
    <mergeCell ref="L11:N11"/>
    <mergeCell ref="A10:C10"/>
  </mergeCells>
  <pageMargins left="0.7" right="0.7" top="0.75" bottom="0.75" header="0.3" footer="0.3"/>
  <pageSetup paperSize="8" orientation="landscape" r:id="rId1"/>
  <headerFooter>
    <oddHeader>&amp;LSøknad om fagansvarliggodkjenning&amp;C&amp;"-,Fet"&amp;18Praksisskjema for fagområde I</oddHead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FB6A00E-9553-46A8-B878-D6E930EC7ED2}">
          <x14:formula1>
            <xm:f>Støtteark!$C$15:$C$21</xm:f>
          </x14:formula1>
          <xm:sqref>G1 F13:F1048576</xm:sqref>
        </x14:dataValidation>
        <x14:dataValidation type="list" allowBlank="1" showInputMessage="1" showErrorMessage="1" xr:uid="{0438A816-F27E-4550-92D7-165C5D89286D}">
          <x14:formula1>
            <xm:f>Støtteark!$A$15:$A$19</xm:f>
          </x14:formula1>
          <xm:sqref>G13:G1048576</xm:sqref>
        </x14:dataValidation>
        <x14:dataValidation type="list" allowBlank="1" showInputMessage="1" showErrorMessage="1" xr:uid="{737117FA-74B3-462F-9C2A-FB45E5E528A3}">
          <x14:formula1>
            <xm:f>Støtteark!$C$5:$C$9</xm:f>
          </x14:formula1>
          <xm:sqref>F1 E13:E1048576</xm:sqref>
        </x14:dataValidation>
        <x14:dataValidation type="list" allowBlank="1" showInputMessage="1" showErrorMessage="1" xr:uid="{C73D2C26-C7C6-492E-B5E0-C39C97E60FC8}">
          <x14:formula1>
            <xm:f>Støtteark!$E$4:$E$6</xm:f>
          </x14:formula1>
          <xm:sqref>H13:H1048576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451F7-F977-46CF-B73C-7AA70FBC576B}">
  <dimension ref="A1:P1000"/>
  <sheetViews>
    <sheetView zoomScaleNormal="100" workbookViewId="0">
      <pane xSplit="11" ySplit="12" topLeftCell="AA13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baseColWidth="10" defaultColWidth="11.42578125" defaultRowHeight="15" x14ac:dyDescent="0.25"/>
  <cols>
    <col min="1" max="2" width="9.7109375" style="12" customWidth="1"/>
    <col min="3" max="3" width="44.7109375" style="12" customWidth="1"/>
    <col min="4" max="4" width="8.5703125" style="12" customWidth="1"/>
    <col min="5" max="5" width="11.5703125" style="12" customWidth="1"/>
    <col min="6" max="6" width="21.85546875" style="12" customWidth="1"/>
    <col min="7" max="7" width="18.140625" style="12" customWidth="1"/>
    <col min="8" max="8" width="17.42578125" style="12" customWidth="1"/>
    <col min="9" max="9" width="50.7109375" style="12" customWidth="1"/>
    <col min="10" max="10" width="20.7109375" style="12" customWidth="1"/>
    <col min="11" max="11" width="15.7109375" customWidth="1"/>
    <col min="12" max="12" width="15.28515625" style="12" hidden="1" customWidth="1"/>
    <col min="13" max="13" width="14" style="12" hidden="1" customWidth="1"/>
    <col min="14" max="14" width="13.42578125" style="12" hidden="1" customWidth="1"/>
    <col min="15" max="15" width="15.28515625" style="12" hidden="1" customWidth="1"/>
    <col min="16" max="16" width="13.7109375" style="12" hidden="1" customWidth="1"/>
    <col min="17" max="16384" width="11.42578125" style="12"/>
  </cols>
  <sheetData>
    <row r="1" spans="1:16" ht="23.25" x14ac:dyDescent="0.35">
      <c r="A1" s="14"/>
      <c r="B1" s="14"/>
      <c r="D1" s="64" t="s">
        <v>62</v>
      </c>
      <c r="E1" s="64"/>
      <c r="F1" s="64"/>
      <c r="G1" s="64"/>
      <c r="H1" s="18"/>
      <c r="I1" s="14"/>
      <c r="J1" s="14"/>
      <c r="K1" s="14"/>
    </row>
    <row r="2" spans="1:16" ht="15.75" x14ac:dyDescent="0.25">
      <c r="A2" s="14"/>
      <c r="B2" s="14"/>
      <c r="C2" s="14"/>
      <c r="D2" s="65" t="str">
        <f>Oppsummering!E3</f>
        <v>[navn]</v>
      </c>
      <c r="E2" s="65"/>
      <c r="F2" s="65"/>
      <c r="G2" s="65"/>
      <c r="H2" s="19"/>
      <c r="I2" s="14"/>
      <c r="J2" s="14"/>
      <c r="K2" s="14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x14ac:dyDescent="0.25">
      <c r="A4" s="17"/>
      <c r="B4" s="17"/>
      <c r="C4" s="17"/>
      <c r="D4" s="17"/>
      <c r="F4" s="17"/>
      <c r="G4" s="17"/>
      <c r="H4" s="17"/>
      <c r="I4" s="14"/>
      <c r="J4" s="14"/>
      <c r="K4" s="14"/>
    </row>
    <row r="5" spans="1:16" x14ac:dyDescent="0.25">
      <c r="A5" s="63" t="s">
        <v>3</v>
      </c>
      <c r="B5" s="63"/>
      <c r="C5" s="63"/>
      <c r="D5" s="25">
        <f>SUM(N:N)+D6+D7</f>
        <v>0</v>
      </c>
      <c r="E5" s="24" t="s">
        <v>46</v>
      </c>
      <c r="F5" s="14"/>
      <c r="G5" s="17"/>
      <c r="H5" s="17"/>
      <c r="I5" s="14"/>
      <c r="J5" s="14"/>
      <c r="K5" s="14"/>
    </row>
    <row r="6" spans="1:16" ht="14.25" customHeight="1" x14ac:dyDescent="0.25">
      <c r="A6" s="62" t="s">
        <v>112</v>
      </c>
      <c r="B6" s="62"/>
      <c r="C6" s="62"/>
      <c r="D6" s="26">
        <f>SUM(L:L)</f>
        <v>0</v>
      </c>
      <c r="E6" s="17" t="s">
        <v>46</v>
      </c>
      <c r="F6" s="14"/>
      <c r="H6" s="17"/>
      <c r="I6" s="14"/>
      <c r="J6" s="14"/>
      <c r="K6" s="14"/>
    </row>
    <row r="7" spans="1:16" ht="15" customHeight="1" x14ac:dyDescent="0.25">
      <c r="A7" s="62" t="s">
        <v>113</v>
      </c>
      <c r="B7" s="62"/>
      <c r="C7" s="62"/>
      <c r="D7" s="26">
        <f>SUM(M:M)</f>
        <v>0</v>
      </c>
      <c r="E7" s="17" t="s">
        <v>46</v>
      </c>
      <c r="F7" s="14"/>
      <c r="G7" s="17"/>
      <c r="H7" s="17"/>
      <c r="I7" s="14"/>
      <c r="J7" s="14"/>
      <c r="K7" s="14"/>
    </row>
    <row r="8" spans="1:16" x14ac:dyDescent="0.25">
      <c r="A8" s="17"/>
      <c r="B8" s="17"/>
      <c r="C8" s="17"/>
      <c r="D8" s="26"/>
      <c r="E8" s="17"/>
      <c r="F8" s="14"/>
      <c r="G8" s="17"/>
      <c r="H8" s="17"/>
      <c r="I8" s="14"/>
      <c r="J8" s="14"/>
      <c r="K8" s="14"/>
    </row>
    <row r="9" spans="1:16" x14ac:dyDescent="0.25">
      <c r="A9" s="62" t="s">
        <v>102</v>
      </c>
      <c r="B9" s="62"/>
      <c r="C9" s="62"/>
      <c r="D9" s="26">
        <f>SUM(P:P)</f>
        <v>0</v>
      </c>
      <c r="E9" s="14" t="s">
        <v>46</v>
      </c>
      <c r="F9" s="14"/>
      <c r="G9" s="17"/>
      <c r="H9" s="17"/>
      <c r="I9" s="14"/>
      <c r="J9" s="14"/>
      <c r="K9" s="14"/>
    </row>
    <row r="10" spans="1:16" x14ac:dyDescent="0.25">
      <c r="A10" s="62" t="s">
        <v>109</v>
      </c>
      <c r="B10" s="62"/>
      <c r="C10" s="62"/>
      <c r="D10" s="26">
        <f>SUM(O:O)</f>
        <v>0</v>
      </c>
      <c r="E10" s="17" t="s">
        <v>46</v>
      </c>
      <c r="F10" s="14"/>
      <c r="G10" s="17"/>
      <c r="H10" s="17"/>
      <c r="I10" s="14"/>
      <c r="J10" s="14"/>
      <c r="K10" s="14"/>
    </row>
    <row r="11" spans="1:16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61" t="s">
        <v>82</v>
      </c>
      <c r="M11" s="61"/>
      <c r="N11" s="61"/>
      <c r="O11" s="61" t="s">
        <v>81</v>
      </c>
      <c r="P11" s="61"/>
    </row>
    <row r="12" spans="1:16" ht="31.5" customHeight="1" x14ac:dyDescent="0.25">
      <c r="A12" s="27" t="s">
        <v>84</v>
      </c>
      <c r="B12" s="27" t="s">
        <v>85</v>
      </c>
      <c r="C12" s="27" t="s">
        <v>51</v>
      </c>
      <c r="D12" s="27" t="s">
        <v>4</v>
      </c>
      <c r="E12" s="27" t="s">
        <v>52</v>
      </c>
      <c r="F12" s="27" t="s">
        <v>64</v>
      </c>
      <c r="G12" s="27" t="s">
        <v>26</v>
      </c>
      <c r="H12" s="27" t="s">
        <v>86</v>
      </c>
      <c r="I12" s="27" t="s">
        <v>128</v>
      </c>
      <c r="J12" s="27" t="s">
        <v>79</v>
      </c>
      <c r="K12" s="27" t="s">
        <v>131</v>
      </c>
      <c r="L12" s="15" t="s">
        <v>13</v>
      </c>
      <c r="M12" s="15" t="s">
        <v>44</v>
      </c>
      <c r="N12" s="15" t="s">
        <v>45</v>
      </c>
      <c r="O12" s="12" t="s">
        <v>88</v>
      </c>
      <c r="P12" s="12" t="s">
        <v>90</v>
      </c>
    </row>
    <row r="13" spans="1:16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32"/>
      <c r="L13" s="12">
        <f>IF(H13="Utførelse",IF(G13="Tekniske planer",B13,0),0)</f>
        <v>0</v>
      </c>
      <c r="M13" s="12">
        <f>IF(H13="Utførelse",IF(G13="Revurdering",B13,0),0)</f>
        <v>0</v>
      </c>
      <c r="N13" s="12">
        <f t="shared" ref="N13:N20" si="0">IF(L13+M13&gt;0,0,B13)</f>
        <v>0</v>
      </c>
      <c r="O13" s="12">
        <f>IF(A13&lt;(Støtteark!$H$4-5),0,(IF(H13="Utførelse",(L13+M13),IF(H13="Fagkontroll",(N13),0))))</f>
        <v>0</v>
      </c>
      <c r="P13" s="12">
        <f>IF(A13&lt;(Støtteark!$H$4-5),0,B13)</f>
        <v>0</v>
      </c>
    </row>
    <row r="14" spans="1:16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32"/>
      <c r="L14" s="12">
        <f t="shared" ref="L14:L19" si="1">IF(H14="Utførelse",IF(G14="Tekniske planer",B14,0),0)</f>
        <v>0</v>
      </c>
      <c r="M14" s="12">
        <f t="shared" ref="M14:M19" si="2">IF(H14="Utførelse",IF(G14="Revurdering",B14,0),0)</f>
        <v>0</v>
      </c>
      <c r="N14" s="12">
        <f t="shared" si="0"/>
        <v>0</v>
      </c>
      <c r="O14" s="12">
        <f>IF(A14&lt;(Støtteark!$H$4-5),0,(IF(H14="Utførelse",(L14+M14),IF(H14="Fagkontroll",(N14),0))))</f>
        <v>0</v>
      </c>
      <c r="P14" s="12">
        <f>IF(A14&lt;(Støtteark!$H$4-5),0,B14)</f>
        <v>0</v>
      </c>
    </row>
    <row r="15" spans="1:16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32"/>
      <c r="L15" s="12">
        <f t="shared" si="1"/>
        <v>0</v>
      </c>
      <c r="M15" s="12">
        <f t="shared" si="2"/>
        <v>0</v>
      </c>
      <c r="N15" s="12">
        <f t="shared" si="0"/>
        <v>0</v>
      </c>
      <c r="O15" s="12">
        <f>IF(A15&lt;(Støtteark!$H$4-5),0,(IF(H15="Utførelse",(L15+M15),IF(H15="Fagkontroll",(N15),0))))</f>
        <v>0</v>
      </c>
      <c r="P15" s="12">
        <f>IF(A15&lt;(Støtteark!$H$4-5),0,B15)</f>
        <v>0</v>
      </c>
    </row>
    <row r="16" spans="1:16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32"/>
      <c r="L16" s="12">
        <f t="shared" si="1"/>
        <v>0</v>
      </c>
      <c r="M16" s="12">
        <f t="shared" si="2"/>
        <v>0</v>
      </c>
      <c r="N16" s="12">
        <f t="shared" si="0"/>
        <v>0</v>
      </c>
      <c r="O16" s="12">
        <f>IF(A16&lt;(Støtteark!$H$4-5),0,(IF(H16="Utførelse",(L16+M16),IF(H16="Fagkontroll",(N16),0))))</f>
        <v>0</v>
      </c>
      <c r="P16" s="12">
        <f>IF(A16&lt;(Støtteark!$H$4-5),0,B16)</f>
        <v>0</v>
      </c>
    </row>
    <row r="17" spans="1:16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32"/>
      <c r="L17" s="12">
        <f t="shared" si="1"/>
        <v>0</v>
      </c>
      <c r="M17" s="12">
        <f t="shared" si="2"/>
        <v>0</v>
      </c>
      <c r="N17" s="12">
        <f t="shared" si="0"/>
        <v>0</v>
      </c>
      <c r="O17" s="12">
        <f>IF(A17&lt;(Støtteark!$H$4-5),0,(IF(H17="Utførelse",(L17+M17),IF(H17="Fagkontroll",(N17),0))))</f>
        <v>0</v>
      </c>
      <c r="P17" s="12">
        <f>IF(A17&lt;(Støtteark!$H$4-5),0,B17)</f>
        <v>0</v>
      </c>
    </row>
    <row r="18" spans="1:16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32"/>
      <c r="L18" s="12">
        <f t="shared" si="1"/>
        <v>0</v>
      </c>
      <c r="M18" s="12">
        <f t="shared" si="2"/>
        <v>0</v>
      </c>
      <c r="N18" s="12">
        <f t="shared" si="0"/>
        <v>0</v>
      </c>
      <c r="O18" s="12">
        <f>IF(A18&lt;(Støtteark!$H$4-5),0,(IF(H18="Utførelse",(L18+M18),IF(H18="Fagkontroll",(N18),0))))</f>
        <v>0</v>
      </c>
      <c r="P18" s="12">
        <f>IF(A18&lt;(Støtteark!$H$4-5),0,B18)</f>
        <v>0</v>
      </c>
    </row>
    <row r="19" spans="1:16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32"/>
      <c r="L19" s="12">
        <f t="shared" si="1"/>
        <v>0</v>
      </c>
      <c r="M19" s="12">
        <f t="shared" si="2"/>
        <v>0</v>
      </c>
      <c r="N19" s="12">
        <f t="shared" si="0"/>
        <v>0</v>
      </c>
      <c r="O19" s="12">
        <f>IF(A19&lt;(Støtteark!$H$4-5),0,(IF(H19="Utførelse",(L19+M19),IF(H19="Fagkontroll",(N19),0))))</f>
        <v>0</v>
      </c>
      <c r="P19" s="12">
        <f>IF(A19&lt;(Støtteark!$H$4-5),0,B19)</f>
        <v>0</v>
      </c>
    </row>
    <row r="20" spans="1:16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32"/>
      <c r="L20" s="12">
        <f>IF(E20&lt;1,0,IF(H20="Utførelse",IF(G20="Tekniske planer",B20,0),0))</f>
        <v>0</v>
      </c>
      <c r="M20" s="12">
        <f>IF(E20&lt;1,0,IF(H20="Utførelse",IF(G20="Revurdering",B20,0),0))</f>
        <v>0</v>
      </c>
      <c r="N20" s="12">
        <f t="shared" si="0"/>
        <v>0</v>
      </c>
      <c r="O20" s="12">
        <f>IF(E20&lt;1,0,IF(A20&lt;(Støtteark!$H$4-5),0,(IF(H20="Utførelse",(L20+M20),IF(H20="Fagkontroll",(N20),0)))))</f>
        <v>0</v>
      </c>
      <c r="P20" s="12">
        <f>IF(A20&lt;(Støtteark!$H$4-5),0,B20)</f>
        <v>0</v>
      </c>
    </row>
    <row r="21" spans="1:16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32"/>
      <c r="L21" s="12">
        <f t="shared" ref="L21:L84" si="3">IF(E21&lt;1,0,IF(H21="Utførelse",IF(G21="Tekniske planer",B21,0),0))</f>
        <v>0</v>
      </c>
      <c r="M21" s="12">
        <f t="shared" ref="M21:M84" si="4">IF(E21&lt;1,0,IF(H21="Utførelse",IF(G21="Revurdering",B21,0),0))</f>
        <v>0</v>
      </c>
      <c r="N21" s="12">
        <f t="shared" ref="N21:N84" si="5">IF(L21+M21&gt;0,0,B21)</f>
        <v>0</v>
      </c>
      <c r="O21" s="12">
        <f>IF(E21&lt;1,0,IF(A21&lt;(Støtteark!$H$4-5),0,(IF(H21="Utførelse",(L21+M21),IF(H21="Fagkontroll",(N21),0)))))</f>
        <v>0</v>
      </c>
      <c r="P21" s="12">
        <f>IF(A21&lt;(Støtteark!$H$4-5),0,B21)</f>
        <v>0</v>
      </c>
    </row>
    <row r="22" spans="1:16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32"/>
      <c r="L22" s="12">
        <f t="shared" si="3"/>
        <v>0</v>
      </c>
      <c r="M22" s="12">
        <f t="shared" si="4"/>
        <v>0</v>
      </c>
      <c r="N22" s="12">
        <f t="shared" si="5"/>
        <v>0</v>
      </c>
      <c r="O22" s="12">
        <f>IF(E22&lt;1,0,IF(A22&lt;(Støtteark!$H$4-5),0,(IF(H22="Utførelse",(L22+M22),IF(H22="Fagkontroll",(N22),0)))))</f>
        <v>0</v>
      </c>
      <c r="P22" s="12">
        <f>IF(A22&lt;(Støtteark!$H$4-5),0,B22)</f>
        <v>0</v>
      </c>
    </row>
    <row r="23" spans="1:16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32"/>
      <c r="L23" s="12">
        <f t="shared" si="3"/>
        <v>0</v>
      </c>
      <c r="M23" s="12">
        <f t="shared" si="4"/>
        <v>0</v>
      </c>
      <c r="N23" s="12">
        <f t="shared" si="5"/>
        <v>0</v>
      </c>
      <c r="O23" s="12">
        <f>IF(E23&lt;1,0,IF(A23&lt;(Støtteark!$H$4-5),0,(IF(H23="Utførelse",(L23+M23),IF(H23="Fagkontroll",(N23),0)))))</f>
        <v>0</v>
      </c>
      <c r="P23" s="12">
        <f>IF(A23&lt;(Støtteark!$H$4-5),0,B23)</f>
        <v>0</v>
      </c>
    </row>
    <row r="24" spans="1:16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32"/>
      <c r="L24" s="12">
        <f t="shared" si="3"/>
        <v>0</v>
      </c>
      <c r="M24" s="12">
        <f t="shared" si="4"/>
        <v>0</v>
      </c>
      <c r="N24" s="12">
        <f t="shared" si="5"/>
        <v>0</v>
      </c>
      <c r="O24" s="12">
        <f>IF(E24&lt;1,0,IF(A24&lt;(Støtteark!$H$4-5),0,(IF(H24="Utførelse",(L24+M24),IF(H24="Fagkontroll",(N24),0)))))</f>
        <v>0</v>
      </c>
      <c r="P24" s="12">
        <f>IF(A24&lt;(Støtteark!$H$4-5),0,B24)</f>
        <v>0</v>
      </c>
    </row>
    <row r="25" spans="1:16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32"/>
      <c r="L25" s="12">
        <f t="shared" si="3"/>
        <v>0</v>
      </c>
      <c r="M25" s="12">
        <f t="shared" si="4"/>
        <v>0</v>
      </c>
      <c r="N25" s="12">
        <f t="shared" si="5"/>
        <v>0</v>
      </c>
      <c r="O25" s="12">
        <f>IF(E25&lt;1,0,IF(A25&lt;(Støtteark!$H$4-5),0,(IF(H25="Utførelse",(L25+M25),IF(H25="Fagkontroll",(N25),0)))))</f>
        <v>0</v>
      </c>
      <c r="P25" s="12">
        <f>IF(A25&lt;(Støtteark!$H$4-5),0,B25)</f>
        <v>0</v>
      </c>
    </row>
    <row r="26" spans="1:16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32"/>
      <c r="L26" s="12">
        <f t="shared" si="3"/>
        <v>0</v>
      </c>
      <c r="M26" s="12">
        <f t="shared" si="4"/>
        <v>0</v>
      </c>
      <c r="N26" s="12">
        <f t="shared" si="5"/>
        <v>0</v>
      </c>
      <c r="O26" s="12">
        <f>IF(E26&lt;1,0,IF(A26&lt;(Støtteark!$H$4-5),0,(IF(H26="Utførelse",(L26+M26),IF(H26="Fagkontroll",(N26),0)))))</f>
        <v>0</v>
      </c>
      <c r="P26" s="12">
        <f>IF(A26&lt;(Støtteark!$H$4-5),0,B26)</f>
        <v>0</v>
      </c>
    </row>
    <row r="27" spans="1:16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32"/>
      <c r="L27" s="12">
        <f t="shared" si="3"/>
        <v>0</v>
      </c>
      <c r="M27" s="12">
        <f t="shared" si="4"/>
        <v>0</v>
      </c>
      <c r="N27" s="12">
        <f t="shared" si="5"/>
        <v>0</v>
      </c>
      <c r="O27" s="12">
        <f>IF(E27&lt;1,0,IF(A27&lt;(Støtteark!$H$4-5),0,(IF(H27="Utførelse",(L27+M27),IF(H27="Fagkontroll",(N27),0)))))</f>
        <v>0</v>
      </c>
      <c r="P27" s="12">
        <f>IF(A27&lt;(Støtteark!$H$4-5),0,B27)</f>
        <v>0</v>
      </c>
    </row>
    <row r="28" spans="1:16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32"/>
      <c r="L28" s="12">
        <f t="shared" si="3"/>
        <v>0</v>
      </c>
      <c r="M28" s="12">
        <f t="shared" si="4"/>
        <v>0</v>
      </c>
      <c r="N28" s="12">
        <f t="shared" si="5"/>
        <v>0</v>
      </c>
      <c r="O28" s="12">
        <f>IF(E28&lt;1,0,IF(A28&lt;(Støtteark!$H$4-5),0,(IF(H28="Utførelse",(L28+M28),IF(H28="Fagkontroll",(N28),0)))))</f>
        <v>0</v>
      </c>
      <c r="P28" s="12">
        <f>IF(A28&lt;(Støtteark!$H$4-5),0,B28)</f>
        <v>0</v>
      </c>
    </row>
    <row r="29" spans="1:16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32"/>
      <c r="L29" s="12">
        <f t="shared" si="3"/>
        <v>0</v>
      </c>
      <c r="M29" s="12">
        <f t="shared" si="4"/>
        <v>0</v>
      </c>
      <c r="N29" s="12">
        <f t="shared" si="5"/>
        <v>0</v>
      </c>
      <c r="O29" s="12">
        <f>IF(E29&lt;1,0,IF(A29&lt;(Støtteark!$H$4-5),0,(IF(H29="Utførelse",(L29+M29),IF(H29="Fagkontroll",(N29),0)))))</f>
        <v>0</v>
      </c>
      <c r="P29" s="12">
        <f>IF(A29&lt;(Støtteark!$H$4-5),0,B29)</f>
        <v>0</v>
      </c>
    </row>
    <row r="30" spans="1:16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32"/>
      <c r="L30" s="12">
        <f t="shared" si="3"/>
        <v>0</v>
      </c>
      <c r="M30" s="12">
        <f t="shared" si="4"/>
        <v>0</v>
      </c>
      <c r="N30" s="12">
        <f t="shared" si="5"/>
        <v>0</v>
      </c>
      <c r="O30" s="12">
        <f>IF(E30&lt;1,0,IF(A30&lt;(Støtteark!$H$4-5),0,(IF(H30="Utførelse",(L30+M30),IF(H30="Fagkontroll",(N30),0)))))</f>
        <v>0</v>
      </c>
      <c r="P30" s="12">
        <f>IF(A30&lt;(Støtteark!$H$4-5),0,B30)</f>
        <v>0</v>
      </c>
    </row>
    <row r="31" spans="1:16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32"/>
      <c r="L31" s="12">
        <f t="shared" si="3"/>
        <v>0</v>
      </c>
      <c r="M31" s="12">
        <f t="shared" si="4"/>
        <v>0</v>
      </c>
      <c r="N31" s="12">
        <f t="shared" si="5"/>
        <v>0</v>
      </c>
      <c r="O31" s="12">
        <f>IF(E31&lt;1,0,IF(A31&lt;(Støtteark!$H$4-5),0,(IF(H31="Utførelse",(L31+M31),IF(H31="Fagkontroll",(N31),0)))))</f>
        <v>0</v>
      </c>
      <c r="P31" s="12">
        <f>IF(A31&lt;(Støtteark!$H$4-5),0,B31)</f>
        <v>0</v>
      </c>
    </row>
    <row r="32" spans="1:16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32"/>
      <c r="L32" s="12">
        <f t="shared" si="3"/>
        <v>0</v>
      </c>
      <c r="M32" s="12">
        <f t="shared" si="4"/>
        <v>0</v>
      </c>
      <c r="N32" s="12">
        <f t="shared" si="5"/>
        <v>0</v>
      </c>
      <c r="O32" s="12">
        <f>IF(E32&lt;1,0,IF(A32&lt;(Støtteark!$H$4-5),0,(IF(H32="Utførelse",(L32+M32),IF(H32="Fagkontroll",(N32),0)))))</f>
        <v>0</v>
      </c>
      <c r="P32" s="12">
        <f>IF(A32&lt;(Støtteark!$H$4-5),0,B32)</f>
        <v>0</v>
      </c>
    </row>
    <row r="33" spans="1:16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32"/>
      <c r="L33" s="12">
        <f t="shared" si="3"/>
        <v>0</v>
      </c>
      <c r="M33" s="12">
        <f t="shared" si="4"/>
        <v>0</v>
      </c>
      <c r="N33" s="12">
        <f t="shared" si="5"/>
        <v>0</v>
      </c>
      <c r="O33" s="12">
        <f>IF(E33&lt;1,0,IF(A33&lt;(Støtteark!$H$4-5),0,(IF(H33="Utførelse",(L33+M33),IF(H33="Fagkontroll",(N33),0)))))</f>
        <v>0</v>
      </c>
      <c r="P33" s="12">
        <f>IF(A33&lt;(Støtteark!$H$4-5),0,B33)</f>
        <v>0</v>
      </c>
    </row>
    <row r="34" spans="1:16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32"/>
      <c r="L34" s="12">
        <f t="shared" si="3"/>
        <v>0</v>
      </c>
      <c r="M34" s="12">
        <f t="shared" si="4"/>
        <v>0</v>
      </c>
      <c r="N34" s="12">
        <f t="shared" si="5"/>
        <v>0</v>
      </c>
      <c r="O34" s="12">
        <f>IF(E34&lt;1,0,IF(A34&lt;(Støtteark!$H$4-5),0,(IF(H34="Utførelse",(L34+M34),IF(H34="Fagkontroll",(N34),0)))))</f>
        <v>0</v>
      </c>
      <c r="P34" s="12">
        <f>IF(A34&lt;(Støtteark!$H$4-5),0,B34)</f>
        <v>0</v>
      </c>
    </row>
    <row r="35" spans="1:16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32"/>
      <c r="L35" s="12">
        <f t="shared" si="3"/>
        <v>0</v>
      </c>
      <c r="M35" s="12">
        <f t="shared" si="4"/>
        <v>0</v>
      </c>
      <c r="N35" s="12">
        <f t="shared" si="5"/>
        <v>0</v>
      </c>
      <c r="O35" s="12">
        <f>IF(E35&lt;1,0,IF(A35&lt;(Støtteark!$H$4-5),0,(IF(H35="Utførelse",(L35+M35),IF(H35="Fagkontroll",(N35),0)))))</f>
        <v>0</v>
      </c>
      <c r="P35" s="12">
        <f>IF(A35&lt;(Støtteark!$H$4-5),0,B35)</f>
        <v>0</v>
      </c>
    </row>
    <row r="36" spans="1:16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32"/>
      <c r="L36" s="12">
        <f t="shared" si="3"/>
        <v>0</v>
      </c>
      <c r="M36" s="12">
        <f t="shared" si="4"/>
        <v>0</v>
      </c>
      <c r="N36" s="12">
        <f t="shared" si="5"/>
        <v>0</v>
      </c>
      <c r="O36" s="12">
        <f>IF(E36&lt;1,0,IF(A36&lt;(Støtteark!$H$4-5),0,(IF(H36="Utførelse",(L36+M36),IF(H36="Fagkontroll",(N36),0)))))</f>
        <v>0</v>
      </c>
      <c r="P36" s="12">
        <f>IF(A36&lt;(Støtteark!$H$4-5),0,B36)</f>
        <v>0</v>
      </c>
    </row>
    <row r="37" spans="1:16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32"/>
      <c r="L37" s="12">
        <f t="shared" si="3"/>
        <v>0</v>
      </c>
      <c r="M37" s="12">
        <f t="shared" si="4"/>
        <v>0</v>
      </c>
      <c r="N37" s="12">
        <f t="shared" si="5"/>
        <v>0</v>
      </c>
      <c r="O37" s="12">
        <f>IF(E37&lt;1,0,IF(A37&lt;(Støtteark!$H$4-5),0,(IF(H37="Utførelse",(L37+M37),IF(H37="Fagkontroll",(N37),0)))))</f>
        <v>0</v>
      </c>
      <c r="P37" s="12">
        <f>IF(A37&lt;(Støtteark!$H$4-5),0,B37)</f>
        <v>0</v>
      </c>
    </row>
    <row r="38" spans="1:16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32"/>
      <c r="L38" s="12">
        <f t="shared" si="3"/>
        <v>0</v>
      </c>
      <c r="M38" s="12">
        <f t="shared" si="4"/>
        <v>0</v>
      </c>
      <c r="N38" s="12">
        <f t="shared" si="5"/>
        <v>0</v>
      </c>
      <c r="O38" s="12">
        <f>IF(E38&lt;1,0,IF(A38&lt;(Støtteark!$H$4-5),0,(IF(H38="Utførelse",(L38+M38),IF(H38="Fagkontroll",(N38),0)))))</f>
        <v>0</v>
      </c>
      <c r="P38" s="12">
        <f>IF(A38&lt;(Støtteark!$H$4-5),0,B38)</f>
        <v>0</v>
      </c>
    </row>
    <row r="39" spans="1:16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32"/>
      <c r="L39" s="12">
        <f t="shared" si="3"/>
        <v>0</v>
      </c>
      <c r="M39" s="12">
        <f t="shared" si="4"/>
        <v>0</v>
      </c>
      <c r="N39" s="12">
        <f t="shared" si="5"/>
        <v>0</v>
      </c>
      <c r="O39" s="12">
        <f>IF(E39&lt;1,0,IF(A39&lt;(Støtteark!$H$4-5),0,(IF(H39="Utførelse",(L39+M39),IF(H39="Fagkontroll",(N39),0)))))</f>
        <v>0</v>
      </c>
      <c r="P39" s="12">
        <f>IF(A39&lt;(Støtteark!$H$4-5),0,B39)</f>
        <v>0</v>
      </c>
    </row>
    <row r="40" spans="1:16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32"/>
      <c r="L40" s="12">
        <f t="shared" si="3"/>
        <v>0</v>
      </c>
      <c r="M40" s="12">
        <f t="shared" si="4"/>
        <v>0</v>
      </c>
      <c r="N40" s="12">
        <f t="shared" si="5"/>
        <v>0</v>
      </c>
      <c r="O40" s="12">
        <f>IF(E40&lt;1,0,IF(A40&lt;(Støtteark!$H$4-5),0,(IF(H40="Utførelse",(L40+M40),IF(H40="Fagkontroll",(N40),0)))))</f>
        <v>0</v>
      </c>
      <c r="P40" s="12">
        <f>IF(A40&lt;(Støtteark!$H$4-5),0,B40)</f>
        <v>0</v>
      </c>
    </row>
    <row r="41" spans="1:16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32"/>
      <c r="L41" s="12">
        <f t="shared" si="3"/>
        <v>0</v>
      </c>
      <c r="M41" s="12">
        <f t="shared" si="4"/>
        <v>0</v>
      </c>
      <c r="N41" s="12">
        <f t="shared" si="5"/>
        <v>0</v>
      </c>
      <c r="O41" s="12">
        <f>IF(E41&lt;1,0,IF(A41&lt;(Støtteark!$H$4-5),0,(IF(H41="Utførelse",(L41+M41),IF(H41="Fagkontroll",(N41),0)))))</f>
        <v>0</v>
      </c>
      <c r="P41" s="12">
        <f>IF(A41&lt;(Støtteark!$H$4-5),0,B41)</f>
        <v>0</v>
      </c>
    </row>
    <row r="42" spans="1:16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32"/>
      <c r="L42" s="12">
        <f t="shared" si="3"/>
        <v>0</v>
      </c>
      <c r="M42" s="12">
        <f t="shared" si="4"/>
        <v>0</v>
      </c>
      <c r="N42" s="12">
        <f t="shared" si="5"/>
        <v>0</v>
      </c>
      <c r="O42" s="12">
        <f>IF(E42&lt;1,0,IF(A42&lt;(Støtteark!$H$4-5),0,(IF(H42="Utførelse",(L42+M42),IF(H42="Fagkontroll",(N42),0)))))</f>
        <v>0</v>
      </c>
      <c r="P42" s="12">
        <f>IF(A42&lt;(Støtteark!$H$4-5),0,B42)</f>
        <v>0</v>
      </c>
    </row>
    <row r="43" spans="1:16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32"/>
      <c r="L43" s="12">
        <f t="shared" si="3"/>
        <v>0</v>
      </c>
      <c r="M43" s="12">
        <f t="shared" si="4"/>
        <v>0</v>
      </c>
      <c r="N43" s="12">
        <f t="shared" si="5"/>
        <v>0</v>
      </c>
      <c r="O43" s="12">
        <f>IF(E43&lt;1,0,IF(A43&lt;(Støtteark!$H$4-5),0,(IF(H43="Utførelse",(L43+M43),IF(H43="Fagkontroll",(N43),0)))))</f>
        <v>0</v>
      </c>
      <c r="P43" s="12">
        <f>IF(A43&lt;(Støtteark!$H$4-5),0,B43)</f>
        <v>0</v>
      </c>
    </row>
    <row r="44" spans="1:16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32"/>
      <c r="L44" s="12">
        <f t="shared" si="3"/>
        <v>0</v>
      </c>
      <c r="M44" s="12">
        <f t="shared" si="4"/>
        <v>0</v>
      </c>
      <c r="N44" s="12">
        <f t="shared" si="5"/>
        <v>0</v>
      </c>
      <c r="O44" s="12">
        <f>IF(E44&lt;1,0,IF(A44&lt;(Støtteark!$H$4-5),0,(IF(H44="Utførelse",(L44+M44),IF(H44="Fagkontroll",(N44),0)))))</f>
        <v>0</v>
      </c>
      <c r="P44" s="12">
        <f>IF(A44&lt;(Støtteark!$H$4-5),0,B44)</f>
        <v>0</v>
      </c>
    </row>
    <row r="45" spans="1:16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32"/>
      <c r="L45" s="12">
        <f t="shared" si="3"/>
        <v>0</v>
      </c>
      <c r="M45" s="12">
        <f t="shared" si="4"/>
        <v>0</v>
      </c>
      <c r="N45" s="12">
        <f t="shared" si="5"/>
        <v>0</v>
      </c>
      <c r="O45" s="12">
        <f>IF(E45&lt;1,0,IF(A45&lt;(Støtteark!$H$4-5),0,(IF(H45="Utførelse",(L45+M45),IF(H45="Fagkontroll",(N45),0)))))</f>
        <v>0</v>
      </c>
      <c r="P45" s="12">
        <f>IF(A45&lt;(Støtteark!$H$4-5),0,B45)</f>
        <v>0</v>
      </c>
    </row>
    <row r="46" spans="1:16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32"/>
      <c r="L46" s="12">
        <f t="shared" si="3"/>
        <v>0</v>
      </c>
      <c r="M46" s="12">
        <f t="shared" si="4"/>
        <v>0</v>
      </c>
      <c r="N46" s="12">
        <f t="shared" si="5"/>
        <v>0</v>
      </c>
      <c r="O46" s="12">
        <f>IF(E46&lt;1,0,IF(A46&lt;(Støtteark!$H$4-5),0,(IF(H46="Utførelse",(L46+M46),IF(H46="Fagkontroll",(N46),0)))))</f>
        <v>0</v>
      </c>
      <c r="P46" s="12">
        <f>IF(A46&lt;(Støtteark!$H$4-5),0,B46)</f>
        <v>0</v>
      </c>
    </row>
    <row r="47" spans="1:16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32"/>
      <c r="L47" s="12">
        <f t="shared" si="3"/>
        <v>0</v>
      </c>
      <c r="M47" s="12">
        <f t="shared" si="4"/>
        <v>0</v>
      </c>
      <c r="N47" s="12">
        <f t="shared" si="5"/>
        <v>0</v>
      </c>
      <c r="O47" s="12">
        <f>IF(E47&lt;1,0,IF(A47&lt;(Støtteark!$H$4-5),0,(IF(H47="Utførelse",(L47+M47),IF(H47="Fagkontroll",(N47),0)))))</f>
        <v>0</v>
      </c>
      <c r="P47" s="12">
        <f>IF(A47&lt;(Støtteark!$H$4-5),0,B47)</f>
        <v>0</v>
      </c>
    </row>
    <row r="48" spans="1:16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32"/>
      <c r="L48" s="12">
        <f t="shared" si="3"/>
        <v>0</v>
      </c>
      <c r="M48" s="12">
        <f t="shared" si="4"/>
        <v>0</v>
      </c>
      <c r="N48" s="12">
        <f t="shared" si="5"/>
        <v>0</v>
      </c>
      <c r="O48" s="12">
        <f>IF(E48&lt;1,0,IF(A48&lt;(Støtteark!$H$4-5),0,(IF(H48="Utførelse",(L48+M48),IF(H48="Fagkontroll",(N48),0)))))</f>
        <v>0</v>
      </c>
      <c r="P48" s="12">
        <f>IF(A48&lt;(Støtteark!$H$4-5),0,B48)</f>
        <v>0</v>
      </c>
    </row>
    <row r="49" spans="1:16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32"/>
      <c r="L49" s="12">
        <f t="shared" si="3"/>
        <v>0</v>
      </c>
      <c r="M49" s="12">
        <f t="shared" si="4"/>
        <v>0</v>
      </c>
      <c r="N49" s="12">
        <f t="shared" si="5"/>
        <v>0</v>
      </c>
      <c r="O49" s="12">
        <f>IF(E49&lt;1,0,IF(A49&lt;(Støtteark!$H$4-5),0,(IF(H49="Utførelse",(L49+M49),IF(H49="Fagkontroll",(N49),0)))))</f>
        <v>0</v>
      </c>
      <c r="P49" s="12">
        <f>IF(A49&lt;(Støtteark!$H$4-5),0,B49)</f>
        <v>0</v>
      </c>
    </row>
    <row r="50" spans="1:16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32"/>
      <c r="L50" s="12">
        <f t="shared" si="3"/>
        <v>0</v>
      </c>
      <c r="M50" s="12">
        <f t="shared" si="4"/>
        <v>0</v>
      </c>
      <c r="N50" s="12">
        <f t="shared" si="5"/>
        <v>0</v>
      </c>
      <c r="O50" s="12">
        <f>IF(E50&lt;1,0,IF(A50&lt;(Støtteark!$H$4-5),0,(IF(H50="Utførelse",(L50+M50),IF(H50="Fagkontroll",(N50),0)))))</f>
        <v>0</v>
      </c>
      <c r="P50" s="12">
        <f>IF(A50&lt;(Støtteark!$H$4-5),0,B50)</f>
        <v>0</v>
      </c>
    </row>
    <row r="51" spans="1:16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32"/>
      <c r="L51" s="12">
        <f t="shared" si="3"/>
        <v>0</v>
      </c>
      <c r="M51" s="12">
        <f t="shared" si="4"/>
        <v>0</v>
      </c>
      <c r="N51" s="12">
        <f t="shared" si="5"/>
        <v>0</v>
      </c>
      <c r="O51" s="12">
        <f>IF(E51&lt;1,0,IF(A51&lt;(Støtteark!$H$4-5),0,(IF(H51="Utførelse",(L51+M51),IF(H51="Fagkontroll",(N51),0)))))</f>
        <v>0</v>
      </c>
      <c r="P51" s="12">
        <f>IF(A51&lt;(Støtteark!$H$4-5),0,B51)</f>
        <v>0</v>
      </c>
    </row>
    <row r="52" spans="1:16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32"/>
      <c r="L52" s="12">
        <f t="shared" si="3"/>
        <v>0</v>
      </c>
      <c r="M52" s="12">
        <f t="shared" si="4"/>
        <v>0</v>
      </c>
      <c r="N52" s="12">
        <f t="shared" si="5"/>
        <v>0</v>
      </c>
      <c r="O52" s="12">
        <f>IF(E52&lt;1,0,IF(A52&lt;(Støtteark!$H$4-5),0,(IF(H52="Utførelse",(L52+M52),IF(H52="Fagkontroll",(N52),0)))))</f>
        <v>0</v>
      </c>
      <c r="P52" s="12">
        <f>IF(A52&lt;(Støtteark!$H$4-5),0,B52)</f>
        <v>0</v>
      </c>
    </row>
    <row r="53" spans="1:16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32"/>
      <c r="L53" s="12">
        <f t="shared" si="3"/>
        <v>0</v>
      </c>
      <c r="M53" s="12">
        <f t="shared" si="4"/>
        <v>0</v>
      </c>
      <c r="N53" s="12">
        <f t="shared" si="5"/>
        <v>0</v>
      </c>
      <c r="O53" s="12">
        <f>IF(E53&lt;1,0,IF(A53&lt;(Støtteark!$H$4-5),0,(IF(H53="Utførelse",(L53+M53),IF(H53="Fagkontroll",(N53),0)))))</f>
        <v>0</v>
      </c>
      <c r="P53" s="12">
        <f>IF(A53&lt;(Støtteark!$H$4-5),0,B53)</f>
        <v>0</v>
      </c>
    </row>
    <row r="54" spans="1:16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32"/>
      <c r="L54" s="12">
        <f t="shared" si="3"/>
        <v>0</v>
      </c>
      <c r="M54" s="12">
        <f t="shared" si="4"/>
        <v>0</v>
      </c>
      <c r="N54" s="12">
        <f t="shared" si="5"/>
        <v>0</v>
      </c>
      <c r="O54" s="12">
        <f>IF(E54&lt;1,0,IF(A54&lt;(Støtteark!$H$4-5),0,(IF(H54="Utførelse",(L54+M54),IF(H54="Fagkontroll",(N54),0)))))</f>
        <v>0</v>
      </c>
      <c r="P54" s="12">
        <f>IF(A54&lt;(Støtteark!$H$4-5),0,B54)</f>
        <v>0</v>
      </c>
    </row>
    <row r="55" spans="1:16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32"/>
      <c r="L55" s="12">
        <f t="shared" si="3"/>
        <v>0</v>
      </c>
      <c r="M55" s="12">
        <f t="shared" si="4"/>
        <v>0</v>
      </c>
      <c r="N55" s="12">
        <f t="shared" si="5"/>
        <v>0</v>
      </c>
      <c r="O55" s="12">
        <f>IF(E55&lt;1,0,IF(A55&lt;(Støtteark!$H$4-5),0,(IF(H55="Utførelse",(L55+M55),IF(H55="Fagkontroll",(N55),0)))))</f>
        <v>0</v>
      </c>
      <c r="P55" s="12">
        <f>IF(A55&lt;(Støtteark!$H$4-5),0,B55)</f>
        <v>0</v>
      </c>
    </row>
    <row r="56" spans="1:16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32"/>
      <c r="L56" s="12">
        <f t="shared" si="3"/>
        <v>0</v>
      </c>
      <c r="M56" s="12">
        <f t="shared" si="4"/>
        <v>0</v>
      </c>
      <c r="N56" s="12">
        <f t="shared" si="5"/>
        <v>0</v>
      </c>
      <c r="O56" s="12">
        <f>IF(E56&lt;1,0,IF(A56&lt;(Støtteark!$H$4-5),0,(IF(H56="Utførelse",(L56+M56),IF(H56="Fagkontroll",(N56),0)))))</f>
        <v>0</v>
      </c>
      <c r="P56" s="12">
        <f>IF(A56&lt;(Støtteark!$H$4-5),0,B56)</f>
        <v>0</v>
      </c>
    </row>
    <row r="57" spans="1:16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32"/>
      <c r="L57" s="12">
        <f t="shared" si="3"/>
        <v>0</v>
      </c>
      <c r="M57" s="12">
        <f t="shared" si="4"/>
        <v>0</v>
      </c>
      <c r="N57" s="12">
        <f t="shared" si="5"/>
        <v>0</v>
      </c>
      <c r="O57" s="12">
        <f>IF(E57&lt;1,0,IF(A57&lt;(Støtteark!$H$4-5),0,(IF(H57="Utførelse",(L57+M57),IF(H57="Fagkontroll",(N57),0)))))</f>
        <v>0</v>
      </c>
      <c r="P57" s="12">
        <f>IF(A57&lt;(Støtteark!$H$4-5),0,B57)</f>
        <v>0</v>
      </c>
    </row>
    <row r="58" spans="1:16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2"/>
      <c r="L58" s="12">
        <f t="shared" si="3"/>
        <v>0</v>
      </c>
      <c r="M58" s="12">
        <f t="shared" si="4"/>
        <v>0</v>
      </c>
      <c r="N58" s="12">
        <f t="shared" si="5"/>
        <v>0</v>
      </c>
      <c r="O58" s="12">
        <f>IF(E58&lt;1,0,IF(A58&lt;(Støtteark!$H$4-5),0,(IF(H58="Utførelse",(L58+M58),IF(H58="Fagkontroll",(N58),0)))))</f>
        <v>0</v>
      </c>
      <c r="P58" s="12">
        <f>IF(A58&lt;(Støtteark!$H$4-5),0,B58)</f>
        <v>0</v>
      </c>
    </row>
    <row r="59" spans="1:16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32"/>
      <c r="L59" s="12">
        <f t="shared" si="3"/>
        <v>0</v>
      </c>
      <c r="M59" s="12">
        <f t="shared" si="4"/>
        <v>0</v>
      </c>
      <c r="N59" s="12">
        <f t="shared" si="5"/>
        <v>0</v>
      </c>
      <c r="O59" s="12">
        <f>IF(E59&lt;1,0,IF(A59&lt;(Støtteark!$H$4-5),0,(IF(H59="Utførelse",(L59+M59),IF(H59="Fagkontroll",(N59),0)))))</f>
        <v>0</v>
      </c>
      <c r="P59" s="12">
        <f>IF(A59&lt;(Støtteark!$H$4-5),0,B59)</f>
        <v>0</v>
      </c>
    </row>
    <row r="60" spans="1:16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32"/>
      <c r="L60" s="12">
        <f t="shared" si="3"/>
        <v>0</v>
      </c>
      <c r="M60" s="12">
        <f t="shared" si="4"/>
        <v>0</v>
      </c>
      <c r="N60" s="12">
        <f t="shared" si="5"/>
        <v>0</v>
      </c>
      <c r="O60" s="12">
        <f>IF(E60&lt;1,0,IF(A60&lt;(Støtteark!$H$4-5),0,(IF(H60="Utførelse",(L60+M60),IF(H60="Fagkontroll",(N60),0)))))</f>
        <v>0</v>
      </c>
      <c r="P60" s="12">
        <f>IF(A60&lt;(Støtteark!$H$4-5),0,B60)</f>
        <v>0</v>
      </c>
    </row>
    <row r="61" spans="1:16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32"/>
      <c r="L61" s="12">
        <f t="shared" si="3"/>
        <v>0</v>
      </c>
      <c r="M61" s="12">
        <f t="shared" si="4"/>
        <v>0</v>
      </c>
      <c r="N61" s="12">
        <f t="shared" si="5"/>
        <v>0</v>
      </c>
      <c r="O61" s="12">
        <f>IF(E61&lt;1,0,IF(A61&lt;(Støtteark!$H$4-5),0,(IF(H61="Utførelse",(L61+M61),IF(H61="Fagkontroll",(N61),0)))))</f>
        <v>0</v>
      </c>
      <c r="P61" s="12">
        <f>IF(A61&lt;(Støtteark!$H$4-5),0,B61)</f>
        <v>0</v>
      </c>
    </row>
    <row r="62" spans="1:16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32"/>
      <c r="L62" s="12">
        <f t="shared" si="3"/>
        <v>0</v>
      </c>
      <c r="M62" s="12">
        <f t="shared" si="4"/>
        <v>0</v>
      </c>
      <c r="N62" s="12">
        <f t="shared" si="5"/>
        <v>0</v>
      </c>
      <c r="O62" s="12">
        <f>IF(E62&lt;1,0,IF(A62&lt;(Støtteark!$H$4-5),0,(IF(H62="Utførelse",(L62+M62),IF(H62="Fagkontroll",(N62),0)))))</f>
        <v>0</v>
      </c>
      <c r="P62" s="12">
        <f>IF(A62&lt;(Støtteark!$H$4-5),0,B62)</f>
        <v>0</v>
      </c>
    </row>
    <row r="63" spans="1:16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32"/>
      <c r="L63" s="12">
        <f t="shared" si="3"/>
        <v>0</v>
      </c>
      <c r="M63" s="12">
        <f t="shared" si="4"/>
        <v>0</v>
      </c>
      <c r="N63" s="12">
        <f t="shared" si="5"/>
        <v>0</v>
      </c>
      <c r="O63" s="12">
        <f>IF(E63&lt;1,0,IF(A63&lt;(Støtteark!$H$4-5),0,(IF(H63="Utførelse",(L63+M63),IF(H63="Fagkontroll",(N63),0)))))</f>
        <v>0</v>
      </c>
      <c r="P63" s="12">
        <f>IF(A63&lt;(Støtteark!$H$4-5),0,B63)</f>
        <v>0</v>
      </c>
    </row>
    <row r="64" spans="1:16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32"/>
      <c r="L64" s="12">
        <f t="shared" si="3"/>
        <v>0</v>
      </c>
      <c r="M64" s="12">
        <f t="shared" si="4"/>
        <v>0</v>
      </c>
      <c r="N64" s="12">
        <f t="shared" si="5"/>
        <v>0</v>
      </c>
      <c r="O64" s="12">
        <f>IF(E64&lt;1,0,IF(A64&lt;(Støtteark!$H$4-5),0,(IF(H64="Utførelse",(L64+M64),IF(H64="Fagkontroll",(N64),0)))))</f>
        <v>0</v>
      </c>
      <c r="P64" s="12">
        <f>IF(A64&lt;(Støtteark!$H$4-5),0,B64)</f>
        <v>0</v>
      </c>
    </row>
    <row r="65" spans="1:16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32"/>
      <c r="L65" s="12">
        <f t="shared" si="3"/>
        <v>0</v>
      </c>
      <c r="M65" s="12">
        <f t="shared" si="4"/>
        <v>0</v>
      </c>
      <c r="N65" s="12">
        <f t="shared" si="5"/>
        <v>0</v>
      </c>
      <c r="O65" s="12">
        <f>IF(E65&lt;1,0,IF(A65&lt;(Støtteark!$H$4-5),0,(IF(H65="Utførelse",(L65+M65),IF(H65="Fagkontroll",(N65),0)))))</f>
        <v>0</v>
      </c>
      <c r="P65" s="12">
        <f>IF(A65&lt;(Støtteark!$H$4-5),0,B65)</f>
        <v>0</v>
      </c>
    </row>
    <row r="66" spans="1:16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32"/>
      <c r="L66" s="12">
        <f t="shared" si="3"/>
        <v>0</v>
      </c>
      <c r="M66" s="12">
        <f t="shared" si="4"/>
        <v>0</v>
      </c>
      <c r="N66" s="12">
        <f t="shared" si="5"/>
        <v>0</v>
      </c>
      <c r="O66" s="12">
        <f>IF(E66&lt;1,0,IF(A66&lt;(Støtteark!$H$4-5),0,(IF(H66="Utførelse",(L66+M66),IF(H66="Fagkontroll",(N66),0)))))</f>
        <v>0</v>
      </c>
      <c r="P66" s="12">
        <f>IF(A66&lt;(Støtteark!$H$4-5),0,B66)</f>
        <v>0</v>
      </c>
    </row>
    <row r="67" spans="1:16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32"/>
      <c r="L67" s="12">
        <f t="shared" si="3"/>
        <v>0</v>
      </c>
      <c r="M67" s="12">
        <f t="shared" si="4"/>
        <v>0</v>
      </c>
      <c r="N67" s="12">
        <f t="shared" si="5"/>
        <v>0</v>
      </c>
      <c r="O67" s="12">
        <f>IF(E67&lt;1,0,IF(A67&lt;(Støtteark!$H$4-5),0,(IF(H67="Utførelse",(L67+M67),IF(H67="Fagkontroll",(N67),0)))))</f>
        <v>0</v>
      </c>
      <c r="P67" s="12">
        <f>IF(A67&lt;(Støtteark!$H$4-5),0,B67)</f>
        <v>0</v>
      </c>
    </row>
    <row r="68" spans="1:16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32"/>
      <c r="L68" s="12">
        <f t="shared" si="3"/>
        <v>0</v>
      </c>
      <c r="M68" s="12">
        <f t="shared" si="4"/>
        <v>0</v>
      </c>
      <c r="N68" s="12">
        <f t="shared" si="5"/>
        <v>0</v>
      </c>
      <c r="O68" s="12">
        <f>IF(E68&lt;1,0,IF(A68&lt;(Støtteark!$H$4-5),0,(IF(H68="Utførelse",(L68+M68),IF(H68="Fagkontroll",(N68),0)))))</f>
        <v>0</v>
      </c>
      <c r="P68" s="12">
        <f>IF(A68&lt;(Støtteark!$H$4-5),0,B68)</f>
        <v>0</v>
      </c>
    </row>
    <row r="69" spans="1:16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32"/>
      <c r="L69" s="12">
        <f t="shared" si="3"/>
        <v>0</v>
      </c>
      <c r="M69" s="12">
        <f t="shared" si="4"/>
        <v>0</v>
      </c>
      <c r="N69" s="12">
        <f t="shared" si="5"/>
        <v>0</v>
      </c>
      <c r="O69" s="12">
        <f>IF(E69&lt;1,0,IF(A69&lt;(Støtteark!$H$4-5),0,(IF(H69="Utførelse",(L69+M69),IF(H69="Fagkontroll",(N69),0)))))</f>
        <v>0</v>
      </c>
      <c r="P69" s="12">
        <f>IF(A69&lt;(Støtteark!$H$4-5),0,B69)</f>
        <v>0</v>
      </c>
    </row>
    <row r="70" spans="1:16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32"/>
      <c r="L70" s="12">
        <f t="shared" si="3"/>
        <v>0</v>
      </c>
      <c r="M70" s="12">
        <f t="shared" si="4"/>
        <v>0</v>
      </c>
      <c r="N70" s="12">
        <f t="shared" si="5"/>
        <v>0</v>
      </c>
      <c r="O70" s="12">
        <f>IF(E70&lt;1,0,IF(A70&lt;(Støtteark!$H$4-5),0,(IF(H70="Utførelse",(L70+M70),IF(H70="Fagkontroll",(N70),0)))))</f>
        <v>0</v>
      </c>
      <c r="P70" s="12">
        <f>IF(A70&lt;(Støtteark!$H$4-5),0,B70)</f>
        <v>0</v>
      </c>
    </row>
    <row r="71" spans="1:16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32"/>
      <c r="L71" s="12">
        <f t="shared" si="3"/>
        <v>0</v>
      </c>
      <c r="M71" s="12">
        <f t="shared" si="4"/>
        <v>0</v>
      </c>
      <c r="N71" s="12">
        <f t="shared" si="5"/>
        <v>0</v>
      </c>
      <c r="O71" s="12">
        <f>IF(E71&lt;1,0,IF(A71&lt;(Støtteark!$H$4-5),0,(IF(H71="Utførelse",(L71+M71),IF(H71="Fagkontroll",(N71),0)))))</f>
        <v>0</v>
      </c>
      <c r="P71" s="12">
        <f>IF(A71&lt;(Støtteark!$H$4-5),0,B71)</f>
        <v>0</v>
      </c>
    </row>
    <row r="72" spans="1:16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32"/>
      <c r="L72" s="12">
        <f t="shared" si="3"/>
        <v>0</v>
      </c>
      <c r="M72" s="12">
        <f t="shared" si="4"/>
        <v>0</v>
      </c>
      <c r="N72" s="12">
        <f t="shared" si="5"/>
        <v>0</v>
      </c>
      <c r="O72" s="12">
        <f>IF(E72&lt;1,0,IF(A72&lt;(Støtteark!$H$4-5),0,(IF(H72="Utførelse",(L72+M72),IF(H72="Fagkontroll",(N72),0)))))</f>
        <v>0</v>
      </c>
      <c r="P72" s="12">
        <f>IF(A72&lt;(Støtteark!$H$4-5),0,B72)</f>
        <v>0</v>
      </c>
    </row>
    <row r="73" spans="1:16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32"/>
      <c r="L73" s="12">
        <f t="shared" si="3"/>
        <v>0</v>
      </c>
      <c r="M73" s="12">
        <f t="shared" si="4"/>
        <v>0</v>
      </c>
      <c r="N73" s="12">
        <f t="shared" si="5"/>
        <v>0</v>
      </c>
      <c r="O73" s="12">
        <f>IF(E73&lt;1,0,IF(A73&lt;(Støtteark!$H$4-5),0,(IF(H73="Utførelse",(L73+M73),IF(H73="Fagkontroll",(N73),0)))))</f>
        <v>0</v>
      </c>
      <c r="P73" s="12">
        <f>IF(A73&lt;(Støtteark!$H$4-5),0,B73)</f>
        <v>0</v>
      </c>
    </row>
    <row r="74" spans="1:16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32"/>
      <c r="L74" s="12">
        <f t="shared" si="3"/>
        <v>0</v>
      </c>
      <c r="M74" s="12">
        <f t="shared" si="4"/>
        <v>0</v>
      </c>
      <c r="N74" s="12">
        <f t="shared" si="5"/>
        <v>0</v>
      </c>
      <c r="O74" s="12">
        <f>IF(E74&lt;1,0,IF(A74&lt;(Støtteark!$H$4-5),0,(IF(H74="Utførelse",(L74+M74),IF(H74="Fagkontroll",(N74),0)))))</f>
        <v>0</v>
      </c>
      <c r="P74" s="12">
        <f>IF(A74&lt;(Støtteark!$H$4-5),0,B74)</f>
        <v>0</v>
      </c>
    </row>
    <row r="75" spans="1:16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32"/>
      <c r="L75" s="12">
        <f t="shared" si="3"/>
        <v>0</v>
      </c>
      <c r="M75" s="12">
        <f t="shared" si="4"/>
        <v>0</v>
      </c>
      <c r="N75" s="12">
        <f t="shared" si="5"/>
        <v>0</v>
      </c>
      <c r="O75" s="12">
        <f>IF(E75&lt;1,0,IF(A75&lt;(Støtteark!$H$4-5),0,(IF(H75="Utførelse",(L75+M75),IF(H75="Fagkontroll",(N75),0)))))</f>
        <v>0</v>
      </c>
      <c r="P75" s="12">
        <f>IF(A75&lt;(Støtteark!$H$4-5),0,B75)</f>
        <v>0</v>
      </c>
    </row>
    <row r="76" spans="1:16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32"/>
      <c r="L76" s="12">
        <f t="shared" si="3"/>
        <v>0</v>
      </c>
      <c r="M76" s="12">
        <f t="shared" si="4"/>
        <v>0</v>
      </c>
      <c r="N76" s="12">
        <f t="shared" si="5"/>
        <v>0</v>
      </c>
      <c r="O76" s="12">
        <f>IF(E76&lt;1,0,IF(A76&lt;(Støtteark!$H$4-5),0,(IF(H76="Utførelse",(L76+M76),IF(H76="Fagkontroll",(N76),0)))))</f>
        <v>0</v>
      </c>
      <c r="P76" s="12">
        <f>IF(A76&lt;(Støtteark!$H$4-5),0,B76)</f>
        <v>0</v>
      </c>
    </row>
    <row r="77" spans="1:16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32"/>
      <c r="L77" s="12">
        <f t="shared" si="3"/>
        <v>0</v>
      </c>
      <c r="M77" s="12">
        <f t="shared" si="4"/>
        <v>0</v>
      </c>
      <c r="N77" s="12">
        <f t="shared" si="5"/>
        <v>0</v>
      </c>
      <c r="O77" s="12">
        <f>IF(E77&lt;1,0,IF(A77&lt;(Støtteark!$H$4-5),0,(IF(H77="Utførelse",(L77+M77),IF(H77="Fagkontroll",(N77),0)))))</f>
        <v>0</v>
      </c>
      <c r="P77" s="12">
        <f>IF(A77&lt;(Støtteark!$H$4-5),0,B77)</f>
        <v>0</v>
      </c>
    </row>
    <row r="78" spans="1:16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32"/>
      <c r="L78" s="12">
        <f t="shared" si="3"/>
        <v>0</v>
      </c>
      <c r="M78" s="12">
        <f t="shared" si="4"/>
        <v>0</v>
      </c>
      <c r="N78" s="12">
        <f t="shared" si="5"/>
        <v>0</v>
      </c>
      <c r="O78" s="12">
        <f>IF(E78&lt;1,0,IF(A78&lt;(Støtteark!$H$4-5),0,(IF(H78="Utførelse",(L78+M78),IF(H78="Fagkontroll",(N78),0)))))</f>
        <v>0</v>
      </c>
      <c r="P78" s="12">
        <f>IF(A78&lt;(Støtteark!$H$4-5),0,B78)</f>
        <v>0</v>
      </c>
    </row>
    <row r="79" spans="1:16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32"/>
      <c r="L79" s="12">
        <f t="shared" si="3"/>
        <v>0</v>
      </c>
      <c r="M79" s="12">
        <f t="shared" si="4"/>
        <v>0</v>
      </c>
      <c r="N79" s="12">
        <f t="shared" si="5"/>
        <v>0</v>
      </c>
      <c r="O79" s="12">
        <f>IF(E79&lt;1,0,IF(A79&lt;(Støtteark!$H$4-5),0,(IF(H79="Utførelse",(L79+M79),IF(H79="Fagkontroll",(N79),0)))))</f>
        <v>0</v>
      </c>
      <c r="P79" s="12">
        <f>IF(A79&lt;(Støtteark!$H$4-5),0,B79)</f>
        <v>0</v>
      </c>
    </row>
    <row r="80" spans="1:16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32"/>
      <c r="L80" s="12">
        <f t="shared" si="3"/>
        <v>0</v>
      </c>
      <c r="M80" s="12">
        <f t="shared" si="4"/>
        <v>0</v>
      </c>
      <c r="N80" s="12">
        <f t="shared" si="5"/>
        <v>0</v>
      </c>
      <c r="O80" s="12">
        <f>IF(E80&lt;1,0,IF(A80&lt;(Støtteark!$H$4-5),0,(IF(H80="Utførelse",(L80+M80),IF(H80="Fagkontroll",(N80),0)))))</f>
        <v>0</v>
      </c>
      <c r="P80" s="12">
        <f>IF(A80&lt;(Støtteark!$H$4-5),0,B80)</f>
        <v>0</v>
      </c>
    </row>
    <row r="81" spans="1:16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32"/>
      <c r="L81" s="12">
        <f t="shared" si="3"/>
        <v>0</v>
      </c>
      <c r="M81" s="12">
        <f t="shared" si="4"/>
        <v>0</v>
      </c>
      <c r="N81" s="12">
        <f t="shared" si="5"/>
        <v>0</v>
      </c>
      <c r="O81" s="12">
        <f>IF(E81&lt;1,0,IF(A81&lt;(Støtteark!$H$4-5),0,(IF(H81="Utførelse",(L81+M81),IF(H81="Fagkontroll",(N81),0)))))</f>
        <v>0</v>
      </c>
      <c r="P81" s="12">
        <f>IF(A81&lt;(Støtteark!$H$4-5),0,B81)</f>
        <v>0</v>
      </c>
    </row>
    <row r="82" spans="1:16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32"/>
      <c r="L82" s="12">
        <f t="shared" si="3"/>
        <v>0</v>
      </c>
      <c r="M82" s="12">
        <f t="shared" si="4"/>
        <v>0</v>
      </c>
      <c r="N82" s="12">
        <f t="shared" si="5"/>
        <v>0</v>
      </c>
      <c r="O82" s="12">
        <f>IF(E82&lt;1,0,IF(A82&lt;(Støtteark!$H$4-5),0,(IF(H82="Utførelse",(L82+M82),IF(H82="Fagkontroll",(N82),0)))))</f>
        <v>0</v>
      </c>
      <c r="P82" s="12">
        <f>IF(A82&lt;(Støtteark!$H$4-5),0,B82)</f>
        <v>0</v>
      </c>
    </row>
    <row r="83" spans="1:16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32"/>
      <c r="L83" s="12">
        <f t="shared" si="3"/>
        <v>0</v>
      </c>
      <c r="M83" s="12">
        <f t="shared" si="4"/>
        <v>0</v>
      </c>
      <c r="N83" s="12">
        <f t="shared" si="5"/>
        <v>0</v>
      </c>
      <c r="O83" s="12">
        <f>IF(E83&lt;1,0,IF(A83&lt;(Støtteark!$H$4-5),0,(IF(H83="Utførelse",(L83+M83),IF(H83="Fagkontroll",(N83),0)))))</f>
        <v>0</v>
      </c>
      <c r="P83" s="12">
        <f>IF(A83&lt;(Støtteark!$H$4-5),0,B83)</f>
        <v>0</v>
      </c>
    </row>
    <row r="84" spans="1:16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32"/>
      <c r="L84" s="12">
        <f t="shared" si="3"/>
        <v>0</v>
      </c>
      <c r="M84" s="12">
        <f t="shared" si="4"/>
        <v>0</v>
      </c>
      <c r="N84" s="12">
        <f t="shared" si="5"/>
        <v>0</v>
      </c>
      <c r="O84" s="12">
        <f>IF(E84&lt;1,0,IF(A84&lt;(Støtteark!$H$4-5),0,(IF(H84="Utførelse",(L84+M84),IF(H84="Fagkontroll",(N84),0)))))</f>
        <v>0</v>
      </c>
      <c r="P84" s="12">
        <f>IF(A84&lt;(Støtteark!$H$4-5),0,B84)</f>
        <v>0</v>
      </c>
    </row>
    <row r="85" spans="1:16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32"/>
      <c r="L85" s="12">
        <f t="shared" ref="L85:L148" si="6">IF(E85&lt;1,0,IF(H85="Utførelse",IF(G85="Tekniske planer",B85,0),0))</f>
        <v>0</v>
      </c>
      <c r="M85" s="12">
        <f t="shared" ref="M85:M148" si="7">IF(E85&lt;1,0,IF(H85="Utførelse",IF(G85="Revurdering",B85,0),0))</f>
        <v>0</v>
      </c>
      <c r="N85" s="12">
        <f t="shared" ref="N85:N148" si="8">IF(L85+M85&gt;0,0,B85)</f>
        <v>0</v>
      </c>
      <c r="O85" s="12">
        <f>IF(E85&lt;1,0,IF(A85&lt;(Støtteark!$H$4-5),0,(IF(H85="Utførelse",(L85+M85),IF(H85="Fagkontroll",(N85),0)))))</f>
        <v>0</v>
      </c>
      <c r="P85" s="12">
        <f>IF(A85&lt;(Støtteark!$H$4-5),0,B85)</f>
        <v>0</v>
      </c>
    </row>
    <row r="86" spans="1:16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32"/>
      <c r="L86" s="12">
        <f t="shared" si="6"/>
        <v>0</v>
      </c>
      <c r="M86" s="12">
        <f t="shared" si="7"/>
        <v>0</v>
      </c>
      <c r="N86" s="12">
        <f t="shared" si="8"/>
        <v>0</v>
      </c>
      <c r="O86" s="12">
        <f>IF(E86&lt;1,0,IF(A86&lt;(Støtteark!$H$4-5),0,(IF(H86="Utførelse",(L86+M86),IF(H86="Fagkontroll",(N86),0)))))</f>
        <v>0</v>
      </c>
      <c r="P86" s="12">
        <f>IF(A86&lt;(Støtteark!$H$4-5),0,B86)</f>
        <v>0</v>
      </c>
    </row>
    <row r="87" spans="1:16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32"/>
      <c r="L87" s="12">
        <f t="shared" si="6"/>
        <v>0</v>
      </c>
      <c r="M87" s="12">
        <f t="shared" si="7"/>
        <v>0</v>
      </c>
      <c r="N87" s="12">
        <f t="shared" si="8"/>
        <v>0</v>
      </c>
      <c r="O87" s="12">
        <f>IF(E87&lt;1,0,IF(A87&lt;(Støtteark!$H$4-5),0,(IF(H87="Utførelse",(L87+M87),IF(H87="Fagkontroll",(N87),0)))))</f>
        <v>0</v>
      </c>
      <c r="P87" s="12">
        <f>IF(A87&lt;(Støtteark!$H$4-5),0,B87)</f>
        <v>0</v>
      </c>
    </row>
    <row r="88" spans="1:16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32"/>
      <c r="L88" s="12">
        <f t="shared" si="6"/>
        <v>0</v>
      </c>
      <c r="M88" s="12">
        <f t="shared" si="7"/>
        <v>0</v>
      </c>
      <c r="N88" s="12">
        <f t="shared" si="8"/>
        <v>0</v>
      </c>
      <c r="O88" s="12">
        <f>IF(E88&lt;1,0,IF(A88&lt;(Støtteark!$H$4-5),0,(IF(H88="Utførelse",(L88+M88),IF(H88="Fagkontroll",(N88),0)))))</f>
        <v>0</v>
      </c>
      <c r="P88" s="12">
        <f>IF(A88&lt;(Støtteark!$H$4-5),0,B88)</f>
        <v>0</v>
      </c>
    </row>
    <row r="89" spans="1:16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32"/>
      <c r="L89" s="12">
        <f t="shared" si="6"/>
        <v>0</v>
      </c>
      <c r="M89" s="12">
        <f t="shared" si="7"/>
        <v>0</v>
      </c>
      <c r="N89" s="12">
        <f t="shared" si="8"/>
        <v>0</v>
      </c>
      <c r="O89" s="12">
        <f>IF(E89&lt;1,0,IF(A89&lt;(Støtteark!$H$4-5),0,(IF(H89="Utførelse",(L89+M89),IF(H89="Fagkontroll",(N89),0)))))</f>
        <v>0</v>
      </c>
      <c r="P89" s="12">
        <f>IF(A89&lt;(Støtteark!$H$4-5),0,B89)</f>
        <v>0</v>
      </c>
    </row>
    <row r="90" spans="1:16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32"/>
      <c r="L90" s="12">
        <f t="shared" si="6"/>
        <v>0</v>
      </c>
      <c r="M90" s="12">
        <f t="shared" si="7"/>
        <v>0</v>
      </c>
      <c r="N90" s="12">
        <f t="shared" si="8"/>
        <v>0</v>
      </c>
      <c r="O90" s="12">
        <f>IF(E90&lt;1,0,IF(A90&lt;(Støtteark!$H$4-5),0,(IF(H90="Utførelse",(L90+M90),IF(H90="Fagkontroll",(N90),0)))))</f>
        <v>0</v>
      </c>
      <c r="P90" s="12">
        <f>IF(A90&lt;(Støtteark!$H$4-5),0,B90)</f>
        <v>0</v>
      </c>
    </row>
    <row r="91" spans="1:16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32"/>
      <c r="L91" s="12">
        <f t="shared" si="6"/>
        <v>0</v>
      </c>
      <c r="M91" s="12">
        <f t="shared" si="7"/>
        <v>0</v>
      </c>
      <c r="N91" s="12">
        <f t="shared" si="8"/>
        <v>0</v>
      </c>
      <c r="O91" s="12">
        <f>IF(E91&lt;1,0,IF(A91&lt;(Støtteark!$H$4-5),0,(IF(H91="Utførelse",(L91+M91),IF(H91="Fagkontroll",(N91),0)))))</f>
        <v>0</v>
      </c>
      <c r="P91" s="12">
        <f>IF(A91&lt;(Støtteark!$H$4-5),0,B91)</f>
        <v>0</v>
      </c>
    </row>
    <row r="92" spans="1:16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32"/>
      <c r="L92" s="12">
        <f t="shared" si="6"/>
        <v>0</v>
      </c>
      <c r="M92" s="12">
        <f t="shared" si="7"/>
        <v>0</v>
      </c>
      <c r="N92" s="12">
        <f t="shared" si="8"/>
        <v>0</v>
      </c>
      <c r="O92" s="12">
        <f>IF(E92&lt;1,0,IF(A92&lt;(Støtteark!$H$4-5),0,(IF(H92="Utførelse",(L92+M92),IF(H92="Fagkontroll",(N92),0)))))</f>
        <v>0</v>
      </c>
      <c r="P92" s="12">
        <f>IF(A92&lt;(Støtteark!$H$4-5),0,B92)</f>
        <v>0</v>
      </c>
    </row>
    <row r="93" spans="1:16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32"/>
      <c r="L93" s="12">
        <f t="shared" si="6"/>
        <v>0</v>
      </c>
      <c r="M93" s="12">
        <f t="shared" si="7"/>
        <v>0</v>
      </c>
      <c r="N93" s="12">
        <f t="shared" si="8"/>
        <v>0</v>
      </c>
      <c r="O93" s="12">
        <f>IF(E93&lt;1,0,IF(A93&lt;(Støtteark!$H$4-5),0,(IF(H93="Utførelse",(L93+M93),IF(H93="Fagkontroll",(N93),0)))))</f>
        <v>0</v>
      </c>
      <c r="P93" s="12">
        <f>IF(A93&lt;(Støtteark!$H$4-5),0,B93)</f>
        <v>0</v>
      </c>
    </row>
    <row r="94" spans="1:16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32"/>
      <c r="L94" s="12">
        <f t="shared" si="6"/>
        <v>0</v>
      </c>
      <c r="M94" s="12">
        <f t="shared" si="7"/>
        <v>0</v>
      </c>
      <c r="N94" s="12">
        <f t="shared" si="8"/>
        <v>0</v>
      </c>
      <c r="O94" s="12">
        <f>IF(E94&lt;1,0,IF(A94&lt;(Støtteark!$H$4-5),0,(IF(H94="Utførelse",(L94+M94),IF(H94="Fagkontroll",(N94),0)))))</f>
        <v>0</v>
      </c>
      <c r="P94" s="12">
        <f>IF(A94&lt;(Støtteark!$H$4-5),0,B94)</f>
        <v>0</v>
      </c>
    </row>
    <row r="95" spans="1:16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32"/>
      <c r="L95" s="12">
        <f t="shared" si="6"/>
        <v>0</v>
      </c>
      <c r="M95" s="12">
        <f t="shared" si="7"/>
        <v>0</v>
      </c>
      <c r="N95" s="12">
        <f t="shared" si="8"/>
        <v>0</v>
      </c>
      <c r="O95" s="12">
        <f>IF(E95&lt;1,0,IF(A95&lt;(Støtteark!$H$4-5),0,(IF(H95="Utførelse",(L95+M95),IF(H95="Fagkontroll",(N95),0)))))</f>
        <v>0</v>
      </c>
      <c r="P95" s="12">
        <f>IF(A95&lt;(Støtteark!$H$4-5),0,B95)</f>
        <v>0</v>
      </c>
    </row>
    <row r="96" spans="1:16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32"/>
      <c r="L96" s="12">
        <f t="shared" si="6"/>
        <v>0</v>
      </c>
      <c r="M96" s="12">
        <f t="shared" si="7"/>
        <v>0</v>
      </c>
      <c r="N96" s="12">
        <f t="shared" si="8"/>
        <v>0</v>
      </c>
      <c r="O96" s="12">
        <f>IF(E96&lt;1,0,IF(A96&lt;(Støtteark!$H$4-5),0,(IF(H96="Utførelse",(L96+M96),IF(H96="Fagkontroll",(N96),0)))))</f>
        <v>0</v>
      </c>
      <c r="P96" s="12">
        <f>IF(A96&lt;(Støtteark!$H$4-5),0,B96)</f>
        <v>0</v>
      </c>
    </row>
    <row r="97" spans="1:16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32"/>
      <c r="L97" s="12">
        <f t="shared" si="6"/>
        <v>0</v>
      </c>
      <c r="M97" s="12">
        <f t="shared" si="7"/>
        <v>0</v>
      </c>
      <c r="N97" s="12">
        <f t="shared" si="8"/>
        <v>0</v>
      </c>
      <c r="O97" s="12">
        <f>IF(E97&lt;1,0,IF(A97&lt;(Støtteark!$H$4-5),0,(IF(H97="Utførelse",(L97+M97),IF(H97="Fagkontroll",(N97),0)))))</f>
        <v>0</v>
      </c>
      <c r="P97" s="12">
        <f>IF(A97&lt;(Støtteark!$H$4-5),0,B97)</f>
        <v>0</v>
      </c>
    </row>
    <row r="98" spans="1:16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32"/>
      <c r="L98" s="12">
        <f t="shared" si="6"/>
        <v>0</v>
      </c>
      <c r="M98" s="12">
        <f t="shared" si="7"/>
        <v>0</v>
      </c>
      <c r="N98" s="12">
        <f t="shared" si="8"/>
        <v>0</v>
      </c>
      <c r="O98" s="12">
        <f>IF(E98&lt;1,0,IF(A98&lt;(Støtteark!$H$4-5),0,(IF(H98="Utførelse",(L98+M98),IF(H98="Fagkontroll",(N98),0)))))</f>
        <v>0</v>
      </c>
      <c r="P98" s="12">
        <f>IF(A98&lt;(Støtteark!$H$4-5),0,B98)</f>
        <v>0</v>
      </c>
    </row>
    <row r="99" spans="1:16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32"/>
      <c r="L99" s="12">
        <f t="shared" si="6"/>
        <v>0</v>
      </c>
      <c r="M99" s="12">
        <f t="shared" si="7"/>
        <v>0</v>
      </c>
      <c r="N99" s="12">
        <f t="shared" si="8"/>
        <v>0</v>
      </c>
      <c r="O99" s="12">
        <f>IF(E99&lt;1,0,IF(A99&lt;(Støtteark!$H$4-5),0,(IF(H99="Utførelse",(L99+M99),IF(H99="Fagkontroll",(N99),0)))))</f>
        <v>0</v>
      </c>
      <c r="P99" s="12">
        <f>IF(A99&lt;(Støtteark!$H$4-5),0,B99)</f>
        <v>0</v>
      </c>
    </row>
    <row r="100" spans="1:16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32"/>
      <c r="L100" s="12">
        <f t="shared" si="6"/>
        <v>0</v>
      </c>
      <c r="M100" s="12">
        <f t="shared" si="7"/>
        <v>0</v>
      </c>
      <c r="N100" s="12">
        <f t="shared" si="8"/>
        <v>0</v>
      </c>
      <c r="O100" s="12">
        <f>IF(E100&lt;1,0,IF(A100&lt;(Støtteark!$H$4-5),0,(IF(H100="Utførelse",(L100+M100),IF(H100="Fagkontroll",(N100),0)))))</f>
        <v>0</v>
      </c>
      <c r="P100" s="12">
        <f>IF(A100&lt;(Støtteark!$H$4-5),0,B100)</f>
        <v>0</v>
      </c>
    </row>
    <row r="101" spans="1:16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32"/>
      <c r="L101" s="12">
        <f t="shared" si="6"/>
        <v>0</v>
      </c>
      <c r="M101" s="12">
        <f t="shared" si="7"/>
        <v>0</v>
      </c>
      <c r="N101" s="12">
        <f t="shared" si="8"/>
        <v>0</v>
      </c>
      <c r="O101" s="12">
        <f>IF(E101&lt;1,0,IF(A101&lt;(Støtteark!$H$4-5),0,(IF(H101="Utførelse",(L101+M101),IF(H101="Fagkontroll",(N101),0)))))</f>
        <v>0</v>
      </c>
      <c r="P101" s="12">
        <f>IF(A101&lt;(Støtteark!$H$4-5),0,B101)</f>
        <v>0</v>
      </c>
    </row>
    <row r="102" spans="1:16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32"/>
      <c r="L102" s="12">
        <f t="shared" si="6"/>
        <v>0</v>
      </c>
      <c r="M102" s="12">
        <f t="shared" si="7"/>
        <v>0</v>
      </c>
      <c r="N102" s="12">
        <f t="shared" si="8"/>
        <v>0</v>
      </c>
      <c r="O102" s="12">
        <f>IF(E102&lt;1,0,IF(A102&lt;(Støtteark!$H$4-5),0,(IF(H102="Utførelse",(L102+M102),IF(H102="Fagkontroll",(N102),0)))))</f>
        <v>0</v>
      </c>
      <c r="P102" s="12">
        <f>IF(A102&lt;(Støtteark!$H$4-5),0,B102)</f>
        <v>0</v>
      </c>
    </row>
    <row r="103" spans="1:16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32"/>
      <c r="L103" s="12">
        <f t="shared" si="6"/>
        <v>0</v>
      </c>
      <c r="M103" s="12">
        <f t="shared" si="7"/>
        <v>0</v>
      </c>
      <c r="N103" s="12">
        <f t="shared" si="8"/>
        <v>0</v>
      </c>
      <c r="O103" s="12">
        <f>IF(E103&lt;1,0,IF(A103&lt;(Støtteark!$H$4-5),0,(IF(H103="Utførelse",(L103+M103),IF(H103="Fagkontroll",(N103),0)))))</f>
        <v>0</v>
      </c>
      <c r="P103" s="12">
        <f>IF(A103&lt;(Støtteark!$H$4-5),0,B103)</f>
        <v>0</v>
      </c>
    </row>
    <row r="104" spans="1:16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32"/>
      <c r="L104" s="12">
        <f t="shared" si="6"/>
        <v>0</v>
      </c>
      <c r="M104" s="12">
        <f t="shared" si="7"/>
        <v>0</v>
      </c>
      <c r="N104" s="12">
        <f t="shared" si="8"/>
        <v>0</v>
      </c>
      <c r="O104" s="12">
        <f>IF(E104&lt;1,0,IF(A104&lt;(Støtteark!$H$4-5),0,(IF(H104="Utførelse",(L104+M104),IF(H104="Fagkontroll",(N104),0)))))</f>
        <v>0</v>
      </c>
      <c r="P104" s="12">
        <f>IF(A104&lt;(Støtteark!$H$4-5),0,B104)</f>
        <v>0</v>
      </c>
    </row>
    <row r="105" spans="1:16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32"/>
      <c r="L105" s="12">
        <f t="shared" si="6"/>
        <v>0</v>
      </c>
      <c r="M105" s="12">
        <f t="shared" si="7"/>
        <v>0</v>
      </c>
      <c r="N105" s="12">
        <f t="shared" si="8"/>
        <v>0</v>
      </c>
      <c r="O105" s="12">
        <f>IF(E105&lt;1,0,IF(A105&lt;(Støtteark!$H$4-5),0,(IF(H105="Utførelse",(L105+M105),IF(H105="Fagkontroll",(N105),0)))))</f>
        <v>0</v>
      </c>
      <c r="P105" s="12">
        <f>IF(A105&lt;(Støtteark!$H$4-5),0,B105)</f>
        <v>0</v>
      </c>
    </row>
    <row r="106" spans="1:16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32"/>
      <c r="L106" s="12">
        <f t="shared" si="6"/>
        <v>0</v>
      </c>
      <c r="M106" s="12">
        <f t="shared" si="7"/>
        <v>0</v>
      </c>
      <c r="N106" s="12">
        <f t="shared" si="8"/>
        <v>0</v>
      </c>
      <c r="O106" s="12">
        <f>IF(E106&lt;1,0,IF(A106&lt;(Støtteark!$H$4-5),0,(IF(H106="Utførelse",(L106+M106),IF(H106="Fagkontroll",(N106),0)))))</f>
        <v>0</v>
      </c>
      <c r="P106" s="12">
        <f>IF(A106&lt;(Støtteark!$H$4-5),0,B106)</f>
        <v>0</v>
      </c>
    </row>
    <row r="107" spans="1:16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32"/>
      <c r="L107" s="12">
        <f t="shared" si="6"/>
        <v>0</v>
      </c>
      <c r="M107" s="12">
        <f t="shared" si="7"/>
        <v>0</v>
      </c>
      <c r="N107" s="12">
        <f t="shared" si="8"/>
        <v>0</v>
      </c>
      <c r="O107" s="12">
        <f>IF(E107&lt;1,0,IF(A107&lt;(Støtteark!$H$4-5),0,(IF(H107="Utførelse",(L107+M107),IF(H107="Fagkontroll",(N107),0)))))</f>
        <v>0</v>
      </c>
      <c r="P107" s="12">
        <f>IF(A107&lt;(Støtteark!$H$4-5),0,B107)</f>
        <v>0</v>
      </c>
    </row>
    <row r="108" spans="1:16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32"/>
      <c r="L108" s="12">
        <f t="shared" si="6"/>
        <v>0</v>
      </c>
      <c r="M108" s="12">
        <f t="shared" si="7"/>
        <v>0</v>
      </c>
      <c r="N108" s="12">
        <f t="shared" si="8"/>
        <v>0</v>
      </c>
      <c r="O108" s="12">
        <f>IF(E108&lt;1,0,IF(A108&lt;(Støtteark!$H$4-5),0,(IF(H108="Utførelse",(L108+M108),IF(H108="Fagkontroll",(N108),0)))))</f>
        <v>0</v>
      </c>
      <c r="P108" s="12">
        <f>IF(A108&lt;(Støtteark!$H$4-5),0,B108)</f>
        <v>0</v>
      </c>
    </row>
    <row r="109" spans="1:16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32"/>
      <c r="L109" s="12">
        <f t="shared" si="6"/>
        <v>0</v>
      </c>
      <c r="M109" s="12">
        <f t="shared" si="7"/>
        <v>0</v>
      </c>
      <c r="N109" s="12">
        <f t="shared" si="8"/>
        <v>0</v>
      </c>
      <c r="O109" s="12">
        <f>IF(E109&lt;1,0,IF(A109&lt;(Støtteark!$H$4-5),0,(IF(H109="Utførelse",(L109+M109),IF(H109="Fagkontroll",(N109),0)))))</f>
        <v>0</v>
      </c>
      <c r="P109" s="12">
        <f>IF(A109&lt;(Støtteark!$H$4-5),0,B109)</f>
        <v>0</v>
      </c>
    </row>
    <row r="110" spans="1:16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32"/>
      <c r="L110" s="12">
        <f t="shared" si="6"/>
        <v>0</v>
      </c>
      <c r="M110" s="12">
        <f t="shared" si="7"/>
        <v>0</v>
      </c>
      <c r="N110" s="12">
        <f t="shared" si="8"/>
        <v>0</v>
      </c>
      <c r="O110" s="12">
        <f>IF(E110&lt;1,0,IF(A110&lt;(Støtteark!$H$4-5),0,(IF(H110="Utførelse",(L110+M110),IF(H110="Fagkontroll",(N110),0)))))</f>
        <v>0</v>
      </c>
      <c r="P110" s="12">
        <f>IF(A110&lt;(Støtteark!$H$4-5),0,B110)</f>
        <v>0</v>
      </c>
    </row>
    <row r="111" spans="1:16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32"/>
      <c r="L111" s="12">
        <f t="shared" si="6"/>
        <v>0</v>
      </c>
      <c r="M111" s="12">
        <f t="shared" si="7"/>
        <v>0</v>
      </c>
      <c r="N111" s="12">
        <f t="shared" si="8"/>
        <v>0</v>
      </c>
      <c r="O111" s="12">
        <f>IF(E111&lt;1,0,IF(A111&lt;(Støtteark!$H$4-5),0,(IF(H111="Utførelse",(L111+M111),IF(H111="Fagkontroll",(N111),0)))))</f>
        <v>0</v>
      </c>
      <c r="P111" s="12">
        <f>IF(A111&lt;(Støtteark!$H$4-5),0,B111)</f>
        <v>0</v>
      </c>
    </row>
    <row r="112" spans="1:16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32"/>
      <c r="L112" s="12">
        <f t="shared" si="6"/>
        <v>0</v>
      </c>
      <c r="M112" s="12">
        <f t="shared" si="7"/>
        <v>0</v>
      </c>
      <c r="N112" s="12">
        <f t="shared" si="8"/>
        <v>0</v>
      </c>
      <c r="O112" s="12">
        <f>IF(E112&lt;1,0,IF(A112&lt;(Støtteark!$H$4-5),0,(IF(H112="Utførelse",(L112+M112),IF(H112="Fagkontroll",(N112),0)))))</f>
        <v>0</v>
      </c>
      <c r="P112" s="12">
        <f>IF(A112&lt;(Støtteark!$H$4-5),0,B112)</f>
        <v>0</v>
      </c>
    </row>
    <row r="113" spans="1:16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32"/>
      <c r="L113" s="12">
        <f t="shared" si="6"/>
        <v>0</v>
      </c>
      <c r="M113" s="12">
        <f t="shared" si="7"/>
        <v>0</v>
      </c>
      <c r="N113" s="12">
        <f t="shared" si="8"/>
        <v>0</v>
      </c>
      <c r="O113" s="12">
        <f>IF(E113&lt;1,0,IF(A113&lt;(Støtteark!$H$4-5),0,(IF(H113="Utførelse",(L113+M113),IF(H113="Fagkontroll",(N113),0)))))</f>
        <v>0</v>
      </c>
      <c r="P113" s="12">
        <f>IF(A113&lt;(Støtteark!$H$4-5),0,B113)</f>
        <v>0</v>
      </c>
    </row>
    <row r="114" spans="1:16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32"/>
      <c r="L114" s="12">
        <f t="shared" si="6"/>
        <v>0</v>
      </c>
      <c r="M114" s="12">
        <f t="shared" si="7"/>
        <v>0</v>
      </c>
      <c r="N114" s="12">
        <f t="shared" si="8"/>
        <v>0</v>
      </c>
      <c r="O114" s="12">
        <f>IF(E114&lt;1,0,IF(A114&lt;(Støtteark!$H$4-5),0,(IF(H114="Utførelse",(L114+M114),IF(H114="Fagkontroll",(N114),0)))))</f>
        <v>0</v>
      </c>
      <c r="P114" s="12">
        <f>IF(A114&lt;(Støtteark!$H$4-5),0,B114)</f>
        <v>0</v>
      </c>
    </row>
    <row r="115" spans="1:16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32"/>
      <c r="L115" s="12">
        <f t="shared" si="6"/>
        <v>0</v>
      </c>
      <c r="M115" s="12">
        <f t="shared" si="7"/>
        <v>0</v>
      </c>
      <c r="N115" s="12">
        <f t="shared" si="8"/>
        <v>0</v>
      </c>
      <c r="O115" s="12">
        <f>IF(E115&lt;1,0,IF(A115&lt;(Støtteark!$H$4-5),0,(IF(H115="Utførelse",(L115+M115),IF(H115="Fagkontroll",(N115),0)))))</f>
        <v>0</v>
      </c>
      <c r="P115" s="12">
        <f>IF(A115&lt;(Støtteark!$H$4-5),0,B115)</f>
        <v>0</v>
      </c>
    </row>
    <row r="116" spans="1:16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32"/>
      <c r="L116" s="12">
        <f t="shared" si="6"/>
        <v>0</v>
      </c>
      <c r="M116" s="12">
        <f t="shared" si="7"/>
        <v>0</v>
      </c>
      <c r="N116" s="12">
        <f t="shared" si="8"/>
        <v>0</v>
      </c>
      <c r="O116" s="12">
        <f>IF(E116&lt;1,0,IF(A116&lt;(Støtteark!$H$4-5),0,(IF(H116="Utførelse",(L116+M116),IF(H116="Fagkontroll",(N116),0)))))</f>
        <v>0</v>
      </c>
      <c r="P116" s="12">
        <f>IF(A116&lt;(Støtteark!$H$4-5),0,B116)</f>
        <v>0</v>
      </c>
    </row>
    <row r="117" spans="1:16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32"/>
      <c r="L117" s="12">
        <f t="shared" si="6"/>
        <v>0</v>
      </c>
      <c r="M117" s="12">
        <f t="shared" si="7"/>
        <v>0</v>
      </c>
      <c r="N117" s="12">
        <f t="shared" si="8"/>
        <v>0</v>
      </c>
      <c r="O117" s="12">
        <f>IF(E117&lt;1,0,IF(A117&lt;(Støtteark!$H$4-5),0,(IF(H117="Utførelse",(L117+M117),IF(H117="Fagkontroll",(N117),0)))))</f>
        <v>0</v>
      </c>
      <c r="P117" s="12">
        <f>IF(A117&lt;(Støtteark!$H$4-5),0,B117)</f>
        <v>0</v>
      </c>
    </row>
    <row r="118" spans="1:16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32"/>
      <c r="L118" s="12">
        <f t="shared" si="6"/>
        <v>0</v>
      </c>
      <c r="M118" s="12">
        <f t="shared" si="7"/>
        <v>0</v>
      </c>
      <c r="N118" s="12">
        <f t="shared" si="8"/>
        <v>0</v>
      </c>
      <c r="O118" s="12">
        <f>IF(E118&lt;1,0,IF(A118&lt;(Støtteark!$H$4-5),0,(IF(H118="Utførelse",(L118+M118),IF(H118="Fagkontroll",(N118),0)))))</f>
        <v>0</v>
      </c>
      <c r="P118" s="12">
        <f>IF(A118&lt;(Støtteark!$H$4-5),0,B118)</f>
        <v>0</v>
      </c>
    </row>
    <row r="119" spans="1:16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32"/>
      <c r="L119" s="12">
        <f t="shared" si="6"/>
        <v>0</v>
      </c>
      <c r="M119" s="12">
        <f t="shared" si="7"/>
        <v>0</v>
      </c>
      <c r="N119" s="12">
        <f t="shared" si="8"/>
        <v>0</v>
      </c>
      <c r="O119" s="12">
        <f>IF(E119&lt;1,0,IF(A119&lt;(Støtteark!$H$4-5),0,(IF(H119="Utførelse",(L119+M119),IF(H119="Fagkontroll",(N119),0)))))</f>
        <v>0</v>
      </c>
      <c r="P119" s="12">
        <f>IF(A119&lt;(Støtteark!$H$4-5),0,B119)</f>
        <v>0</v>
      </c>
    </row>
    <row r="120" spans="1:16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32"/>
      <c r="L120" s="12">
        <f t="shared" si="6"/>
        <v>0</v>
      </c>
      <c r="M120" s="12">
        <f t="shared" si="7"/>
        <v>0</v>
      </c>
      <c r="N120" s="12">
        <f t="shared" si="8"/>
        <v>0</v>
      </c>
      <c r="O120" s="12">
        <f>IF(E120&lt;1,0,IF(A120&lt;(Støtteark!$H$4-5),0,(IF(H120="Utførelse",(L120+M120),IF(H120="Fagkontroll",(N120),0)))))</f>
        <v>0</v>
      </c>
      <c r="P120" s="12">
        <f>IF(A120&lt;(Støtteark!$H$4-5),0,B120)</f>
        <v>0</v>
      </c>
    </row>
    <row r="121" spans="1:16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32"/>
      <c r="L121" s="12">
        <f t="shared" si="6"/>
        <v>0</v>
      </c>
      <c r="M121" s="12">
        <f t="shared" si="7"/>
        <v>0</v>
      </c>
      <c r="N121" s="12">
        <f t="shared" si="8"/>
        <v>0</v>
      </c>
      <c r="O121" s="12">
        <f>IF(E121&lt;1,0,IF(A121&lt;(Støtteark!$H$4-5),0,(IF(H121="Utførelse",(L121+M121),IF(H121="Fagkontroll",(N121),0)))))</f>
        <v>0</v>
      </c>
      <c r="P121" s="12">
        <f>IF(A121&lt;(Støtteark!$H$4-5),0,B121)</f>
        <v>0</v>
      </c>
    </row>
    <row r="122" spans="1:16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32"/>
      <c r="L122" s="12">
        <f t="shared" si="6"/>
        <v>0</v>
      </c>
      <c r="M122" s="12">
        <f t="shared" si="7"/>
        <v>0</v>
      </c>
      <c r="N122" s="12">
        <f t="shared" si="8"/>
        <v>0</v>
      </c>
      <c r="O122" s="12">
        <f>IF(E122&lt;1,0,IF(A122&lt;(Støtteark!$H$4-5),0,(IF(H122="Utførelse",(L122+M122),IF(H122="Fagkontroll",(N122),0)))))</f>
        <v>0</v>
      </c>
      <c r="P122" s="12">
        <f>IF(A122&lt;(Støtteark!$H$4-5),0,B122)</f>
        <v>0</v>
      </c>
    </row>
    <row r="123" spans="1:16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32"/>
      <c r="L123" s="12">
        <f t="shared" si="6"/>
        <v>0</v>
      </c>
      <c r="M123" s="12">
        <f t="shared" si="7"/>
        <v>0</v>
      </c>
      <c r="N123" s="12">
        <f t="shared" si="8"/>
        <v>0</v>
      </c>
      <c r="O123" s="12">
        <f>IF(E123&lt;1,0,IF(A123&lt;(Støtteark!$H$4-5),0,(IF(H123="Utførelse",(L123+M123),IF(H123="Fagkontroll",(N123),0)))))</f>
        <v>0</v>
      </c>
      <c r="P123" s="12">
        <f>IF(A123&lt;(Støtteark!$H$4-5),0,B123)</f>
        <v>0</v>
      </c>
    </row>
    <row r="124" spans="1:16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32"/>
      <c r="L124" s="12">
        <f t="shared" si="6"/>
        <v>0</v>
      </c>
      <c r="M124" s="12">
        <f t="shared" si="7"/>
        <v>0</v>
      </c>
      <c r="N124" s="12">
        <f t="shared" si="8"/>
        <v>0</v>
      </c>
      <c r="O124" s="12">
        <f>IF(E124&lt;1,0,IF(A124&lt;(Støtteark!$H$4-5),0,(IF(H124="Utførelse",(L124+M124),IF(H124="Fagkontroll",(N124),0)))))</f>
        <v>0</v>
      </c>
      <c r="P124" s="12">
        <f>IF(A124&lt;(Støtteark!$H$4-5),0,B124)</f>
        <v>0</v>
      </c>
    </row>
    <row r="125" spans="1:16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32"/>
      <c r="L125" s="12">
        <f t="shared" si="6"/>
        <v>0</v>
      </c>
      <c r="M125" s="12">
        <f t="shared" si="7"/>
        <v>0</v>
      </c>
      <c r="N125" s="12">
        <f t="shared" si="8"/>
        <v>0</v>
      </c>
      <c r="O125" s="12">
        <f>IF(E125&lt;1,0,IF(A125&lt;(Støtteark!$H$4-5),0,(IF(H125="Utførelse",(L125+M125),IF(H125="Fagkontroll",(N125),0)))))</f>
        <v>0</v>
      </c>
      <c r="P125" s="12">
        <f>IF(A125&lt;(Støtteark!$H$4-5),0,B125)</f>
        <v>0</v>
      </c>
    </row>
    <row r="126" spans="1:16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32"/>
      <c r="L126" s="12">
        <f t="shared" si="6"/>
        <v>0</v>
      </c>
      <c r="M126" s="12">
        <f t="shared" si="7"/>
        <v>0</v>
      </c>
      <c r="N126" s="12">
        <f t="shared" si="8"/>
        <v>0</v>
      </c>
      <c r="O126" s="12">
        <f>IF(E126&lt;1,0,IF(A126&lt;(Støtteark!$H$4-5),0,(IF(H126="Utførelse",(L126+M126),IF(H126="Fagkontroll",(N126),0)))))</f>
        <v>0</v>
      </c>
      <c r="P126" s="12">
        <f>IF(A126&lt;(Støtteark!$H$4-5),0,B126)</f>
        <v>0</v>
      </c>
    </row>
    <row r="127" spans="1:16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32"/>
      <c r="L127" s="12">
        <f t="shared" si="6"/>
        <v>0</v>
      </c>
      <c r="M127" s="12">
        <f t="shared" si="7"/>
        <v>0</v>
      </c>
      <c r="N127" s="12">
        <f t="shared" si="8"/>
        <v>0</v>
      </c>
      <c r="O127" s="12">
        <f>IF(E127&lt;1,0,IF(A127&lt;(Støtteark!$H$4-5),0,(IF(H127="Utførelse",(L127+M127),IF(H127="Fagkontroll",(N127),0)))))</f>
        <v>0</v>
      </c>
      <c r="P127" s="12">
        <f>IF(A127&lt;(Støtteark!$H$4-5),0,B127)</f>
        <v>0</v>
      </c>
    </row>
    <row r="128" spans="1:16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32"/>
      <c r="L128" s="12">
        <f t="shared" si="6"/>
        <v>0</v>
      </c>
      <c r="M128" s="12">
        <f t="shared" si="7"/>
        <v>0</v>
      </c>
      <c r="N128" s="12">
        <f t="shared" si="8"/>
        <v>0</v>
      </c>
      <c r="O128" s="12">
        <f>IF(E128&lt;1,0,IF(A128&lt;(Støtteark!$H$4-5),0,(IF(H128="Utførelse",(L128+M128),IF(H128="Fagkontroll",(N128),0)))))</f>
        <v>0</v>
      </c>
      <c r="P128" s="12">
        <f>IF(A128&lt;(Støtteark!$H$4-5),0,B128)</f>
        <v>0</v>
      </c>
    </row>
    <row r="129" spans="1:16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32"/>
      <c r="L129" s="12">
        <f t="shared" si="6"/>
        <v>0</v>
      </c>
      <c r="M129" s="12">
        <f t="shared" si="7"/>
        <v>0</v>
      </c>
      <c r="N129" s="12">
        <f t="shared" si="8"/>
        <v>0</v>
      </c>
      <c r="O129" s="12">
        <f>IF(E129&lt;1,0,IF(A129&lt;(Støtteark!$H$4-5),0,(IF(H129="Utførelse",(L129+M129),IF(H129="Fagkontroll",(N129),0)))))</f>
        <v>0</v>
      </c>
      <c r="P129" s="12">
        <f>IF(A129&lt;(Støtteark!$H$4-5),0,B129)</f>
        <v>0</v>
      </c>
    </row>
    <row r="130" spans="1:16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32"/>
      <c r="L130" s="12">
        <f t="shared" si="6"/>
        <v>0</v>
      </c>
      <c r="M130" s="12">
        <f t="shared" si="7"/>
        <v>0</v>
      </c>
      <c r="N130" s="12">
        <f t="shared" si="8"/>
        <v>0</v>
      </c>
      <c r="O130" s="12">
        <f>IF(E130&lt;1,0,IF(A130&lt;(Støtteark!$H$4-5),0,(IF(H130="Utførelse",(L130+M130),IF(H130="Fagkontroll",(N130),0)))))</f>
        <v>0</v>
      </c>
      <c r="P130" s="12">
        <f>IF(A130&lt;(Støtteark!$H$4-5),0,B130)</f>
        <v>0</v>
      </c>
    </row>
    <row r="131" spans="1:16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32"/>
      <c r="L131" s="12">
        <f t="shared" si="6"/>
        <v>0</v>
      </c>
      <c r="M131" s="12">
        <f t="shared" si="7"/>
        <v>0</v>
      </c>
      <c r="N131" s="12">
        <f t="shared" si="8"/>
        <v>0</v>
      </c>
      <c r="O131" s="12">
        <f>IF(E131&lt;1,0,IF(A131&lt;(Støtteark!$H$4-5),0,(IF(H131="Utførelse",(L131+M131),IF(H131="Fagkontroll",(N131),0)))))</f>
        <v>0</v>
      </c>
      <c r="P131" s="12">
        <f>IF(A131&lt;(Støtteark!$H$4-5),0,B131)</f>
        <v>0</v>
      </c>
    </row>
    <row r="132" spans="1:16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32"/>
      <c r="L132" s="12">
        <f t="shared" si="6"/>
        <v>0</v>
      </c>
      <c r="M132" s="12">
        <f t="shared" si="7"/>
        <v>0</v>
      </c>
      <c r="N132" s="12">
        <f t="shared" si="8"/>
        <v>0</v>
      </c>
      <c r="O132" s="12">
        <f>IF(E132&lt;1,0,IF(A132&lt;(Støtteark!$H$4-5),0,(IF(H132="Utførelse",(L132+M132),IF(H132="Fagkontroll",(N132),0)))))</f>
        <v>0</v>
      </c>
      <c r="P132" s="12">
        <f>IF(A132&lt;(Støtteark!$H$4-5),0,B132)</f>
        <v>0</v>
      </c>
    </row>
    <row r="133" spans="1:16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32"/>
      <c r="L133" s="12">
        <f t="shared" si="6"/>
        <v>0</v>
      </c>
      <c r="M133" s="12">
        <f t="shared" si="7"/>
        <v>0</v>
      </c>
      <c r="N133" s="12">
        <f t="shared" si="8"/>
        <v>0</v>
      </c>
      <c r="O133" s="12">
        <f>IF(E133&lt;1,0,IF(A133&lt;(Støtteark!$H$4-5),0,(IF(H133="Utførelse",(L133+M133),IF(H133="Fagkontroll",(N133),0)))))</f>
        <v>0</v>
      </c>
      <c r="P133" s="12">
        <f>IF(A133&lt;(Støtteark!$H$4-5),0,B133)</f>
        <v>0</v>
      </c>
    </row>
    <row r="134" spans="1:16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32"/>
      <c r="L134" s="12">
        <f t="shared" si="6"/>
        <v>0</v>
      </c>
      <c r="M134" s="12">
        <f t="shared" si="7"/>
        <v>0</v>
      </c>
      <c r="N134" s="12">
        <f t="shared" si="8"/>
        <v>0</v>
      </c>
      <c r="O134" s="12">
        <f>IF(E134&lt;1,0,IF(A134&lt;(Støtteark!$H$4-5),0,(IF(H134="Utførelse",(L134+M134),IF(H134="Fagkontroll",(N134),0)))))</f>
        <v>0</v>
      </c>
      <c r="P134" s="12">
        <f>IF(A134&lt;(Støtteark!$H$4-5),0,B134)</f>
        <v>0</v>
      </c>
    </row>
    <row r="135" spans="1:16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32"/>
      <c r="L135" s="12">
        <f t="shared" si="6"/>
        <v>0</v>
      </c>
      <c r="M135" s="12">
        <f t="shared" si="7"/>
        <v>0</v>
      </c>
      <c r="N135" s="12">
        <f t="shared" si="8"/>
        <v>0</v>
      </c>
      <c r="O135" s="12">
        <f>IF(E135&lt;1,0,IF(A135&lt;(Støtteark!$H$4-5),0,(IF(H135="Utførelse",(L135+M135),IF(H135="Fagkontroll",(N135),0)))))</f>
        <v>0</v>
      </c>
      <c r="P135" s="12">
        <f>IF(A135&lt;(Støtteark!$H$4-5),0,B135)</f>
        <v>0</v>
      </c>
    </row>
    <row r="136" spans="1:16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32"/>
      <c r="L136" s="12">
        <f t="shared" si="6"/>
        <v>0</v>
      </c>
      <c r="M136" s="12">
        <f t="shared" si="7"/>
        <v>0</v>
      </c>
      <c r="N136" s="12">
        <f t="shared" si="8"/>
        <v>0</v>
      </c>
      <c r="O136" s="12">
        <f>IF(E136&lt;1,0,IF(A136&lt;(Støtteark!$H$4-5),0,(IF(H136="Utførelse",(L136+M136),IF(H136="Fagkontroll",(N136),0)))))</f>
        <v>0</v>
      </c>
      <c r="P136" s="12">
        <f>IF(A136&lt;(Støtteark!$H$4-5),0,B136)</f>
        <v>0</v>
      </c>
    </row>
    <row r="137" spans="1:16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32"/>
      <c r="L137" s="12">
        <f t="shared" si="6"/>
        <v>0</v>
      </c>
      <c r="M137" s="12">
        <f t="shared" si="7"/>
        <v>0</v>
      </c>
      <c r="N137" s="12">
        <f t="shared" si="8"/>
        <v>0</v>
      </c>
      <c r="O137" s="12">
        <f>IF(E137&lt;1,0,IF(A137&lt;(Støtteark!$H$4-5),0,(IF(H137="Utførelse",(L137+M137),IF(H137="Fagkontroll",(N137),0)))))</f>
        <v>0</v>
      </c>
      <c r="P137" s="12">
        <f>IF(A137&lt;(Støtteark!$H$4-5),0,B137)</f>
        <v>0</v>
      </c>
    </row>
    <row r="138" spans="1:16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32"/>
      <c r="L138" s="12">
        <f t="shared" si="6"/>
        <v>0</v>
      </c>
      <c r="M138" s="12">
        <f t="shared" si="7"/>
        <v>0</v>
      </c>
      <c r="N138" s="12">
        <f t="shared" si="8"/>
        <v>0</v>
      </c>
      <c r="O138" s="12">
        <f>IF(E138&lt;1,0,IF(A138&lt;(Støtteark!$H$4-5),0,(IF(H138="Utførelse",(L138+M138),IF(H138="Fagkontroll",(N138),0)))))</f>
        <v>0</v>
      </c>
      <c r="P138" s="12">
        <f>IF(A138&lt;(Støtteark!$H$4-5),0,B138)</f>
        <v>0</v>
      </c>
    </row>
    <row r="139" spans="1:16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32"/>
      <c r="L139" s="12">
        <f t="shared" si="6"/>
        <v>0</v>
      </c>
      <c r="M139" s="12">
        <f t="shared" si="7"/>
        <v>0</v>
      </c>
      <c r="N139" s="12">
        <f t="shared" si="8"/>
        <v>0</v>
      </c>
      <c r="O139" s="12">
        <f>IF(E139&lt;1,0,IF(A139&lt;(Støtteark!$H$4-5),0,(IF(H139="Utførelse",(L139+M139),IF(H139="Fagkontroll",(N139),0)))))</f>
        <v>0</v>
      </c>
      <c r="P139" s="12">
        <f>IF(A139&lt;(Støtteark!$H$4-5),0,B139)</f>
        <v>0</v>
      </c>
    </row>
    <row r="140" spans="1:16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32"/>
      <c r="L140" s="12">
        <f t="shared" si="6"/>
        <v>0</v>
      </c>
      <c r="M140" s="12">
        <f t="shared" si="7"/>
        <v>0</v>
      </c>
      <c r="N140" s="12">
        <f t="shared" si="8"/>
        <v>0</v>
      </c>
      <c r="O140" s="12">
        <f>IF(E140&lt;1,0,IF(A140&lt;(Støtteark!$H$4-5),0,(IF(H140="Utførelse",(L140+M140),IF(H140="Fagkontroll",(N140),0)))))</f>
        <v>0</v>
      </c>
      <c r="P140" s="12">
        <f>IF(A140&lt;(Støtteark!$H$4-5),0,B140)</f>
        <v>0</v>
      </c>
    </row>
    <row r="141" spans="1:16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32"/>
      <c r="L141" s="12">
        <f t="shared" si="6"/>
        <v>0</v>
      </c>
      <c r="M141" s="12">
        <f t="shared" si="7"/>
        <v>0</v>
      </c>
      <c r="N141" s="12">
        <f t="shared" si="8"/>
        <v>0</v>
      </c>
      <c r="O141" s="12">
        <f>IF(E141&lt;1,0,IF(A141&lt;(Støtteark!$H$4-5),0,(IF(H141="Utførelse",(L141+M141),IF(H141="Fagkontroll",(N141),0)))))</f>
        <v>0</v>
      </c>
      <c r="P141" s="12">
        <f>IF(A141&lt;(Støtteark!$H$4-5),0,B141)</f>
        <v>0</v>
      </c>
    </row>
    <row r="142" spans="1:16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32"/>
      <c r="L142" s="12">
        <f t="shared" si="6"/>
        <v>0</v>
      </c>
      <c r="M142" s="12">
        <f t="shared" si="7"/>
        <v>0</v>
      </c>
      <c r="N142" s="12">
        <f t="shared" si="8"/>
        <v>0</v>
      </c>
      <c r="O142" s="12">
        <f>IF(E142&lt;1,0,IF(A142&lt;(Støtteark!$H$4-5),0,(IF(H142="Utførelse",(L142+M142),IF(H142="Fagkontroll",(N142),0)))))</f>
        <v>0</v>
      </c>
      <c r="P142" s="12">
        <f>IF(A142&lt;(Støtteark!$H$4-5),0,B142)</f>
        <v>0</v>
      </c>
    </row>
    <row r="143" spans="1:16" x14ac:dyDescent="0.2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32"/>
      <c r="L143" s="12">
        <f t="shared" si="6"/>
        <v>0</v>
      </c>
      <c r="M143" s="12">
        <f t="shared" si="7"/>
        <v>0</v>
      </c>
      <c r="N143" s="12">
        <f t="shared" si="8"/>
        <v>0</v>
      </c>
      <c r="O143" s="12">
        <f>IF(E143&lt;1,0,IF(A143&lt;(Støtteark!$H$4-5),0,(IF(H143="Utførelse",(L143+M143),IF(H143="Fagkontroll",(N143),0)))))</f>
        <v>0</v>
      </c>
      <c r="P143" s="12">
        <f>IF(A143&lt;(Støtteark!$H$4-5),0,B143)</f>
        <v>0</v>
      </c>
    </row>
    <row r="144" spans="1:16" x14ac:dyDescent="0.2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32"/>
      <c r="L144" s="12">
        <f t="shared" si="6"/>
        <v>0</v>
      </c>
      <c r="M144" s="12">
        <f t="shared" si="7"/>
        <v>0</v>
      </c>
      <c r="N144" s="12">
        <f t="shared" si="8"/>
        <v>0</v>
      </c>
      <c r="O144" s="12">
        <f>IF(E144&lt;1,0,IF(A144&lt;(Støtteark!$H$4-5),0,(IF(H144="Utførelse",(L144+M144),IF(H144="Fagkontroll",(N144),0)))))</f>
        <v>0</v>
      </c>
      <c r="P144" s="12">
        <f>IF(A144&lt;(Støtteark!$H$4-5),0,B144)</f>
        <v>0</v>
      </c>
    </row>
    <row r="145" spans="1:16" x14ac:dyDescent="0.2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32"/>
      <c r="L145" s="12">
        <f t="shared" si="6"/>
        <v>0</v>
      </c>
      <c r="M145" s="12">
        <f t="shared" si="7"/>
        <v>0</v>
      </c>
      <c r="N145" s="12">
        <f t="shared" si="8"/>
        <v>0</v>
      </c>
      <c r="O145" s="12">
        <f>IF(E145&lt;1,0,IF(A145&lt;(Støtteark!$H$4-5),0,(IF(H145="Utførelse",(L145+M145),IF(H145="Fagkontroll",(N145),0)))))</f>
        <v>0</v>
      </c>
      <c r="P145" s="12">
        <f>IF(A145&lt;(Støtteark!$H$4-5),0,B145)</f>
        <v>0</v>
      </c>
    </row>
    <row r="146" spans="1:16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32"/>
      <c r="L146" s="12">
        <f t="shared" si="6"/>
        <v>0</v>
      </c>
      <c r="M146" s="12">
        <f t="shared" si="7"/>
        <v>0</v>
      </c>
      <c r="N146" s="12">
        <f t="shared" si="8"/>
        <v>0</v>
      </c>
      <c r="O146" s="12">
        <f>IF(E146&lt;1,0,IF(A146&lt;(Støtteark!$H$4-5),0,(IF(H146="Utførelse",(L146+M146),IF(H146="Fagkontroll",(N146),0)))))</f>
        <v>0</v>
      </c>
      <c r="P146" s="12">
        <f>IF(A146&lt;(Støtteark!$H$4-5),0,B146)</f>
        <v>0</v>
      </c>
    </row>
    <row r="147" spans="1:16" x14ac:dyDescent="0.2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32"/>
      <c r="L147" s="12">
        <f t="shared" si="6"/>
        <v>0</v>
      </c>
      <c r="M147" s="12">
        <f t="shared" si="7"/>
        <v>0</v>
      </c>
      <c r="N147" s="12">
        <f t="shared" si="8"/>
        <v>0</v>
      </c>
      <c r="O147" s="12">
        <f>IF(E147&lt;1,0,IF(A147&lt;(Støtteark!$H$4-5),0,(IF(H147="Utførelse",(L147+M147),IF(H147="Fagkontroll",(N147),0)))))</f>
        <v>0</v>
      </c>
      <c r="P147" s="12">
        <f>IF(A147&lt;(Støtteark!$H$4-5),0,B147)</f>
        <v>0</v>
      </c>
    </row>
    <row r="148" spans="1:16" x14ac:dyDescent="0.2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32"/>
      <c r="L148" s="12">
        <f t="shared" si="6"/>
        <v>0</v>
      </c>
      <c r="M148" s="12">
        <f t="shared" si="7"/>
        <v>0</v>
      </c>
      <c r="N148" s="12">
        <f t="shared" si="8"/>
        <v>0</v>
      </c>
      <c r="O148" s="12">
        <f>IF(E148&lt;1,0,IF(A148&lt;(Støtteark!$H$4-5),0,(IF(H148="Utførelse",(L148+M148),IF(H148="Fagkontroll",(N148),0)))))</f>
        <v>0</v>
      </c>
      <c r="P148" s="12">
        <f>IF(A148&lt;(Støtteark!$H$4-5),0,B148)</f>
        <v>0</v>
      </c>
    </row>
    <row r="149" spans="1:16" x14ac:dyDescent="0.2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32"/>
      <c r="L149" s="12">
        <f t="shared" ref="L149:L212" si="9">IF(E149&lt;1,0,IF(H149="Utførelse",IF(G149="Tekniske planer",B149,0),0))</f>
        <v>0</v>
      </c>
      <c r="M149" s="12">
        <f t="shared" ref="M149:M212" si="10">IF(E149&lt;1,0,IF(H149="Utførelse",IF(G149="Revurdering",B149,0),0))</f>
        <v>0</v>
      </c>
      <c r="N149" s="12">
        <f t="shared" ref="N149:N212" si="11">IF(L149+M149&gt;0,0,B149)</f>
        <v>0</v>
      </c>
      <c r="O149" s="12">
        <f>IF(E149&lt;1,0,IF(A149&lt;(Støtteark!$H$4-5),0,(IF(H149="Utførelse",(L149+M149),IF(H149="Fagkontroll",(N149),0)))))</f>
        <v>0</v>
      </c>
      <c r="P149" s="12">
        <f>IF(A149&lt;(Støtteark!$H$4-5),0,B149)</f>
        <v>0</v>
      </c>
    </row>
    <row r="150" spans="1:16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32"/>
      <c r="L150" s="12">
        <f t="shared" si="9"/>
        <v>0</v>
      </c>
      <c r="M150" s="12">
        <f t="shared" si="10"/>
        <v>0</v>
      </c>
      <c r="N150" s="12">
        <f t="shared" si="11"/>
        <v>0</v>
      </c>
      <c r="O150" s="12">
        <f>IF(E150&lt;1,0,IF(A150&lt;(Støtteark!$H$4-5),0,(IF(H150="Utførelse",(L150+M150),IF(H150="Fagkontroll",(N150),0)))))</f>
        <v>0</v>
      </c>
      <c r="P150" s="12">
        <f>IF(A150&lt;(Støtteark!$H$4-5),0,B150)</f>
        <v>0</v>
      </c>
    </row>
    <row r="151" spans="1:16" x14ac:dyDescent="0.2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32"/>
      <c r="L151" s="12">
        <f t="shared" si="9"/>
        <v>0</v>
      </c>
      <c r="M151" s="12">
        <f t="shared" si="10"/>
        <v>0</v>
      </c>
      <c r="N151" s="12">
        <f t="shared" si="11"/>
        <v>0</v>
      </c>
      <c r="O151" s="12">
        <f>IF(E151&lt;1,0,IF(A151&lt;(Støtteark!$H$4-5),0,(IF(H151="Utførelse",(L151+M151),IF(H151="Fagkontroll",(N151),0)))))</f>
        <v>0</v>
      </c>
      <c r="P151" s="12">
        <f>IF(A151&lt;(Støtteark!$H$4-5),0,B151)</f>
        <v>0</v>
      </c>
    </row>
    <row r="152" spans="1:16" x14ac:dyDescent="0.2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32"/>
      <c r="L152" s="12">
        <f t="shared" si="9"/>
        <v>0</v>
      </c>
      <c r="M152" s="12">
        <f t="shared" si="10"/>
        <v>0</v>
      </c>
      <c r="N152" s="12">
        <f t="shared" si="11"/>
        <v>0</v>
      </c>
      <c r="O152" s="12">
        <f>IF(E152&lt;1,0,IF(A152&lt;(Støtteark!$H$4-5),0,(IF(H152="Utførelse",(L152+M152),IF(H152="Fagkontroll",(N152),0)))))</f>
        <v>0</v>
      </c>
      <c r="P152" s="12">
        <f>IF(A152&lt;(Støtteark!$H$4-5),0,B152)</f>
        <v>0</v>
      </c>
    </row>
    <row r="153" spans="1:16" x14ac:dyDescent="0.2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32"/>
      <c r="L153" s="12">
        <f t="shared" si="9"/>
        <v>0</v>
      </c>
      <c r="M153" s="12">
        <f t="shared" si="10"/>
        <v>0</v>
      </c>
      <c r="N153" s="12">
        <f t="shared" si="11"/>
        <v>0</v>
      </c>
      <c r="O153" s="12">
        <f>IF(E153&lt;1,0,IF(A153&lt;(Støtteark!$H$4-5),0,(IF(H153="Utførelse",(L153+M153),IF(H153="Fagkontroll",(N153),0)))))</f>
        <v>0</v>
      </c>
      <c r="P153" s="12">
        <f>IF(A153&lt;(Støtteark!$H$4-5),0,B153)</f>
        <v>0</v>
      </c>
    </row>
    <row r="154" spans="1:16" x14ac:dyDescent="0.2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32"/>
      <c r="L154" s="12">
        <f t="shared" si="9"/>
        <v>0</v>
      </c>
      <c r="M154" s="12">
        <f t="shared" si="10"/>
        <v>0</v>
      </c>
      <c r="N154" s="12">
        <f t="shared" si="11"/>
        <v>0</v>
      </c>
      <c r="O154" s="12">
        <f>IF(E154&lt;1,0,IF(A154&lt;(Støtteark!$H$4-5),0,(IF(H154="Utførelse",(L154+M154),IF(H154="Fagkontroll",(N154),0)))))</f>
        <v>0</v>
      </c>
      <c r="P154" s="12">
        <f>IF(A154&lt;(Støtteark!$H$4-5),0,B154)</f>
        <v>0</v>
      </c>
    </row>
    <row r="155" spans="1:16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32"/>
      <c r="L155" s="12">
        <f t="shared" si="9"/>
        <v>0</v>
      </c>
      <c r="M155" s="12">
        <f t="shared" si="10"/>
        <v>0</v>
      </c>
      <c r="N155" s="12">
        <f t="shared" si="11"/>
        <v>0</v>
      </c>
      <c r="O155" s="12">
        <f>IF(E155&lt;1,0,IF(A155&lt;(Støtteark!$H$4-5),0,(IF(H155="Utførelse",(L155+M155),IF(H155="Fagkontroll",(N155),0)))))</f>
        <v>0</v>
      </c>
      <c r="P155" s="12">
        <f>IF(A155&lt;(Støtteark!$H$4-5),0,B155)</f>
        <v>0</v>
      </c>
    </row>
    <row r="156" spans="1:16" x14ac:dyDescent="0.2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32"/>
      <c r="L156" s="12">
        <f t="shared" si="9"/>
        <v>0</v>
      </c>
      <c r="M156" s="12">
        <f t="shared" si="10"/>
        <v>0</v>
      </c>
      <c r="N156" s="12">
        <f t="shared" si="11"/>
        <v>0</v>
      </c>
      <c r="O156" s="12">
        <f>IF(E156&lt;1,0,IF(A156&lt;(Støtteark!$H$4-5),0,(IF(H156="Utførelse",(L156+M156),IF(H156="Fagkontroll",(N156),0)))))</f>
        <v>0</v>
      </c>
      <c r="P156" s="12">
        <f>IF(A156&lt;(Støtteark!$H$4-5),0,B156)</f>
        <v>0</v>
      </c>
    </row>
    <row r="157" spans="1:16" x14ac:dyDescent="0.2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32"/>
      <c r="L157" s="12">
        <f t="shared" si="9"/>
        <v>0</v>
      </c>
      <c r="M157" s="12">
        <f t="shared" si="10"/>
        <v>0</v>
      </c>
      <c r="N157" s="12">
        <f t="shared" si="11"/>
        <v>0</v>
      </c>
      <c r="O157" s="12">
        <f>IF(E157&lt;1,0,IF(A157&lt;(Støtteark!$H$4-5),0,(IF(H157="Utførelse",(L157+M157),IF(H157="Fagkontroll",(N157),0)))))</f>
        <v>0</v>
      </c>
      <c r="P157" s="12">
        <f>IF(A157&lt;(Støtteark!$H$4-5),0,B157)</f>
        <v>0</v>
      </c>
    </row>
    <row r="158" spans="1:16" x14ac:dyDescent="0.2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32"/>
      <c r="L158" s="12">
        <f t="shared" si="9"/>
        <v>0</v>
      </c>
      <c r="M158" s="12">
        <f t="shared" si="10"/>
        <v>0</v>
      </c>
      <c r="N158" s="12">
        <f t="shared" si="11"/>
        <v>0</v>
      </c>
      <c r="O158" s="12">
        <f>IF(E158&lt;1,0,IF(A158&lt;(Støtteark!$H$4-5),0,(IF(H158="Utførelse",(L158+M158),IF(H158="Fagkontroll",(N158),0)))))</f>
        <v>0</v>
      </c>
      <c r="P158" s="12">
        <f>IF(A158&lt;(Støtteark!$H$4-5),0,B158)</f>
        <v>0</v>
      </c>
    </row>
    <row r="159" spans="1:16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32"/>
      <c r="L159" s="12">
        <f t="shared" si="9"/>
        <v>0</v>
      </c>
      <c r="M159" s="12">
        <f t="shared" si="10"/>
        <v>0</v>
      </c>
      <c r="N159" s="12">
        <f t="shared" si="11"/>
        <v>0</v>
      </c>
      <c r="O159" s="12">
        <f>IF(E159&lt;1,0,IF(A159&lt;(Støtteark!$H$4-5),0,(IF(H159="Utførelse",(L159+M159),IF(H159="Fagkontroll",(N159),0)))))</f>
        <v>0</v>
      </c>
      <c r="P159" s="12">
        <f>IF(A159&lt;(Støtteark!$H$4-5),0,B159)</f>
        <v>0</v>
      </c>
    </row>
    <row r="160" spans="1:16" x14ac:dyDescent="0.2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32"/>
      <c r="L160" s="12">
        <f t="shared" si="9"/>
        <v>0</v>
      </c>
      <c r="M160" s="12">
        <f t="shared" si="10"/>
        <v>0</v>
      </c>
      <c r="N160" s="12">
        <f t="shared" si="11"/>
        <v>0</v>
      </c>
      <c r="O160" s="12">
        <f>IF(E160&lt;1,0,IF(A160&lt;(Støtteark!$H$4-5),0,(IF(H160="Utførelse",(L160+M160),IF(H160="Fagkontroll",(N160),0)))))</f>
        <v>0</v>
      </c>
      <c r="P160" s="12">
        <f>IF(A160&lt;(Støtteark!$H$4-5),0,B160)</f>
        <v>0</v>
      </c>
    </row>
    <row r="161" spans="1:16" x14ac:dyDescent="0.2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32"/>
      <c r="L161" s="12">
        <f t="shared" si="9"/>
        <v>0</v>
      </c>
      <c r="M161" s="12">
        <f t="shared" si="10"/>
        <v>0</v>
      </c>
      <c r="N161" s="12">
        <f t="shared" si="11"/>
        <v>0</v>
      </c>
      <c r="O161" s="12">
        <f>IF(E161&lt;1,0,IF(A161&lt;(Støtteark!$H$4-5),0,(IF(H161="Utførelse",(L161+M161),IF(H161="Fagkontroll",(N161),0)))))</f>
        <v>0</v>
      </c>
      <c r="P161" s="12">
        <f>IF(A161&lt;(Støtteark!$H$4-5),0,B161)</f>
        <v>0</v>
      </c>
    </row>
    <row r="162" spans="1:16" x14ac:dyDescent="0.2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32"/>
      <c r="L162" s="12">
        <f t="shared" si="9"/>
        <v>0</v>
      </c>
      <c r="M162" s="12">
        <f t="shared" si="10"/>
        <v>0</v>
      </c>
      <c r="N162" s="12">
        <f t="shared" si="11"/>
        <v>0</v>
      </c>
      <c r="O162" s="12">
        <f>IF(E162&lt;1,0,IF(A162&lt;(Støtteark!$H$4-5),0,(IF(H162="Utførelse",(L162+M162),IF(H162="Fagkontroll",(N162),0)))))</f>
        <v>0</v>
      </c>
      <c r="P162" s="12">
        <f>IF(A162&lt;(Støtteark!$H$4-5),0,B162)</f>
        <v>0</v>
      </c>
    </row>
    <row r="163" spans="1:16" x14ac:dyDescent="0.2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32"/>
      <c r="L163" s="12">
        <f t="shared" si="9"/>
        <v>0</v>
      </c>
      <c r="M163" s="12">
        <f t="shared" si="10"/>
        <v>0</v>
      </c>
      <c r="N163" s="12">
        <f t="shared" si="11"/>
        <v>0</v>
      </c>
      <c r="O163" s="12">
        <f>IF(E163&lt;1,0,IF(A163&lt;(Støtteark!$H$4-5),0,(IF(H163="Utførelse",(L163+M163),IF(H163="Fagkontroll",(N163),0)))))</f>
        <v>0</v>
      </c>
      <c r="P163" s="12">
        <f>IF(A163&lt;(Støtteark!$H$4-5),0,B163)</f>
        <v>0</v>
      </c>
    </row>
    <row r="164" spans="1:16" x14ac:dyDescent="0.2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32"/>
      <c r="L164" s="12">
        <f t="shared" si="9"/>
        <v>0</v>
      </c>
      <c r="M164" s="12">
        <f t="shared" si="10"/>
        <v>0</v>
      </c>
      <c r="N164" s="12">
        <f t="shared" si="11"/>
        <v>0</v>
      </c>
      <c r="O164" s="12">
        <f>IF(E164&lt;1,0,IF(A164&lt;(Støtteark!$H$4-5),0,(IF(H164="Utførelse",(L164+M164),IF(H164="Fagkontroll",(N164),0)))))</f>
        <v>0</v>
      </c>
      <c r="P164" s="12">
        <f>IF(A164&lt;(Støtteark!$H$4-5),0,B164)</f>
        <v>0</v>
      </c>
    </row>
    <row r="165" spans="1:16" x14ac:dyDescent="0.2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32"/>
      <c r="L165" s="12">
        <f t="shared" si="9"/>
        <v>0</v>
      </c>
      <c r="M165" s="12">
        <f t="shared" si="10"/>
        <v>0</v>
      </c>
      <c r="N165" s="12">
        <f t="shared" si="11"/>
        <v>0</v>
      </c>
      <c r="O165" s="12">
        <f>IF(E165&lt;1,0,IF(A165&lt;(Støtteark!$H$4-5),0,(IF(H165="Utførelse",(L165+M165),IF(H165="Fagkontroll",(N165),0)))))</f>
        <v>0</v>
      </c>
      <c r="P165" s="12">
        <f>IF(A165&lt;(Støtteark!$H$4-5),0,B165)</f>
        <v>0</v>
      </c>
    </row>
    <row r="166" spans="1:16" x14ac:dyDescent="0.2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32"/>
      <c r="L166" s="12">
        <f t="shared" si="9"/>
        <v>0</v>
      </c>
      <c r="M166" s="12">
        <f t="shared" si="10"/>
        <v>0</v>
      </c>
      <c r="N166" s="12">
        <f t="shared" si="11"/>
        <v>0</v>
      </c>
      <c r="O166" s="12">
        <f>IF(E166&lt;1,0,IF(A166&lt;(Støtteark!$H$4-5),0,(IF(H166="Utførelse",(L166+M166),IF(H166="Fagkontroll",(N166),0)))))</f>
        <v>0</v>
      </c>
      <c r="P166" s="12">
        <f>IF(A166&lt;(Støtteark!$H$4-5),0,B166)</f>
        <v>0</v>
      </c>
    </row>
    <row r="167" spans="1:16" x14ac:dyDescent="0.2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32"/>
      <c r="L167" s="12">
        <f t="shared" si="9"/>
        <v>0</v>
      </c>
      <c r="M167" s="12">
        <f t="shared" si="10"/>
        <v>0</v>
      </c>
      <c r="N167" s="12">
        <f t="shared" si="11"/>
        <v>0</v>
      </c>
      <c r="O167" s="12">
        <f>IF(E167&lt;1,0,IF(A167&lt;(Støtteark!$H$4-5),0,(IF(H167="Utførelse",(L167+M167),IF(H167="Fagkontroll",(N167),0)))))</f>
        <v>0</v>
      </c>
      <c r="P167" s="12">
        <f>IF(A167&lt;(Støtteark!$H$4-5),0,B167)</f>
        <v>0</v>
      </c>
    </row>
    <row r="168" spans="1:16" x14ac:dyDescent="0.2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32"/>
      <c r="L168" s="12">
        <f t="shared" si="9"/>
        <v>0</v>
      </c>
      <c r="M168" s="12">
        <f t="shared" si="10"/>
        <v>0</v>
      </c>
      <c r="N168" s="12">
        <f t="shared" si="11"/>
        <v>0</v>
      </c>
      <c r="O168" s="12">
        <f>IF(E168&lt;1,0,IF(A168&lt;(Støtteark!$H$4-5),0,(IF(H168="Utførelse",(L168+M168),IF(H168="Fagkontroll",(N168),0)))))</f>
        <v>0</v>
      </c>
      <c r="P168" s="12">
        <f>IF(A168&lt;(Støtteark!$H$4-5),0,B168)</f>
        <v>0</v>
      </c>
    </row>
    <row r="169" spans="1:16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32"/>
      <c r="L169" s="12">
        <f t="shared" si="9"/>
        <v>0</v>
      </c>
      <c r="M169" s="12">
        <f t="shared" si="10"/>
        <v>0</v>
      </c>
      <c r="N169" s="12">
        <f t="shared" si="11"/>
        <v>0</v>
      </c>
      <c r="O169" s="12">
        <f>IF(E169&lt;1,0,IF(A169&lt;(Støtteark!$H$4-5),0,(IF(H169="Utførelse",(L169+M169),IF(H169="Fagkontroll",(N169),0)))))</f>
        <v>0</v>
      </c>
      <c r="P169" s="12">
        <f>IF(A169&lt;(Støtteark!$H$4-5),0,B169)</f>
        <v>0</v>
      </c>
    </row>
    <row r="170" spans="1:16" x14ac:dyDescent="0.2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32"/>
      <c r="L170" s="12">
        <f t="shared" si="9"/>
        <v>0</v>
      </c>
      <c r="M170" s="12">
        <f t="shared" si="10"/>
        <v>0</v>
      </c>
      <c r="N170" s="12">
        <f t="shared" si="11"/>
        <v>0</v>
      </c>
      <c r="O170" s="12">
        <f>IF(E170&lt;1,0,IF(A170&lt;(Støtteark!$H$4-5),0,(IF(H170="Utførelse",(L170+M170),IF(H170="Fagkontroll",(N170),0)))))</f>
        <v>0</v>
      </c>
      <c r="P170" s="12">
        <f>IF(A170&lt;(Støtteark!$H$4-5),0,B170)</f>
        <v>0</v>
      </c>
    </row>
    <row r="171" spans="1:16" x14ac:dyDescent="0.2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32"/>
      <c r="L171" s="12">
        <f t="shared" si="9"/>
        <v>0</v>
      </c>
      <c r="M171" s="12">
        <f t="shared" si="10"/>
        <v>0</v>
      </c>
      <c r="N171" s="12">
        <f t="shared" si="11"/>
        <v>0</v>
      </c>
      <c r="O171" s="12">
        <f>IF(E171&lt;1,0,IF(A171&lt;(Støtteark!$H$4-5),0,(IF(H171="Utførelse",(L171+M171),IF(H171="Fagkontroll",(N171),0)))))</f>
        <v>0</v>
      </c>
      <c r="P171" s="12">
        <f>IF(A171&lt;(Støtteark!$H$4-5),0,B171)</f>
        <v>0</v>
      </c>
    </row>
    <row r="172" spans="1:16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32"/>
      <c r="L172" s="12">
        <f t="shared" si="9"/>
        <v>0</v>
      </c>
      <c r="M172" s="12">
        <f t="shared" si="10"/>
        <v>0</v>
      </c>
      <c r="N172" s="12">
        <f t="shared" si="11"/>
        <v>0</v>
      </c>
      <c r="O172" s="12">
        <f>IF(E172&lt;1,0,IF(A172&lt;(Støtteark!$H$4-5),0,(IF(H172="Utførelse",(L172+M172),IF(H172="Fagkontroll",(N172),0)))))</f>
        <v>0</v>
      </c>
      <c r="P172" s="12">
        <f>IF(A172&lt;(Støtteark!$H$4-5),0,B172)</f>
        <v>0</v>
      </c>
    </row>
    <row r="173" spans="1:16" x14ac:dyDescent="0.2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32"/>
      <c r="L173" s="12">
        <f t="shared" si="9"/>
        <v>0</v>
      </c>
      <c r="M173" s="12">
        <f t="shared" si="10"/>
        <v>0</v>
      </c>
      <c r="N173" s="12">
        <f t="shared" si="11"/>
        <v>0</v>
      </c>
      <c r="O173" s="12">
        <f>IF(E173&lt;1,0,IF(A173&lt;(Støtteark!$H$4-5),0,(IF(H173="Utførelse",(L173+M173),IF(H173="Fagkontroll",(N173),0)))))</f>
        <v>0</v>
      </c>
      <c r="P173" s="12">
        <f>IF(A173&lt;(Støtteark!$H$4-5),0,B173)</f>
        <v>0</v>
      </c>
    </row>
    <row r="174" spans="1:16" x14ac:dyDescent="0.2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32"/>
      <c r="L174" s="12">
        <f t="shared" si="9"/>
        <v>0</v>
      </c>
      <c r="M174" s="12">
        <f t="shared" si="10"/>
        <v>0</v>
      </c>
      <c r="N174" s="12">
        <f t="shared" si="11"/>
        <v>0</v>
      </c>
      <c r="O174" s="12">
        <f>IF(E174&lt;1,0,IF(A174&lt;(Støtteark!$H$4-5),0,(IF(H174="Utførelse",(L174+M174),IF(H174="Fagkontroll",(N174),0)))))</f>
        <v>0</v>
      </c>
      <c r="P174" s="12">
        <f>IF(A174&lt;(Støtteark!$H$4-5),0,B174)</f>
        <v>0</v>
      </c>
    </row>
    <row r="175" spans="1:16" x14ac:dyDescent="0.2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32"/>
      <c r="L175" s="12">
        <f t="shared" si="9"/>
        <v>0</v>
      </c>
      <c r="M175" s="12">
        <f t="shared" si="10"/>
        <v>0</v>
      </c>
      <c r="N175" s="12">
        <f t="shared" si="11"/>
        <v>0</v>
      </c>
      <c r="O175" s="12">
        <f>IF(E175&lt;1,0,IF(A175&lt;(Støtteark!$H$4-5),0,(IF(H175="Utførelse",(L175+M175),IF(H175="Fagkontroll",(N175),0)))))</f>
        <v>0</v>
      </c>
      <c r="P175" s="12">
        <f>IF(A175&lt;(Støtteark!$H$4-5),0,B175)</f>
        <v>0</v>
      </c>
    </row>
    <row r="176" spans="1:16" x14ac:dyDescent="0.2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32"/>
      <c r="L176" s="12">
        <f t="shared" si="9"/>
        <v>0</v>
      </c>
      <c r="M176" s="12">
        <f t="shared" si="10"/>
        <v>0</v>
      </c>
      <c r="N176" s="12">
        <f t="shared" si="11"/>
        <v>0</v>
      </c>
      <c r="O176" s="12">
        <f>IF(E176&lt;1,0,IF(A176&lt;(Støtteark!$H$4-5),0,(IF(H176="Utførelse",(L176+M176),IF(H176="Fagkontroll",(N176),0)))))</f>
        <v>0</v>
      </c>
      <c r="P176" s="12">
        <f>IF(A176&lt;(Støtteark!$H$4-5),0,B176)</f>
        <v>0</v>
      </c>
    </row>
    <row r="177" spans="1:16" x14ac:dyDescent="0.2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32"/>
      <c r="L177" s="12">
        <f t="shared" si="9"/>
        <v>0</v>
      </c>
      <c r="M177" s="12">
        <f t="shared" si="10"/>
        <v>0</v>
      </c>
      <c r="N177" s="12">
        <f t="shared" si="11"/>
        <v>0</v>
      </c>
      <c r="O177" s="12">
        <f>IF(E177&lt;1,0,IF(A177&lt;(Støtteark!$H$4-5),0,(IF(H177="Utførelse",(L177+M177),IF(H177="Fagkontroll",(N177),0)))))</f>
        <v>0</v>
      </c>
      <c r="P177" s="12">
        <f>IF(A177&lt;(Støtteark!$H$4-5),0,B177)</f>
        <v>0</v>
      </c>
    </row>
    <row r="178" spans="1:16" x14ac:dyDescent="0.2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32"/>
      <c r="L178" s="12">
        <f t="shared" si="9"/>
        <v>0</v>
      </c>
      <c r="M178" s="12">
        <f t="shared" si="10"/>
        <v>0</v>
      </c>
      <c r="N178" s="12">
        <f t="shared" si="11"/>
        <v>0</v>
      </c>
      <c r="O178" s="12">
        <f>IF(E178&lt;1,0,IF(A178&lt;(Støtteark!$H$4-5),0,(IF(H178="Utførelse",(L178+M178),IF(H178="Fagkontroll",(N178),0)))))</f>
        <v>0</v>
      </c>
      <c r="P178" s="12">
        <f>IF(A178&lt;(Støtteark!$H$4-5),0,B178)</f>
        <v>0</v>
      </c>
    </row>
    <row r="179" spans="1:16" x14ac:dyDescent="0.2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32"/>
      <c r="L179" s="12">
        <f t="shared" si="9"/>
        <v>0</v>
      </c>
      <c r="M179" s="12">
        <f t="shared" si="10"/>
        <v>0</v>
      </c>
      <c r="N179" s="12">
        <f t="shared" si="11"/>
        <v>0</v>
      </c>
      <c r="O179" s="12">
        <f>IF(E179&lt;1,0,IF(A179&lt;(Støtteark!$H$4-5),0,(IF(H179="Utførelse",(L179+M179),IF(H179="Fagkontroll",(N179),0)))))</f>
        <v>0</v>
      </c>
      <c r="P179" s="12">
        <f>IF(A179&lt;(Støtteark!$H$4-5),0,B179)</f>
        <v>0</v>
      </c>
    </row>
    <row r="180" spans="1:16" x14ac:dyDescent="0.2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32"/>
      <c r="L180" s="12">
        <f t="shared" si="9"/>
        <v>0</v>
      </c>
      <c r="M180" s="12">
        <f t="shared" si="10"/>
        <v>0</v>
      </c>
      <c r="N180" s="12">
        <f t="shared" si="11"/>
        <v>0</v>
      </c>
      <c r="O180" s="12">
        <f>IF(E180&lt;1,0,IF(A180&lt;(Støtteark!$H$4-5),0,(IF(H180="Utførelse",(L180+M180),IF(H180="Fagkontroll",(N180),0)))))</f>
        <v>0</v>
      </c>
      <c r="P180" s="12">
        <f>IF(A180&lt;(Støtteark!$H$4-5),0,B180)</f>
        <v>0</v>
      </c>
    </row>
    <row r="181" spans="1:16" x14ac:dyDescent="0.2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32"/>
      <c r="L181" s="12">
        <f t="shared" si="9"/>
        <v>0</v>
      </c>
      <c r="M181" s="12">
        <f t="shared" si="10"/>
        <v>0</v>
      </c>
      <c r="N181" s="12">
        <f t="shared" si="11"/>
        <v>0</v>
      </c>
      <c r="O181" s="12">
        <f>IF(E181&lt;1,0,IF(A181&lt;(Støtteark!$H$4-5),0,(IF(H181="Utførelse",(L181+M181),IF(H181="Fagkontroll",(N181),0)))))</f>
        <v>0</v>
      </c>
      <c r="P181" s="12">
        <f>IF(A181&lt;(Støtteark!$H$4-5),0,B181)</f>
        <v>0</v>
      </c>
    </row>
    <row r="182" spans="1:16" x14ac:dyDescent="0.2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32"/>
      <c r="L182" s="12">
        <f t="shared" si="9"/>
        <v>0</v>
      </c>
      <c r="M182" s="12">
        <f t="shared" si="10"/>
        <v>0</v>
      </c>
      <c r="N182" s="12">
        <f t="shared" si="11"/>
        <v>0</v>
      </c>
      <c r="O182" s="12">
        <f>IF(E182&lt;1,0,IF(A182&lt;(Støtteark!$H$4-5),0,(IF(H182="Utførelse",(L182+M182),IF(H182="Fagkontroll",(N182),0)))))</f>
        <v>0</v>
      </c>
      <c r="P182" s="12">
        <f>IF(A182&lt;(Støtteark!$H$4-5),0,B182)</f>
        <v>0</v>
      </c>
    </row>
    <row r="183" spans="1:16" x14ac:dyDescent="0.2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32"/>
      <c r="L183" s="12">
        <f t="shared" si="9"/>
        <v>0</v>
      </c>
      <c r="M183" s="12">
        <f t="shared" si="10"/>
        <v>0</v>
      </c>
      <c r="N183" s="12">
        <f t="shared" si="11"/>
        <v>0</v>
      </c>
      <c r="O183" s="12">
        <f>IF(E183&lt;1,0,IF(A183&lt;(Støtteark!$H$4-5),0,(IF(H183="Utførelse",(L183+M183),IF(H183="Fagkontroll",(N183),0)))))</f>
        <v>0</v>
      </c>
      <c r="P183" s="12">
        <f>IF(A183&lt;(Støtteark!$H$4-5),0,B183)</f>
        <v>0</v>
      </c>
    </row>
    <row r="184" spans="1:16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32"/>
      <c r="L184" s="12">
        <f t="shared" si="9"/>
        <v>0</v>
      </c>
      <c r="M184" s="12">
        <f t="shared" si="10"/>
        <v>0</v>
      </c>
      <c r="N184" s="12">
        <f t="shared" si="11"/>
        <v>0</v>
      </c>
      <c r="O184" s="12">
        <f>IF(E184&lt;1,0,IF(A184&lt;(Støtteark!$H$4-5),0,(IF(H184="Utførelse",(L184+M184),IF(H184="Fagkontroll",(N184),0)))))</f>
        <v>0</v>
      </c>
      <c r="P184" s="12">
        <f>IF(A184&lt;(Støtteark!$H$4-5),0,B184)</f>
        <v>0</v>
      </c>
    </row>
    <row r="185" spans="1:16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32"/>
      <c r="L185" s="12">
        <f t="shared" si="9"/>
        <v>0</v>
      </c>
      <c r="M185" s="12">
        <f t="shared" si="10"/>
        <v>0</v>
      </c>
      <c r="N185" s="12">
        <f t="shared" si="11"/>
        <v>0</v>
      </c>
      <c r="O185" s="12">
        <f>IF(E185&lt;1,0,IF(A185&lt;(Støtteark!$H$4-5),0,(IF(H185="Utførelse",(L185+M185),IF(H185="Fagkontroll",(N185),0)))))</f>
        <v>0</v>
      </c>
      <c r="P185" s="12">
        <f>IF(A185&lt;(Støtteark!$H$4-5),0,B185)</f>
        <v>0</v>
      </c>
    </row>
    <row r="186" spans="1:16" x14ac:dyDescent="0.2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32"/>
      <c r="L186" s="12">
        <f t="shared" si="9"/>
        <v>0</v>
      </c>
      <c r="M186" s="12">
        <f t="shared" si="10"/>
        <v>0</v>
      </c>
      <c r="N186" s="12">
        <f t="shared" si="11"/>
        <v>0</v>
      </c>
      <c r="O186" s="12">
        <f>IF(E186&lt;1,0,IF(A186&lt;(Støtteark!$H$4-5),0,(IF(H186="Utførelse",(L186+M186),IF(H186="Fagkontroll",(N186),0)))))</f>
        <v>0</v>
      </c>
      <c r="P186" s="12">
        <f>IF(A186&lt;(Støtteark!$H$4-5),0,B186)</f>
        <v>0</v>
      </c>
    </row>
    <row r="187" spans="1:16" x14ac:dyDescent="0.2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32"/>
      <c r="L187" s="12">
        <f t="shared" si="9"/>
        <v>0</v>
      </c>
      <c r="M187" s="12">
        <f t="shared" si="10"/>
        <v>0</v>
      </c>
      <c r="N187" s="12">
        <f t="shared" si="11"/>
        <v>0</v>
      </c>
      <c r="O187" s="12">
        <f>IF(E187&lt;1,0,IF(A187&lt;(Støtteark!$H$4-5),0,(IF(H187="Utførelse",(L187+M187),IF(H187="Fagkontroll",(N187),0)))))</f>
        <v>0</v>
      </c>
      <c r="P187" s="12">
        <f>IF(A187&lt;(Støtteark!$H$4-5),0,B187)</f>
        <v>0</v>
      </c>
    </row>
    <row r="188" spans="1:16" x14ac:dyDescent="0.2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32"/>
      <c r="L188" s="12">
        <f t="shared" si="9"/>
        <v>0</v>
      </c>
      <c r="M188" s="12">
        <f t="shared" si="10"/>
        <v>0</v>
      </c>
      <c r="N188" s="12">
        <f t="shared" si="11"/>
        <v>0</v>
      </c>
      <c r="O188" s="12">
        <f>IF(E188&lt;1,0,IF(A188&lt;(Støtteark!$H$4-5),0,(IF(H188="Utførelse",(L188+M188),IF(H188="Fagkontroll",(N188),0)))))</f>
        <v>0</v>
      </c>
      <c r="P188" s="12">
        <f>IF(A188&lt;(Støtteark!$H$4-5),0,B188)</f>
        <v>0</v>
      </c>
    </row>
    <row r="189" spans="1:16" x14ac:dyDescent="0.2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32"/>
      <c r="L189" s="12">
        <f t="shared" si="9"/>
        <v>0</v>
      </c>
      <c r="M189" s="12">
        <f t="shared" si="10"/>
        <v>0</v>
      </c>
      <c r="N189" s="12">
        <f t="shared" si="11"/>
        <v>0</v>
      </c>
      <c r="O189" s="12">
        <f>IF(E189&lt;1,0,IF(A189&lt;(Støtteark!$H$4-5),0,(IF(H189="Utførelse",(L189+M189),IF(H189="Fagkontroll",(N189),0)))))</f>
        <v>0</v>
      </c>
      <c r="P189" s="12">
        <f>IF(A189&lt;(Støtteark!$H$4-5),0,B189)</f>
        <v>0</v>
      </c>
    </row>
    <row r="190" spans="1:16" x14ac:dyDescent="0.2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32"/>
      <c r="L190" s="12">
        <f t="shared" si="9"/>
        <v>0</v>
      </c>
      <c r="M190" s="12">
        <f t="shared" si="10"/>
        <v>0</v>
      </c>
      <c r="N190" s="12">
        <f t="shared" si="11"/>
        <v>0</v>
      </c>
      <c r="O190" s="12">
        <f>IF(E190&lt;1,0,IF(A190&lt;(Støtteark!$H$4-5),0,(IF(H190="Utførelse",(L190+M190),IF(H190="Fagkontroll",(N190),0)))))</f>
        <v>0</v>
      </c>
      <c r="P190" s="12">
        <f>IF(A190&lt;(Støtteark!$H$4-5),0,B190)</f>
        <v>0</v>
      </c>
    </row>
    <row r="191" spans="1:16" x14ac:dyDescent="0.2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32"/>
      <c r="L191" s="12">
        <f t="shared" si="9"/>
        <v>0</v>
      </c>
      <c r="M191" s="12">
        <f t="shared" si="10"/>
        <v>0</v>
      </c>
      <c r="N191" s="12">
        <f t="shared" si="11"/>
        <v>0</v>
      </c>
      <c r="O191" s="12">
        <f>IF(E191&lt;1,0,IF(A191&lt;(Støtteark!$H$4-5),0,(IF(H191="Utførelse",(L191+M191),IF(H191="Fagkontroll",(N191),0)))))</f>
        <v>0</v>
      </c>
      <c r="P191" s="12">
        <f>IF(A191&lt;(Støtteark!$H$4-5),0,B191)</f>
        <v>0</v>
      </c>
    </row>
    <row r="192" spans="1:16" x14ac:dyDescent="0.2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32"/>
      <c r="L192" s="12">
        <f t="shared" si="9"/>
        <v>0</v>
      </c>
      <c r="M192" s="12">
        <f t="shared" si="10"/>
        <v>0</v>
      </c>
      <c r="N192" s="12">
        <f t="shared" si="11"/>
        <v>0</v>
      </c>
      <c r="O192" s="12">
        <f>IF(E192&lt;1,0,IF(A192&lt;(Støtteark!$H$4-5),0,(IF(H192="Utførelse",(L192+M192),IF(H192="Fagkontroll",(N192),0)))))</f>
        <v>0</v>
      </c>
      <c r="P192" s="12">
        <f>IF(A192&lt;(Støtteark!$H$4-5),0,B192)</f>
        <v>0</v>
      </c>
    </row>
    <row r="193" spans="1:16" x14ac:dyDescent="0.2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32"/>
      <c r="L193" s="12">
        <f t="shared" si="9"/>
        <v>0</v>
      </c>
      <c r="M193" s="12">
        <f t="shared" si="10"/>
        <v>0</v>
      </c>
      <c r="N193" s="12">
        <f t="shared" si="11"/>
        <v>0</v>
      </c>
      <c r="O193" s="12">
        <f>IF(E193&lt;1,0,IF(A193&lt;(Støtteark!$H$4-5),0,(IF(H193="Utførelse",(L193+M193),IF(H193="Fagkontroll",(N193),0)))))</f>
        <v>0</v>
      </c>
      <c r="P193" s="12">
        <f>IF(A193&lt;(Støtteark!$H$4-5),0,B193)</f>
        <v>0</v>
      </c>
    </row>
    <row r="194" spans="1:16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32"/>
      <c r="L194" s="12">
        <f t="shared" si="9"/>
        <v>0</v>
      </c>
      <c r="M194" s="12">
        <f t="shared" si="10"/>
        <v>0</v>
      </c>
      <c r="N194" s="12">
        <f t="shared" si="11"/>
        <v>0</v>
      </c>
      <c r="O194" s="12">
        <f>IF(E194&lt;1,0,IF(A194&lt;(Støtteark!$H$4-5),0,(IF(H194="Utførelse",(L194+M194),IF(H194="Fagkontroll",(N194),0)))))</f>
        <v>0</v>
      </c>
      <c r="P194" s="12">
        <f>IF(A194&lt;(Støtteark!$H$4-5),0,B194)</f>
        <v>0</v>
      </c>
    </row>
    <row r="195" spans="1:16" x14ac:dyDescent="0.2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32"/>
      <c r="L195" s="12">
        <f t="shared" si="9"/>
        <v>0</v>
      </c>
      <c r="M195" s="12">
        <f t="shared" si="10"/>
        <v>0</v>
      </c>
      <c r="N195" s="12">
        <f t="shared" si="11"/>
        <v>0</v>
      </c>
      <c r="O195" s="12">
        <f>IF(E195&lt;1,0,IF(A195&lt;(Støtteark!$H$4-5),0,(IF(H195="Utførelse",(L195+M195),IF(H195="Fagkontroll",(N195),0)))))</f>
        <v>0</v>
      </c>
      <c r="P195" s="12">
        <f>IF(A195&lt;(Støtteark!$H$4-5),0,B195)</f>
        <v>0</v>
      </c>
    </row>
    <row r="196" spans="1:16" x14ac:dyDescent="0.2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32"/>
      <c r="L196" s="12">
        <f t="shared" si="9"/>
        <v>0</v>
      </c>
      <c r="M196" s="12">
        <f t="shared" si="10"/>
        <v>0</v>
      </c>
      <c r="N196" s="12">
        <f t="shared" si="11"/>
        <v>0</v>
      </c>
      <c r="O196" s="12">
        <f>IF(E196&lt;1,0,IF(A196&lt;(Støtteark!$H$4-5),0,(IF(H196="Utførelse",(L196+M196),IF(H196="Fagkontroll",(N196),0)))))</f>
        <v>0</v>
      </c>
      <c r="P196" s="12">
        <f>IF(A196&lt;(Støtteark!$H$4-5),0,B196)</f>
        <v>0</v>
      </c>
    </row>
    <row r="197" spans="1:16" x14ac:dyDescent="0.2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32"/>
      <c r="L197" s="12">
        <f t="shared" si="9"/>
        <v>0</v>
      </c>
      <c r="M197" s="12">
        <f t="shared" si="10"/>
        <v>0</v>
      </c>
      <c r="N197" s="12">
        <f t="shared" si="11"/>
        <v>0</v>
      </c>
      <c r="O197" s="12">
        <f>IF(E197&lt;1,0,IF(A197&lt;(Støtteark!$H$4-5),0,(IF(H197="Utførelse",(L197+M197),IF(H197="Fagkontroll",(N197),0)))))</f>
        <v>0</v>
      </c>
      <c r="P197" s="12">
        <f>IF(A197&lt;(Støtteark!$H$4-5),0,B197)</f>
        <v>0</v>
      </c>
    </row>
    <row r="198" spans="1:16" x14ac:dyDescent="0.2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32"/>
      <c r="L198" s="12">
        <f t="shared" si="9"/>
        <v>0</v>
      </c>
      <c r="M198" s="12">
        <f t="shared" si="10"/>
        <v>0</v>
      </c>
      <c r="N198" s="12">
        <f t="shared" si="11"/>
        <v>0</v>
      </c>
      <c r="O198" s="12">
        <f>IF(E198&lt;1,0,IF(A198&lt;(Støtteark!$H$4-5),0,(IF(H198="Utførelse",(L198+M198),IF(H198="Fagkontroll",(N198),0)))))</f>
        <v>0</v>
      </c>
      <c r="P198" s="12">
        <f>IF(A198&lt;(Støtteark!$H$4-5),0,B198)</f>
        <v>0</v>
      </c>
    </row>
    <row r="199" spans="1:16" x14ac:dyDescent="0.2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32"/>
      <c r="L199" s="12">
        <f t="shared" si="9"/>
        <v>0</v>
      </c>
      <c r="M199" s="12">
        <f t="shared" si="10"/>
        <v>0</v>
      </c>
      <c r="N199" s="12">
        <f t="shared" si="11"/>
        <v>0</v>
      </c>
      <c r="O199" s="12">
        <f>IF(E199&lt;1,0,IF(A199&lt;(Støtteark!$H$4-5),0,(IF(H199="Utførelse",(L199+M199),IF(H199="Fagkontroll",(N199),0)))))</f>
        <v>0</v>
      </c>
      <c r="P199" s="12">
        <f>IF(A199&lt;(Støtteark!$H$4-5),0,B199)</f>
        <v>0</v>
      </c>
    </row>
    <row r="200" spans="1:16" x14ac:dyDescent="0.2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32"/>
      <c r="L200" s="12">
        <f t="shared" si="9"/>
        <v>0</v>
      </c>
      <c r="M200" s="12">
        <f t="shared" si="10"/>
        <v>0</v>
      </c>
      <c r="N200" s="12">
        <f t="shared" si="11"/>
        <v>0</v>
      </c>
      <c r="O200" s="12">
        <f>IF(E200&lt;1,0,IF(A200&lt;(Støtteark!$H$4-5),0,(IF(H200="Utførelse",(L200+M200),IF(H200="Fagkontroll",(N200),0)))))</f>
        <v>0</v>
      </c>
      <c r="P200" s="12">
        <f>IF(A200&lt;(Støtteark!$H$4-5),0,B200)</f>
        <v>0</v>
      </c>
    </row>
    <row r="201" spans="1:16" x14ac:dyDescent="0.2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32"/>
      <c r="L201" s="12">
        <f t="shared" si="9"/>
        <v>0</v>
      </c>
      <c r="M201" s="12">
        <f t="shared" si="10"/>
        <v>0</v>
      </c>
      <c r="N201" s="12">
        <f t="shared" si="11"/>
        <v>0</v>
      </c>
      <c r="O201" s="12">
        <f>IF(E201&lt;1,0,IF(A201&lt;(Støtteark!$H$4-5),0,(IF(H201="Utførelse",(L201+M201),IF(H201="Fagkontroll",(N201),0)))))</f>
        <v>0</v>
      </c>
      <c r="P201" s="12">
        <f>IF(A201&lt;(Støtteark!$H$4-5),0,B201)</f>
        <v>0</v>
      </c>
    </row>
    <row r="202" spans="1:16" x14ac:dyDescent="0.2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32"/>
      <c r="L202" s="12">
        <f t="shared" si="9"/>
        <v>0</v>
      </c>
      <c r="M202" s="12">
        <f t="shared" si="10"/>
        <v>0</v>
      </c>
      <c r="N202" s="12">
        <f t="shared" si="11"/>
        <v>0</v>
      </c>
      <c r="O202" s="12">
        <f>IF(E202&lt;1,0,IF(A202&lt;(Støtteark!$H$4-5),0,(IF(H202="Utførelse",(L202+M202),IF(H202="Fagkontroll",(N202),0)))))</f>
        <v>0</v>
      </c>
      <c r="P202" s="12">
        <f>IF(A202&lt;(Støtteark!$H$4-5),0,B202)</f>
        <v>0</v>
      </c>
    </row>
    <row r="203" spans="1:16" x14ac:dyDescent="0.2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32"/>
      <c r="L203" s="12">
        <f t="shared" si="9"/>
        <v>0</v>
      </c>
      <c r="M203" s="12">
        <f t="shared" si="10"/>
        <v>0</v>
      </c>
      <c r="N203" s="12">
        <f t="shared" si="11"/>
        <v>0</v>
      </c>
      <c r="O203" s="12">
        <f>IF(E203&lt;1,0,IF(A203&lt;(Støtteark!$H$4-5),0,(IF(H203="Utførelse",(L203+M203),IF(H203="Fagkontroll",(N203),0)))))</f>
        <v>0</v>
      </c>
      <c r="P203" s="12">
        <f>IF(A203&lt;(Støtteark!$H$4-5),0,B203)</f>
        <v>0</v>
      </c>
    </row>
    <row r="204" spans="1:16" x14ac:dyDescent="0.2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32"/>
      <c r="L204" s="12">
        <f t="shared" si="9"/>
        <v>0</v>
      </c>
      <c r="M204" s="12">
        <f t="shared" si="10"/>
        <v>0</v>
      </c>
      <c r="N204" s="12">
        <f t="shared" si="11"/>
        <v>0</v>
      </c>
      <c r="O204" s="12">
        <f>IF(E204&lt;1,0,IF(A204&lt;(Støtteark!$H$4-5),0,(IF(H204="Utførelse",(L204+M204),IF(H204="Fagkontroll",(N204),0)))))</f>
        <v>0</v>
      </c>
      <c r="P204" s="12">
        <f>IF(A204&lt;(Støtteark!$H$4-5),0,B204)</f>
        <v>0</v>
      </c>
    </row>
    <row r="205" spans="1:16" x14ac:dyDescent="0.2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32"/>
      <c r="L205" s="12">
        <f t="shared" si="9"/>
        <v>0</v>
      </c>
      <c r="M205" s="12">
        <f t="shared" si="10"/>
        <v>0</v>
      </c>
      <c r="N205" s="12">
        <f t="shared" si="11"/>
        <v>0</v>
      </c>
      <c r="O205" s="12">
        <f>IF(E205&lt;1,0,IF(A205&lt;(Støtteark!$H$4-5),0,(IF(H205="Utførelse",(L205+M205),IF(H205="Fagkontroll",(N205),0)))))</f>
        <v>0</v>
      </c>
      <c r="P205" s="12">
        <f>IF(A205&lt;(Støtteark!$H$4-5),0,B205)</f>
        <v>0</v>
      </c>
    </row>
    <row r="206" spans="1:16" x14ac:dyDescent="0.2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32"/>
      <c r="L206" s="12">
        <f t="shared" si="9"/>
        <v>0</v>
      </c>
      <c r="M206" s="12">
        <f t="shared" si="10"/>
        <v>0</v>
      </c>
      <c r="N206" s="12">
        <f t="shared" si="11"/>
        <v>0</v>
      </c>
      <c r="O206" s="12">
        <f>IF(E206&lt;1,0,IF(A206&lt;(Støtteark!$H$4-5),0,(IF(H206="Utførelse",(L206+M206),IF(H206="Fagkontroll",(N206),0)))))</f>
        <v>0</v>
      </c>
      <c r="P206" s="12">
        <f>IF(A206&lt;(Støtteark!$H$4-5),0,B206)</f>
        <v>0</v>
      </c>
    </row>
    <row r="207" spans="1:16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32"/>
      <c r="L207" s="12">
        <f t="shared" si="9"/>
        <v>0</v>
      </c>
      <c r="M207" s="12">
        <f t="shared" si="10"/>
        <v>0</v>
      </c>
      <c r="N207" s="12">
        <f t="shared" si="11"/>
        <v>0</v>
      </c>
      <c r="O207" s="12">
        <f>IF(E207&lt;1,0,IF(A207&lt;(Støtteark!$H$4-5),0,(IF(H207="Utførelse",(L207+M207),IF(H207="Fagkontroll",(N207),0)))))</f>
        <v>0</v>
      </c>
      <c r="P207" s="12">
        <f>IF(A207&lt;(Støtteark!$H$4-5),0,B207)</f>
        <v>0</v>
      </c>
    </row>
    <row r="208" spans="1:16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32"/>
      <c r="L208" s="12">
        <f t="shared" si="9"/>
        <v>0</v>
      </c>
      <c r="M208" s="12">
        <f t="shared" si="10"/>
        <v>0</v>
      </c>
      <c r="N208" s="12">
        <f t="shared" si="11"/>
        <v>0</v>
      </c>
      <c r="O208" s="12">
        <f>IF(E208&lt;1,0,IF(A208&lt;(Støtteark!$H$4-5),0,(IF(H208="Utførelse",(L208+M208),IF(H208="Fagkontroll",(N208),0)))))</f>
        <v>0</v>
      </c>
      <c r="P208" s="12">
        <f>IF(A208&lt;(Støtteark!$H$4-5),0,B208)</f>
        <v>0</v>
      </c>
    </row>
    <row r="209" spans="1:16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32"/>
      <c r="L209" s="12">
        <f t="shared" si="9"/>
        <v>0</v>
      </c>
      <c r="M209" s="12">
        <f t="shared" si="10"/>
        <v>0</v>
      </c>
      <c r="N209" s="12">
        <f t="shared" si="11"/>
        <v>0</v>
      </c>
      <c r="O209" s="12">
        <f>IF(E209&lt;1,0,IF(A209&lt;(Støtteark!$H$4-5),0,(IF(H209="Utførelse",(L209+M209),IF(H209="Fagkontroll",(N209),0)))))</f>
        <v>0</v>
      </c>
      <c r="P209" s="12">
        <f>IF(A209&lt;(Støtteark!$H$4-5),0,B209)</f>
        <v>0</v>
      </c>
    </row>
    <row r="210" spans="1:16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32"/>
      <c r="L210" s="12">
        <f t="shared" si="9"/>
        <v>0</v>
      </c>
      <c r="M210" s="12">
        <f t="shared" si="10"/>
        <v>0</v>
      </c>
      <c r="N210" s="12">
        <f t="shared" si="11"/>
        <v>0</v>
      </c>
      <c r="O210" s="12">
        <f>IF(E210&lt;1,0,IF(A210&lt;(Støtteark!$H$4-5),0,(IF(H210="Utførelse",(L210+M210),IF(H210="Fagkontroll",(N210),0)))))</f>
        <v>0</v>
      </c>
      <c r="P210" s="12">
        <f>IF(A210&lt;(Støtteark!$H$4-5),0,B210)</f>
        <v>0</v>
      </c>
    </row>
    <row r="211" spans="1:16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32"/>
      <c r="L211" s="12">
        <f t="shared" si="9"/>
        <v>0</v>
      </c>
      <c r="M211" s="12">
        <f t="shared" si="10"/>
        <v>0</v>
      </c>
      <c r="N211" s="12">
        <f t="shared" si="11"/>
        <v>0</v>
      </c>
      <c r="O211" s="12">
        <f>IF(E211&lt;1,0,IF(A211&lt;(Støtteark!$H$4-5),0,(IF(H211="Utførelse",(L211+M211),IF(H211="Fagkontroll",(N211),0)))))</f>
        <v>0</v>
      </c>
      <c r="P211" s="12">
        <f>IF(A211&lt;(Støtteark!$H$4-5),0,B211)</f>
        <v>0</v>
      </c>
    </row>
    <row r="212" spans="1:16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32"/>
      <c r="L212" s="12">
        <f t="shared" si="9"/>
        <v>0</v>
      </c>
      <c r="M212" s="12">
        <f t="shared" si="10"/>
        <v>0</v>
      </c>
      <c r="N212" s="12">
        <f t="shared" si="11"/>
        <v>0</v>
      </c>
      <c r="O212" s="12">
        <f>IF(E212&lt;1,0,IF(A212&lt;(Støtteark!$H$4-5),0,(IF(H212="Utførelse",(L212+M212),IF(H212="Fagkontroll",(N212),0)))))</f>
        <v>0</v>
      </c>
      <c r="P212" s="12">
        <f>IF(A212&lt;(Støtteark!$H$4-5),0,B212)</f>
        <v>0</v>
      </c>
    </row>
    <row r="213" spans="1:16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32"/>
      <c r="L213" s="12">
        <f t="shared" ref="L213:L276" si="12">IF(E213&lt;1,0,IF(H213="Utførelse",IF(G213="Tekniske planer",B213,0),0))</f>
        <v>0</v>
      </c>
      <c r="M213" s="12">
        <f t="shared" ref="M213:M276" si="13">IF(E213&lt;1,0,IF(H213="Utførelse",IF(G213="Revurdering",B213,0),0))</f>
        <v>0</v>
      </c>
      <c r="N213" s="12">
        <f t="shared" ref="N213:N276" si="14">IF(L213+M213&gt;0,0,B213)</f>
        <v>0</v>
      </c>
      <c r="O213" s="12">
        <f>IF(E213&lt;1,0,IF(A213&lt;(Støtteark!$H$4-5),0,(IF(H213="Utførelse",(L213+M213),IF(H213="Fagkontroll",(N213),0)))))</f>
        <v>0</v>
      </c>
      <c r="P213" s="12">
        <f>IF(A213&lt;(Støtteark!$H$4-5),0,B213)</f>
        <v>0</v>
      </c>
    </row>
    <row r="214" spans="1:16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32"/>
      <c r="L214" s="12">
        <f t="shared" si="12"/>
        <v>0</v>
      </c>
      <c r="M214" s="12">
        <f t="shared" si="13"/>
        <v>0</v>
      </c>
      <c r="N214" s="12">
        <f t="shared" si="14"/>
        <v>0</v>
      </c>
      <c r="O214" s="12">
        <f>IF(E214&lt;1,0,IF(A214&lt;(Støtteark!$H$4-5),0,(IF(H214="Utførelse",(L214+M214),IF(H214="Fagkontroll",(N214),0)))))</f>
        <v>0</v>
      </c>
      <c r="P214" s="12">
        <f>IF(A214&lt;(Støtteark!$H$4-5),0,B214)</f>
        <v>0</v>
      </c>
    </row>
    <row r="215" spans="1:16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32"/>
      <c r="L215" s="12">
        <f t="shared" si="12"/>
        <v>0</v>
      </c>
      <c r="M215" s="12">
        <f t="shared" si="13"/>
        <v>0</v>
      </c>
      <c r="N215" s="12">
        <f t="shared" si="14"/>
        <v>0</v>
      </c>
      <c r="O215" s="12">
        <f>IF(E215&lt;1,0,IF(A215&lt;(Støtteark!$H$4-5),0,(IF(H215="Utførelse",(L215+M215),IF(H215="Fagkontroll",(N215),0)))))</f>
        <v>0</v>
      </c>
      <c r="P215" s="12">
        <f>IF(A215&lt;(Støtteark!$H$4-5),0,B215)</f>
        <v>0</v>
      </c>
    </row>
    <row r="216" spans="1:16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32"/>
      <c r="L216" s="12">
        <f t="shared" si="12"/>
        <v>0</v>
      </c>
      <c r="M216" s="12">
        <f t="shared" si="13"/>
        <v>0</v>
      </c>
      <c r="N216" s="12">
        <f t="shared" si="14"/>
        <v>0</v>
      </c>
      <c r="O216" s="12">
        <f>IF(E216&lt;1,0,IF(A216&lt;(Støtteark!$H$4-5),0,(IF(H216="Utførelse",(L216+M216),IF(H216="Fagkontroll",(N216),0)))))</f>
        <v>0</v>
      </c>
      <c r="P216" s="12">
        <f>IF(A216&lt;(Støtteark!$H$4-5),0,B216)</f>
        <v>0</v>
      </c>
    </row>
    <row r="217" spans="1:16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32"/>
      <c r="L217" s="12">
        <f t="shared" si="12"/>
        <v>0</v>
      </c>
      <c r="M217" s="12">
        <f t="shared" si="13"/>
        <v>0</v>
      </c>
      <c r="N217" s="12">
        <f t="shared" si="14"/>
        <v>0</v>
      </c>
      <c r="O217" s="12">
        <f>IF(E217&lt;1,0,IF(A217&lt;(Støtteark!$H$4-5),0,(IF(H217="Utførelse",(L217+M217),IF(H217="Fagkontroll",(N217),0)))))</f>
        <v>0</v>
      </c>
      <c r="P217" s="12">
        <f>IF(A217&lt;(Støtteark!$H$4-5),0,B217)</f>
        <v>0</v>
      </c>
    </row>
    <row r="218" spans="1:16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32"/>
      <c r="L218" s="12">
        <f t="shared" si="12"/>
        <v>0</v>
      </c>
      <c r="M218" s="12">
        <f t="shared" si="13"/>
        <v>0</v>
      </c>
      <c r="N218" s="12">
        <f t="shared" si="14"/>
        <v>0</v>
      </c>
      <c r="O218" s="12">
        <f>IF(E218&lt;1,0,IF(A218&lt;(Støtteark!$H$4-5),0,(IF(H218="Utførelse",(L218+M218),IF(H218="Fagkontroll",(N218),0)))))</f>
        <v>0</v>
      </c>
      <c r="P218" s="12">
        <f>IF(A218&lt;(Støtteark!$H$4-5),0,B218)</f>
        <v>0</v>
      </c>
    </row>
    <row r="219" spans="1:16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32"/>
      <c r="L219" s="12">
        <f t="shared" si="12"/>
        <v>0</v>
      </c>
      <c r="M219" s="12">
        <f t="shared" si="13"/>
        <v>0</v>
      </c>
      <c r="N219" s="12">
        <f t="shared" si="14"/>
        <v>0</v>
      </c>
      <c r="O219" s="12">
        <f>IF(E219&lt;1,0,IF(A219&lt;(Støtteark!$H$4-5),0,(IF(H219="Utførelse",(L219+M219),IF(H219="Fagkontroll",(N219),0)))))</f>
        <v>0</v>
      </c>
      <c r="P219" s="12">
        <f>IF(A219&lt;(Støtteark!$H$4-5),0,B219)</f>
        <v>0</v>
      </c>
    </row>
    <row r="220" spans="1:16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32"/>
      <c r="L220" s="12">
        <f t="shared" si="12"/>
        <v>0</v>
      </c>
      <c r="M220" s="12">
        <f t="shared" si="13"/>
        <v>0</v>
      </c>
      <c r="N220" s="12">
        <f t="shared" si="14"/>
        <v>0</v>
      </c>
      <c r="O220" s="12">
        <f>IF(E220&lt;1,0,IF(A220&lt;(Støtteark!$H$4-5),0,(IF(H220="Utførelse",(L220+M220),IF(H220="Fagkontroll",(N220),0)))))</f>
        <v>0</v>
      </c>
      <c r="P220" s="12">
        <f>IF(A220&lt;(Støtteark!$H$4-5),0,B220)</f>
        <v>0</v>
      </c>
    </row>
    <row r="221" spans="1:16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32"/>
      <c r="L221" s="12">
        <f t="shared" si="12"/>
        <v>0</v>
      </c>
      <c r="M221" s="12">
        <f t="shared" si="13"/>
        <v>0</v>
      </c>
      <c r="N221" s="12">
        <f t="shared" si="14"/>
        <v>0</v>
      </c>
      <c r="O221" s="12">
        <f>IF(E221&lt;1,0,IF(A221&lt;(Støtteark!$H$4-5),0,(IF(H221="Utførelse",(L221+M221),IF(H221="Fagkontroll",(N221),0)))))</f>
        <v>0</v>
      </c>
      <c r="P221" s="12">
        <f>IF(A221&lt;(Støtteark!$H$4-5),0,B221)</f>
        <v>0</v>
      </c>
    </row>
    <row r="222" spans="1:16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32"/>
      <c r="L222" s="12">
        <f t="shared" si="12"/>
        <v>0</v>
      </c>
      <c r="M222" s="12">
        <f t="shared" si="13"/>
        <v>0</v>
      </c>
      <c r="N222" s="12">
        <f t="shared" si="14"/>
        <v>0</v>
      </c>
      <c r="O222" s="12">
        <f>IF(E222&lt;1,0,IF(A222&lt;(Støtteark!$H$4-5),0,(IF(H222="Utførelse",(L222+M222),IF(H222="Fagkontroll",(N222),0)))))</f>
        <v>0</v>
      </c>
      <c r="P222" s="12">
        <f>IF(A222&lt;(Støtteark!$H$4-5),0,B222)</f>
        <v>0</v>
      </c>
    </row>
    <row r="223" spans="1:16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32"/>
      <c r="L223" s="12">
        <f t="shared" si="12"/>
        <v>0</v>
      </c>
      <c r="M223" s="12">
        <f t="shared" si="13"/>
        <v>0</v>
      </c>
      <c r="N223" s="12">
        <f t="shared" si="14"/>
        <v>0</v>
      </c>
      <c r="O223" s="12">
        <f>IF(E223&lt;1,0,IF(A223&lt;(Støtteark!$H$4-5),0,(IF(H223="Utførelse",(L223+M223),IF(H223="Fagkontroll",(N223),0)))))</f>
        <v>0</v>
      </c>
      <c r="P223" s="12">
        <f>IF(A223&lt;(Støtteark!$H$4-5),0,B223)</f>
        <v>0</v>
      </c>
    </row>
    <row r="224" spans="1:16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32"/>
      <c r="L224" s="12">
        <f t="shared" si="12"/>
        <v>0</v>
      </c>
      <c r="M224" s="12">
        <f t="shared" si="13"/>
        <v>0</v>
      </c>
      <c r="N224" s="12">
        <f t="shared" si="14"/>
        <v>0</v>
      </c>
      <c r="O224" s="12">
        <f>IF(E224&lt;1,0,IF(A224&lt;(Støtteark!$H$4-5),0,(IF(H224="Utførelse",(L224+M224),IF(H224="Fagkontroll",(N224),0)))))</f>
        <v>0</v>
      </c>
      <c r="P224" s="12">
        <f>IF(A224&lt;(Støtteark!$H$4-5),0,B224)</f>
        <v>0</v>
      </c>
    </row>
    <row r="225" spans="1:16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32"/>
      <c r="L225" s="12">
        <f t="shared" si="12"/>
        <v>0</v>
      </c>
      <c r="M225" s="12">
        <f t="shared" si="13"/>
        <v>0</v>
      </c>
      <c r="N225" s="12">
        <f t="shared" si="14"/>
        <v>0</v>
      </c>
      <c r="O225" s="12">
        <f>IF(E225&lt;1,0,IF(A225&lt;(Støtteark!$H$4-5),0,(IF(H225="Utførelse",(L225+M225),IF(H225="Fagkontroll",(N225),0)))))</f>
        <v>0</v>
      </c>
      <c r="P225" s="12">
        <f>IF(A225&lt;(Støtteark!$H$4-5),0,B225)</f>
        <v>0</v>
      </c>
    </row>
    <row r="226" spans="1:16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32"/>
      <c r="L226" s="12">
        <f t="shared" si="12"/>
        <v>0</v>
      </c>
      <c r="M226" s="12">
        <f t="shared" si="13"/>
        <v>0</v>
      </c>
      <c r="N226" s="12">
        <f t="shared" si="14"/>
        <v>0</v>
      </c>
      <c r="O226" s="12">
        <f>IF(E226&lt;1,0,IF(A226&lt;(Støtteark!$H$4-5),0,(IF(H226="Utførelse",(L226+M226),IF(H226="Fagkontroll",(N226),0)))))</f>
        <v>0</v>
      </c>
      <c r="P226" s="12">
        <f>IF(A226&lt;(Støtteark!$H$4-5),0,B226)</f>
        <v>0</v>
      </c>
    </row>
    <row r="227" spans="1:16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32"/>
      <c r="L227" s="12">
        <f t="shared" si="12"/>
        <v>0</v>
      </c>
      <c r="M227" s="12">
        <f t="shared" si="13"/>
        <v>0</v>
      </c>
      <c r="N227" s="12">
        <f t="shared" si="14"/>
        <v>0</v>
      </c>
      <c r="O227" s="12">
        <f>IF(E227&lt;1,0,IF(A227&lt;(Støtteark!$H$4-5),0,(IF(H227="Utførelse",(L227+M227),IF(H227="Fagkontroll",(N227),0)))))</f>
        <v>0</v>
      </c>
      <c r="P227" s="12">
        <f>IF(A227&lt;(Støtteark!$H$4-5),0,B227)</f>
        <v>0</v>
      </c>
    </row>
    <row r="228" spans="1:16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32"/>
      <c r="L228" s="12">
        <f t="shared" si="12"/>
        <v>0</v>
      </c>
      <c r="M228" s="12">
        <f t="shared" si="13"/>
        <v>0</v>
      </c>
      <c r="N228" s="12">
        <f t="shared" si="14"/>
        <v>0</v>
      </c>
      <c r="O228" s="12">
        <f>IF(E228&lt;1,0,IF(A228&lt;(Støtteark!$H$4-5),0,(IF(H228="Utførelse",(L228+M228),IF(H228="Fagkontroll",(N228),0)))))</f>
        <v>0</v>
      </c>
      <c r="P228" s="12">
        <f>IF(A228&lt;(Støtteark!$H$4-5),0,B228)</f>
        <v>0</v>
      </c>
    </row>
    <row r="229" spans="1:16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32"/>
      <c r="L229" s="12">
        <f t="shared" si="12"/>
        <v>0</v>
      </c>
      <c r="M229" s="12">
        <f t="shared" si="13"/>
        <v>0</v>
      </c>
      <c r="N229" s="12">
        <f t="shared" si="14"/>
        <v>0</v>
      </c>
      <c r="O229" s="12">
        <f>IF(E229&lt;1,0,IF(A229&lt;(Støtteark!$H$4-5),0,(IF(H229="Utførelse",(L229+M229),IF(H229="Fagkontroll",(N229),0)))))</f>
        <v>0</v>
      </c>
      <c r="P229" s="12">
        <f>IF(A229&lt;(Støtteark!$H$4-5),0,B229)</f>
        <v>0</v>
      </c>
    </row>
    <row r="230" spans="1:16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32"/>
      <c r="L230" s="12">
        <f t="shared" si="12"/>
        <v>0</v>
      </c>
      <c r="M230" s="12">
        <f t="shared" si="13"/>
        <v>0</v>
      </c>
      <c r="N230" s="12">
        <f t="shared" si="14"/>
        <v>0</v>
      </c>
      <c r="O230" s="12">
        <f>IF(E230&lt;1,0,IF(A230&lt;(Støtteark!$H$4-5),0,(IF(H230="Utførelse",(L230+M230),IF(H230="Fagkontroll",(N230),0)))))</f>
        <v>0</v>
      </c>
      <c r="P230" s="12">
        <f>IF(A230&lt;(Støtteark!$H$4-5),0,B230)</f>
        <v>0</v>
      </c>
    </row>
    <row r="231" spans="1:16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32"/>
      <c r="L231" s="12">
        <f t="shared" si="12"/>
        <v>0</v>
      </c>
      <c r="M231" s="12">
        <f t="shared" si="13"/>
        <v>0</v>
      </c>
      <c r="N231" s="12">
        <f t="shared" si="14"/>
        <v>0</v>
      </c>
      <c r="O231" s="12">
        <f>IF(E231&lt;1,0,IF(A231&lt;(Støtteark!$H$4-5),0,(IF(H231="Utførelse",(L231+M231),IF(H231="Fagkontroll",(N231),0)))))</f>
        <v>0</v>
      </c>
      <c r="P231" s="12">
        <f>IF(A231&lt;(Støtteark!$H$4-5),0,B231)</f>
        <v>0</v>
      </c>
    </row>
    <row r="232" spans="1:16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32"/>
      <c r="L232" s="12">
        <f t="shared" si="12"/>
        <v>0</v>
      </c>
      <c r="M232" s="12">
        <f t="shared" si="13"/>
        <v>0</v>
      </c>
      <c r="N232" s="12">
        <f t="shared" si="14"/>
        <v>0</v>
      </c>
      <c r="O232" s="12">
        <f>IF(E232&lt;1,0,IF(A232&lt;(Støtteark!$H$4-5),0,(IF(H232="Utførelse",(L232+M232),IF(H232="Fagkontroll",(N232),0)))))</f>
        <v>0</v>
      </c>
      <c r="P232" s="12">
        <f>IF(A232&lt;(Støtteark!$H$4-5),0,B232)</f>
        <v>0</v>
      </c>
    </row>
    <row r="233" spans="1:16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32"/>
      <c r="L233" s="12">
        <f t="shared" si="12"/>
        <v>0</v>
      </c>
      <c r="M233" s="12">
        <f t="shared" si="13"/>
        <v>0</v>
      </c>
      <c r="N233" s="12">
        <f t="shared" si="14"/>
        <v>0</v>
      </c>
      <c r="O233" s="12">
        <f>IF(E233&lt;1,0,IF(A233&lt;(Støtteark!$H$4-5),0,(IF(H233="Utførelse",(L233+M233),IF(H233="Fagkontroll",(N233),0)))))</f>
        <v>0</v>
      </c>
      <c r="P233" s="12">
        <f>IF(A233&lt;(Støtteark!$H$4-5),0,B233)</f>
        <v>0</v>
      </c>
    </row>
    <row r="234" spans="1:16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32"/>
      <c r="L234" s="12">
        <f t="shared" si="12"/>
        <v>0</v>
      </c>
      <c r="M234" s="12">
        <f t="shared" si="13"/>
        <v>0</v>
      </c>
      <c r="N234" s="12">
        <f t="shared" si="14"/>
        <v>0</v>
      </c>
      <c r="O234" s="12">
        <f>IF(E234&lt;1,0,IF(A234&lt;(Støtteark!$H$4-5),0,(IF(H234="Utførelse",(L234+M234),IF(H234="Fagkontroll",(N234),0)))))</f>
        <v>0</v>
      </c>
      <c r="P234" s="12">
        <f>IF(A234&lt;(Støtteark!$H$4-5),0,B234)</f>
        <v>0</v>
      </c>
    </row>
    <row r="235" spans="1:16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32"/>
      <c r="L235" s="12">
        <f t="shared" si="12"/>
        <v>0</v>
      </c>
      <c r="M235" s="12">
        <f t="shared" si="13"/>
        <v>0</v>
      </c>
      <c r="N235" s="12">
        <f t="shared" si="14"/>
        <v>0</v>
      </c>
      <c r="O235" s="12">
        <f>IF(E235&lt;1,0,IF(A235&lt;(Støtteark!$H$4-5),0,(IF(H235="Utførelse",(L235+M235),IF(H235="Fagkontroll",(N235),0)))))</f>
        <v>0</v>
      </c>
      <c r="P235" s="12">
        <f>IF(A235&lt;(Støtteark!$H$4-5),0,B235)</f>
        <v>0</v>
      </c>
    </row>
    <row r="236" spans="1:16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32"/>
      <c r="L236" s="12">
        <f t="shared" si="12"/>
        <v>0</v>
      </c>
      <c r="M236" s="12">
        <f t="shared" si="13"/>
        <v>0</v>
      </c>
      <c r="N236" s="12">
        <f t="shared" si="14"/>
        <v>0</v>
      </c>
      <c r="O236" s="12">
        <f>IF(E236&lt;1,0,IF(A236&lt;(Støtteark!$H$4-5),0,(IF(H236="Utførelse",(L236+M236),IF(H236="Fagkontroll",(N236),0)))))</f>
        <v>0</v>
      </c>
      <c r="P236" s="12">
        <f>IF(A236&lt;(Støtteark!$H$4-5),0,B236)</f>
        <v>0</v>
      </c>
    </row>
    <row r="237" spans="1:16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32"/>
      <c r="L237" s="12">
        <f t="shared" si="12"/>
        <v>0</v>
      </c>
      <c r="M237" s="12">
        <f t="shared" si="13"/>
        <v>0</v>
      </c>
      <c r="N237" s="12">
        <f t="shared" si="14"/>
        <v>0</v>
      </c>
      <c r="O237" s="12">
        <f>IF(E237&lt;1,0,IF(A237&lt;(Støtteark!$H$4-5),0,(IF(H237="Utførelse",(L237+M237),IF(H237="Fagkontroll",(N237),0)))))</f>
        <v>0</v>
      </c>
      <c r="P237" s="12">
        <f>IF(A237&lt;(Støtteark!$H$4-5),0,B237)</f>
        <v>0</v>
      </c>
    </row>
    <row r="238" spans="1:16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32"/>
      <c r="L238" s="12">
        <f t="shared" si="12"/>
        <v>0</v>
      </c>
      <c r="M238" s="12">
        <f t="shared" si="13"/>
        <v>0</v>
      </c>
      <c r="N238" s="12">
        <f t="shared" si="14"/>
        <v>0</v>
      </c>
      <c r="O238" s="12">
        <f>IF(E238&lt;1,0,IF(A238&lt;(Støtteark!$H$4-5),0,(IF(H238="Utførelse",(L238+M238),IF(H238="Fagkontroll",(N238),0)))))</f>
        <v>0</v>
      </c>
      <c r="P238" s="12">
        <f>IF(A238&lt;(Støtteark!$H$4-5),0,B238)</f>
        <v>0</v>
      </c>
    </row>
    <row r="239" spans="1:16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32"/>
      <c r="L239" s="12">
        <f t="shared" si="12"/>
        <v>0</v>
      </c>
      <c r="M239" s="12">
        <f t="shared" si="13"/>
        <v>0</v>
      </c>
      <c r="N239" s="12">
        <f t="shared" si="14"/>
        <v>0</v>
      </c>
      <c r="O239" s="12">
        <f>IF(E239&lt;1,0,IF(A239&lt;(Støtteark!$H$4-5),0,(IF(H239="Utførelse",(L239+M239),IF(H239="Fagkontroll",(N239),0)))))</f>
        <v>0</v>
      </c>
      <c r="P239" s="12">
        <f>IF(A239&lt;(Støtteark!$H$4-5),0,B239)</f>
        <v>0</v>
      </c>
    </row>
    <row r="240" spans="1:16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32"/>
      <c r="L240" s="12">
        <f t="shared" si="12"/>
        <v>0</v>
      </c>
      <c r="M240" s="12">
        <f t="shared" si="13"/>
        <v>0</v>
      </c>
      <c r="N240" s="12">
        <f t="shared" si="14"/>
        <v>0</v>
      </c>
      <c r="O240" s="12">
        <f>IF(E240&lt;1,0,IF(A240&lt;(Støtteark!$H$4-5),0,(IF(H240="Utførelse",(L240+M240),IF(H240="Fagkontroll",(N240),0)))))</f>
        <v>0</v>
      </c>
      <c r="P240" s="12">
        <f>IF(A240&lt;(Støtteark!$H$4-5),0,B240)</f>
        <v>0</v>
      </c>
    </row>
    <row r="241" spans="1:16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32"/>
      <c r="L241" s="12">
        <f t="shared" si="12"/>
        <v>0</v>
      </c>
      <c r="M241" s="12">
        <f t="shared" si="13"/>
        <v>0</v>
      </c>
      <c r="N241" s="12">
        <f t="shared" si="14"/>
        <v>0</v>
      </c>
      <c r="O241" s="12">
        <f>IF(E241&lt;1,0,IF(A241&lt;(Støtteark!$H$4-5),0,(IF(H241="Utførelse",(L241+M241),IF(H241="Fagkontroll",(N241),0)))))</f>
        <v>0</v>
      </c>
      <c r="P241" s="12">
        <f>IF(A241&lt;(Støtteark!$H$4-5),0,B241)</f>
        <v>0</v>
      </c>
    </row>
    <row r="242" spans="1:16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32"/>
      <c r="L242" s="12">
        <f t="shared" si="12"/>
        <v>0</v>
      </c>
      <c r="M242" s="12">
        <f t="shared" si="13"/>
        <v>0</v>
      </c>
      <c r="N242" s="12">
        <f t="shared" si="14"/>
        <v>0</v>
      </c>
      <c r="O242" s="12">
        <f>IF(E242&lt;1,0,IF(A242&lt;(Støtteark!$H$4-5),0,(IF(H242="Utførelse",(L242+M242),IF(H242="Fagkontroll",(N242),0)))))</f>
        <v>0</v>
      </c>
      <c r="P242" s="12">
        <f>IF(A242&lt;(Støtteark!$H$4-5),0,B242)</f>
        <v>0</v>
      </c>
    </row>
    <row r="243" spans="1:16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32"/>
      <c r="L243" s="12">
        <f t="shared" si="12"/>
        <v>0</v>
      </c>
      <c r="M243" s="12">
        <f t="shared" si="13"/>
        <v>0</v>
      </c>
      <c r="N243" s="12">
        <f t="shared" si="14"/>
        <v>0</v>
      </c>
      <c r="O243" s="12">
        <f>IF(E243&lt;1,0,IF(A243&lt;(Støtteark!$H$4-5),0,(IF(H243="Utførelse",(L243+M243),IF(H243="Fagkontroll",(N243),0)))))</f>
        <v>0</v>
      </c>
      <c r="P243" s="12">
        <f>IF(A243&lt;(Støtteark!$H$4-5),0,B243)</f>
        <v>0</v>
      </c>
    </row>
    <row r="244" spans="1:16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32"/>
      <c r="L244" s="12">
        <f t="shared" si="12"/>
        <v>0</v>
      </c>
      <c r="M244" s="12">
        <f t="shared" si="13"/>
        <v>0</v>
      </c>
      <c r="N244" s="12">
        <f t="shared" si="14"/>
        <v>0</v>
      </c>
      <c r="O244" s="12">
        <f>IF(E244&lt;1,0,IF(A244&lt;(Støtteark!$H$4-5),0,(IF(H244="Utførelse",(L244+M244),IF(H244="Fagkontroll",(N244),0)))))</f>
        <v>0</v>
      </c>
      <c r="P244" s="12">
        <f>IF(A244&lt;(Støtteark!$H$4-5),0,B244)</f>
        <v>0</v>
      </c>
    </row>
    <row r="245" spans="1:16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32"/>
      <c r="L245" s="12">
        <f t="shared" si="12"/>
        <v>0</v>
      </c>
      <c r="M245" s="12">
        <f t="shared" si="13"/>
        <v>0</v>
      </c>
      <c r="N245" s="12">
        <f t="shared" si="14"/>
        <v>0</v>
      </c>
      <c r="O245" s="12">
        <f>IF(E245&lt;1,0,IF(A245&lt;(Støtteark!$H$4-5),0,(IF(H245="Utførelse",(L245+M245),IF(H245="Fagkontroll",(N245),0)))))</f>
        <v>0</v>
      </c>
      <c r="P245" s="12">
        <f>IF(A245&lt;(Støtteark!$H$4-5),0,B245)</f>
        <v>0</v>
      </c>
    </row>
    <row r="246" spans="1:16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32"/>
      <c r="L246" s="12">
        <f t="shared" si="12"/>
        <v>0</v>
      </c>
      <c r="M246" s="12">
        <f t="shared" si="13"/>
        <v>0</v>
      </c>
      <c r="N246" s="12">
        <f t="shared" si="14"/>
        <v>0</v>
      </c>
      <c r="O246" s="12">
        <f>IF(E246&lt;1,0,IF(A246&lt;(Støtteark!$H$4-5),0,(IF(H246="Utførelse",(L246+M246),IF(H246="Fagkontroll",(N246),0)))))</f>
        <v>0</v>
      </c>
      <c r="P246" s="12">
        <f>IF(A246&lt;(Støtteark!$H$4-5),0,B246)</f>
        <v>0</v>
      </c>
    </row>
    <row r="247" spans="1:16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32"/>
      <c r="L247" s="12">
        <f t="shared" si="12"/>
        <v>0</v>
      </c>
      <c r="M247" s="12">
        <f t="shared" si="13"/>
        <v>0</v>
      </c>
      <c r="N247" s="12">
        <f t="shared" si="14"/>
        <v>0</v>
      </c>
      <c r="O247" s="12">
        <f>IF(E247&lt;1,0,IF(A247&lt;(Støtteark!$H$4-5),0,(IF(H247="Utførelse",(L247+M247),IF(H247="Fagkontroll",(N247),0)))))</f>
        <v>0</v>
      </c>
      <c r="P247" s="12">
        <f>IF(A247&lt;(Støtteark!$H$4-5),0,B247)</f>
        <v>0</v>
      </c>
    </row>
    <row r="248" spans="1:16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32"/>
      <c r="L248" s="12">
        <f t="shared" si="12"/>
        <v>0</v>
      </c>
      <c r="M248" s="12">
        <f t="shared" si="13"/>
        <v>0</v>
      </c>
      <c r="N248" s="12">
        <f t="shared" si="14"/>
        <v>0</v>
      </c>
      <c r="O248" s="12">
        <f>IF(E248&lt;1,0,IF(A248&lt;(Støtteark!$H$4-5),0,(IF(H248="Utførelse",(L248+M248),IF(H248="Fagkontroll",(N248),0)))))</f>
        <v>0</v>
      </c>
      <c r="P248" s="12">
        <f>IF(A248&lt;(Støtteark!$H$4-5),0,B248)</f>
        <v>0</v>
      </c>
    </row>
    <row r="249" spans="1:16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32"/>
      <c r="L249" s="12">
        <f t="shared" si="12"/>
        <v>0</v>
      </c>
      <c r="M249" s="12">
        <f t="shared" si="13"/>
        <v>0</v>
      </c>
      <c r="N249" s="12">
        <f t="shared" si="14"/>
        <v>0</v>
      </c>
      <c r="O249" s="12">
        <f>IF(E249&lt;1,0,IF(A249&lt;(Støtteark!$H$4-5),0,(IF(H249="Utførelse",(L249+M249),IF(H249="Fagkontroll",(N249),0)))))</f>
        <v>0</v>
      </c>
      <c r="P249" s="12">
        <f>IF(A249&lt;(Støtteark!$H$4-5),0,B249)</f>
        <v>0</v>
      </c>
    </row>
    <row r="250" spans="1:16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32"/>
      <c r="L250" s="12">
        <f t="shared" si="12"/>
        <v>0</v>
      </c>
      <c r="M250" s="12">
        <f t="shared" si="13"/>
        <v>0</v>
      </c>
      <c r="N250" s="12">
        <f t="shared" si="14"/>
        <v>0</v>
      </c>
      <c r="O250" s="12">
        <f>IF(E250&lt;1,0,IF(A250&lt;(Støtteark!$H$4-5),0,(IF(H250="Utførelse",(L250+M250),IF(H250="Fagkontroll",(N250),0)))))</f>
        <v>0</v>
      </c>
      <c r="P250" s="12">
        <f>IF(A250&lt;(Støtteark!$H$4-5),0,B250)</f>
        <v>0</v>
      </c>
    </row>
    <row r="251" spans="1:16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32"/>
      <c r="L251" s="12">
        <f t="shared" si="12"/>
        <v>0</v>
      </c>
      <c r="M251" s="12">
        <f t="shared" si="13"/>
        <v>0</v>
      </c>
      <c r="N251" s="12">
        <f t="shared" si="14"/>
        <v>0</v>
      </c>
      <c r="O251" s="12">
        <f>IF(E251&lt;1,0,IF(A251&lt;(Støtteark!$H$4-5),0,(IF(H251="Utførelse",(L251+M251),IF(H251="Fagkontroll",(N251),0)))))</f>
        <v>0</v>
      </c>
      <c r="P251" s="12">
        <f>IF(A251&lt;(Støtteark!$H$4-5),0,B251)</f>
        <v>0</v>
      </c>
    </row>
    <row r="252" spans="1:16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32"/>
      <c r="L252" s="12">
        <f t="shared" si="12"/>
        <v>0</v>
      </c>
      <c r="M252" s="12">
        <f t="shared" si="13"/>
        <v>0</v>
      </c>
      <c r="N252" s="12">
        <f t="shared" si="14"/>
        <v>0</v>
      </c>
      <c r="O252" s="12">
        <f>IF(E252&lt;1,0,IF(A252&lt;(Støtteark!$H$4-5),0,(IF(H252="Utførelse",(L252+M252),IF(H252="Fagkontroll",(N252),0)))))</f>
        <v>0</v>
      </c>
      <c r="P252" s="12">
        <f>IF(A252&lt;(Støtteark!$H$4-5),0,B252)</f>
        <v>0</v>
      </c>
    </row>
    <row r="253" spans="1:16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32"/>
      <c r="L253" s="12">
        <f t="shared" si="12"/>
        <v>0</v>
      </c>
      <c r="M253" s="12">
        <f t="shared" si="13"/>
        <v>0</v>
      </c>
      <c r="N253" s="12">
        <f t="shared" si="14"/>
        <v>0</v>
      </c>
      <c r="O253" s="12">
        <f>IF(E253&lt;1,0,IF(A253&lt;(Støtteark!$H$4-5),0,(IF(H253="Utførelse",(L253+M253),IF(H253="Fagkontroll",(N253),0)))))</f>
        <v>0</v>
      </c>
      <c r="P253" s="12">
        <f>IF(A253&lt;(Støtteark!$H$4-5),0,B253)</f>
        <v>0</v>
      </c>
    </row>
    <row r="254" spans="1:16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32"/>
      <c r="L254" s="12">
        <f t="shared" si="12"/>
        <v>0</v>
      </c>
      <c r="M254" s="12">
        <f t="shared" si="13"/>
        <v>0</v>
      </c>
      <c r="N254" s="12">
        <f t="shared" si="14"/>
        <v>0</v>
      </c>
      <c r="O254" s="12">
        <f>IF(E254&lt;1,0,IF(A254&lt;(Støtteark!$H$4-5),0,(IF(H254="Utførelse",(L254+M254),IF(H254="Fagkontroll",(N254),0)))))</f>
        <v>0</v>
      </c>
      <c r="P254" s="12">
        <f>IF(A254&lt;(Støtteark!$H$4-5),0,B254)</f>
        <v>0</v>
      </c>
    </row>
    <row r="255" spans="1:16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32"/>
      <c r="L255" s="12">
        <f t="shared" si="12"/>
        <v>0</v>
      </c>
      <c r="M255" s="12">
        <f t="shared" si="13"/>
        <v>0</v>
      </c>
      <c r="N255" s="12">
        <f t="shared" si="14"/>
        <v>0</v>
      </c>
      <c r="O255" s="12">
        <f>IF(E255&lt;1,0,IF(A255&lt;(Støtteark!$H$4-5),0,(IF(H255="Utførelse",(L255+M255),IF(H255="Fagkontroll",(N255),0)))))</f>
        <v>0</v>
      </c>
      <c r="P255" s="12">
        <f>IF(A255&lt;(Støtteark!$H$4-5),0,B255)</f>
        <v>0</v>
      </c>
    </row>
    <row r="256" spans="1:16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32"/>
      <c r="L256" s="12">
        <f t="shared" si="12"/>
        <v>0</v>
      </c>
      <c r="M256" s="12">
        <f t="shared" si="13"/>
        <v>0</v>
      </c>
      <c r="N256" s="12">
        <f t="shared" si="14"/>
        <v>0</v>
      </c>
      <c r="O256" s="12">
        <f>IF(E256&lt;1,0,IF(A256&lt;(Støtteark!$H$4-5),0,(IF(H256="Utførelse",(L256+M256),IF(H256="Fagkontroll",(N256),0)))))</f>
        <v>0</v>
      </c>
      <c r="P256" s="12">
        <f>IF(A256&lt;(Støtteark!$H$4-5),0,B256)</f>
        <v>0</v>
      </c>
    </row>
    <row r="257" spans="1:16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32"/>
      <c r="L257" s="12">
        <f t="shared" si="12"/>
        <v>0</v>
      </c>
      <c r="M257" s="12">
        <f t="shared" si="13"/>
        <v>0</v>
      </c>
      <c r="N257" s="12">
        <f t="shared" si="14"/>
        <v>0</v>
      </c>
      <c r="O257" s="12">
        <f>IF(E257&lt;1,0,IF(A257&lt;(Støtteark!$H$4-5),0,(IF(H257="Utførelse",(L257+M257),IF(H257="Fagkontroll",(N257),0)))))</f>
        <v>0</v>
      </c>
      <c r="P257" s="12">
        <f>IF(A257&lt;(Støtteark!$H$4-5),0,B257)</f>
        <v>0</v>
      </c>
    </row>
    <row r="258" spans="1:16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32"/>
      <c r="L258" s="12">
        <f t="shared" si="12"/>
        <v>0</v>
      </c>
      <c r="M258" s="12">
        <f t="shared" si="13"/>
        <v>0</v>
      </c>
      <c r="N258" s="12">
        <f t="shared" si="14"/>
        <v>0</v>
      </c>
      <c r="O258" s="12">
        <f>IF(E258&lt;1,0,IF(A258&lt;(Støtteark!$H$4-5),0,(IF(H258="Utførelse",(L258+M258),IF(H258="Fagkontroll",(N258),0)))))</f>
        <v>0</v>
      </c>
      <c r="P258" s="12">
        <f>IF(A258&lt;(Støtteark!$H$4-5),0,B258)</f>
        <v>0</v>
      </c>
    </row>
    <row r="259" spans="1:16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32"/>
      <c r="L259" s="12">
        <f t="shared" si="12"/>
        <v>0</v>
      </c>
      <c r="M259" s="12">
        <f t="shared" si="13"/>
        <v>0</v>
      </c>
      <c r="N259" s="12">
        <f t="shared" si="14"/>
        <v>0</v>
      </c>
      <c r="O259" s="12">
        <f>IF(E259&lt;1,0,IF(A259&lt;(Støtteark!$H$4-5),0,(IF(H259="Utførelse",(L259+M259),IF(H259="Fagkontroll",(N259),0)))))</f>
        <v>0</v>
      </c>
      <c r="P259" s="12">
        <f>IF(A259&lt;(Støtteark!$H$4-5),0,B259)</f>
        <v>0</v>
      </c>
    </row>
    <row r="260" spans="1:16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32"/>
      <c r="L260" s="12">
        <f t="shared" si="12"/>
        <v>0</v>
      </c>
      <c r="M260" s="12">
        <f t="shared" si="13"/>
        <v>0</v>
      </c>
      <c r="N260" s="12">
        <f t="shared" si="14"/>
        <v>0</v>
      </c>
      <c r="O260" s="12">
        <f>IF(E260&lt;1,0,IF(A260&lt;(Støtteark!$H$4-5),0,(IF(H260="Utførelse",(L260+M260),IF(H260="Fagkontroll",(N260),0)))))</f>
        <v>0</v>
      </c>
      <c r="P260" s="12">
        <f>IF(A260&lt;(Støtteark!$H$4-5),0,B260)</f>
        <v>0</v>
      </c>
    </row>
    <row r="261" spans="1:16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32"/>
      <c r="L261" s="12">
        <f t="shared" si="12"/>
        <v>0</v>
      </c>
      <c r="M261" s="12">
        <f t="shared" si="13"/>
        <v>0</v>
      </c>
      <c r="N261" s="12">
        <f t="shared" si="14"/>
        <v>0</v>
      </c>
      <c r="O261" s="12">
        <f>IF(E261&lt;1,0,IF(A261&lt;(Støtteark!$H$4-5),0,(IF(H261="Utførelse",(L261+M261),IF(H261="Fagkontroll",(N261),0)))))</f>
        <v>0</v>
      </c>
      <c r="P261" s="12">
        <f>IF(A261&lt;(Støtteark!$H$4-5),0,B261)</f>
        <v>0</v>
      </c>
    </row>
    <row r="262" spans="1:16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32"/>
      <c r="L262" s="12">
        <f t="shared" si="12"/>
        <v>0</v>
      </c>
      <c r="M262" s="12">
        <f t="shared" si="13"/>
        <v>0</v>
      </c>
      <c r="N262" s="12">
        <f t="shared" si="14"/>
        <v>0</v>
      </c>
      <c r="O262" s="12">
        <f>IF(E262&lt;1,0,IF(A262&lt;(Støtteark!$H$4-5),0,(IF(H262="Utførelse",(L262+M262),IF(H262="Fagkontroll",(N262),0)))))</f>
        <v>0</v>
      </c>
      <c r="P262" s="12">
        <f>IF(A262&lt;(Støtteark!$H$4-5),0,B262)</f>
        <v>0</v>
      </c>
    </row>
    <row r="263" spans="1:16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32"/>
      <c r="L263" s="12">
        <f t="shared" si="12"/>
        <v>0</v>
      </c>
      <c r="M263" s="12">
        <f t="shared" si="13"/>
        <v>0</v>
      </c>
      <c r="N263" s="12">
        <f t="shared" si="14"/>
        <v>0</v>
      </c>
      <c r="O263" s="12">
        <f>IF(E263&lt;1,0,IF(A263&lt;(Støtteark!$H$4-5),0,(IF(H263="Utførelse",(L263+M263),IF(H263="Fagkontroll",(N263),0)))))</f>
        <v>0</v>
      </c>
      <c r="P263" s="12">
        <f>IF(A263&lt;(Støtteark!$H$4-5),0,B263)</f>
        <v>0</v>
      </c>
    </row>
    <row r="264" spans="1:16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32"/>
      <c r="L264" s="12">
        <f t="shared" si="12"/>
        <v>0</v>
      </c>
      <c r="M264" s="12">
        <f t="shared" si="13"/>
        <v>0</v>
      </c>
      <c r="N264" s="12">
        <f t="shared" si="14"/>
        <v>0</v>
      </c>
      <c r="O264" s="12">
        <f>IF(E264&lt;1,0,IF(A264&lt;(Støtteark!$H$4-5),0,(IF(H264="Utførelse",(L264+M264),IF(H264="Fagkontroll",(N264),0)))))</f>
        <v>0</v>
      </c>
      <c r="P264" s="12">
        <f>IF(A264&lt;(Støtteark!$H$4-5),0,B264)</f>
        <v>0</v>
      </c>
    </row>
    <row r="265" spans="1:16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32"/>
      <c r="L265" s="12">
        <f t="shared" si="12"/>
        <v>0</v>
      </c>
      <c r="M265" s="12">
        <f t="shared" si="13"/>
        <v>0</v>
      </c>
      <c r="N265" s="12">
        <f t="shared" si="14"/>
        <v>0</v>
      </c>
      <c r="O265" s="12">
        <f>IF(E265&lt;1,0,IF(A265&lt;(Støtteark!$H$4-5),0,(IF(H265="Utførelse",(L265+M265),IF(H265="Fagkontroll",(N265),0)))))</f>
        <v>0</v>
      </c>
      <c r="P265" s="12">
        <f>IF(A265&lt;(Støtteark!$H$4-5),0,B265)</f>
        <v>0</v>
      </c>
    </row>
    <row r="266" spans="1:16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32"/>
      <c r="L266" s="12">
        <f t="shared" si="12"/>
        <v>0</v>
      </c>
      <c r="M266" s="12">
        <f t="shared" si="13"/>
        <v>0</v>
      </c>
      <c r="N266" s="12">
        <f t="shared" si="14"/>
        <v>0</v>
      </c>
      <c r="O266" s="12">
        <f>IF(E266&lt;1,0,IF(A266&lt;(Støtteark!$H$4-5),0,(IF(H266="Utførelse",(L266+M266),IF(H266="Fagkontroll",(N266),0)))))</f>
        <v>0</v>
      </c>
      <c r="P266" s="12">
        <f>IF(A266&lt;(Støtteark!$H$4-5),0,B266)</f>
        <v>0</v>
      </c>
    </row>
    <row r="267" spans="1:16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32"/>
      <c r="L267" s="12">
        <f t="shared" si="12"/>
        <v>0</v>
      </c>
      <c r="M267" s="12">
        <f t="shared" si="13"/>
        <v>0</v>
      </c>
      <c r="N267" s="12">
        <f t="shared" si="14"/>
        <v>0</v>
      </c>
      <c r="O267" s="12">
        <f>IF(E267&lt;1,0,IF(A267&lt;(Støtteark!$H$4-5),0,(IF(H267="Utførelse",(L267+M267),IF(H267="Fagkontroll",(N267),0)))))</f>
        <v>0</v>
      </c>
      <c r="P267" s="12">
        <f>IF(A267&lt;(Støtteark!$H$4-5),0,B267)</f>
        <v>0</v>
      </c>
    </row>
    <row r="268" spans="1:16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32"/>
      <c r="L268" s="12">
        <f t="shared" si="12"/>
        <v>0</v>
      </c>
      <c r="M268" s="12">
        <f t="shared" si="13"/>
        <v>0</v>
      </c>
      <c r="N268" s="12">
        <f t="shared" si="14"/>
        <v>0</v>
      </c>
      <c r="O268" s="12">
        <f>IF(E268&lt;1,0,IF(A268&lt;(Støtteark!$H$4-5),0,(IF(H268="Utførelse",(L268+M268),IF(H268="Fagkontroll",(N268),0)))))</f>
        <v>0</v>
      </c>
      <c r="P268" s="12">
        <f>IF(A268&lt;(Støtteark!$H$4-5),0,B268)</f>
        <v>0</v>
      </c>
    </row>
    <row r="269" spans="1:16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32"/>
      <c r="L269" s="12">
        <f t="shared" si="12"/>
        <v>0</v>
      </c>
      <c r="M269" s="12">
        <f t="shared" si="13"/>
        <v>0</v>
      </c>
      <c r="N269" s="12">
        <f t="shared" si="14"/>
        <v>0</v>
      </c>
      <c r="O269" s="12">
        <f>IF(E269&lt;1,0,IF(A269&lt;(Støtteark!$H$4-5),0,(IF(H269="Utførelse",(L269+M269),IF(H269="Fagkontroll",(N269),0)))))</f>
        <v>0</v>
      </c>
      <c r="P269" s="12">
        <f>IF(A269&lt;(Støtteark!$H$4-5),0,B269)</f>
        <v>0</v>
      </c>
    </row>
    <row r="270" spans="1:16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32"/>
      <c r="L270" s="12">
        <f t="shared" si="12"/>
        <v>0</v>
      </c>
      <c r="M270" s="12">
        <f t="shared" si="13"/>
        <v>0</v>
      </c>
      <c r="N270" s="12">
        <f t="shared" si="14"/>
        <v>0</v>
      </c>
      <c r="O270" s="12">
        <f>IF(E270&lt;1,0,IF(A270&lt;(Støtteark!$H$4-5),0,(IF(H270="Utførelse",(L270+M270),IF(H270="Fagkontroll",(N270),0)))))</f>
        <v>0</v>
      </c>
      <c r="P270" s="12">
        <f>IF(A270&lt;(Støtteark!$H$4-5),0,B270)</f>
        <v>0</v>
      </c>
    </row>
    <row r="271" spans="1:16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32"/>
      <c r="L271" s="12">
        <f t="shared" si="12"/>
        <v>0</v>
      </c>
      <c r="M271" s="12">
        <f t="shared" si="13"/>
        <v>0</v>
      </c>
      <c r="N271" s="12">
        <f t="shared" si="14"/>
        <v>0</v>
      </c>
      <c r="O271" s="12">
        <f>IF(E271&lt;1,0,IF(A271&lt;(Støtteark!$H$4-5),0,(IF(H271="Utførelse",(L271+M271),IF(H271="Fagkontroll",(N271),0)))))</f>
        <v>0</v>
      </c>
      <c r="P271" s="12">
        <f>IF(A271&lt;(Støtteark!$H$4-5),0,B271)</f>
        <v>0</v>
      </c>
    </row>
    <row r="272" spans="1:16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32"/>
      <c r="L272" s="12">
        <f t="shared" si="12"/>
        <v>0</v>
      </c>
      <c r="M272" s="12">
        <f t="shared" si="13"/>
        <v>0</v>
      </c>
      <c r="N272" s="12">
        <f t="shared" si="14"/>
        <v>0</v>
      </c>
      <c r="O272" s="12">
        <f>IF(E272&lt;1,0,IF(A272&lt;(Støtteark!$H$4-5),0,(IF(H272="Utførelse",(L272+M272),IF(H272="Fagkontroll",(N272),0)))))</f>
        <v>0</v>
      </c>
      <c r="P272" s="12">
        <f>IF(A272&lt;(Støtteark!$H$4-5),0,B272)</f>
        <v>0</v>
      </c>
    </row>
    <row r="273" spans="1:16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32"/>
      <c r="L273" s="12">
        <f t="shared" si="12"/>
        <v>0</v>
      </c>
      <c r="M273" s="12">
        <f t="shared" si="13"/>
        <v>0</v>
      </c>
      <c r="N273" s="12">
        <f t="shared" si="14"/>
        <v>0</v>
      </c>
      <c r="O273" s="12">
        <f>IF(E273&lt;1,0,IF(A273&lt;(Støtteark!$H$4-5),0,(IF(H273="Utførelse",(L273+M273),IF(H273="Fagkontroll",(N273),0)))))</f>
        <v>0</v>
      </c>
      <c r="P273" s="12">
        <f>IF(A273&lt;(Støtteark!$H$4-5),0,B273)</f>
        <v>0</v>
      </c>
    </row>
    <row r="274" spans="1:16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32"/>
      <c r="L274" s="12">
        <f t="shared" si="12"/>
        <v>0</v>
      </c>
      <c r="M274" s="12">
        <f t="shared" si="13"/>
        <v>0</v>
      </c>
      <c r="N274" s="12">
        <f t="shared" si="14"/>
        <v>0</v>
      </c>
      <c r="O274" s="12">
        <f>IF(E274&lt;1,0,IF(A274&lt;(Støtteark!$H$4-5),0,(IF(H274="Utførelse",(L274+M274),IF(H274="Fagkontroll",(N274),0)))))</f>
        <v>0</v>
      </c>
      <c r="P274" s="12">
        <f>IF(A274&lt;(Støtteark!$H$4-5),0,B274)</f>
        <v>0</v>
      </c>
    </row>
    <row r="275" spans="1:16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32"/>
      <c r="L275" s="12">
        <f t="shared" si="12"/>
        <v>0</v>
      </c>
      <c r="M275" s="12">
        <f t="shared" si="13"/>
        <v>0</v>
      </c>
      <c r="N275" s="12">
        <f t="shared" si="14"/>
        <v>0</v>
      </c>
      <c r="O275" s="12">
        <f>IF(E275&lt;1,0,IF(A275&lt;(Støtteark!$H$4-5),0,(IF(H275="Utførelse",(L275+M275),IF(H275="Fagkontroll",(N275),0)))))</f>
        <v>0</v>
      </c>
      <c r="P275" s="12">
        <f>IF(A275&lt;(Støtteark!$H$4-5),0,B275)</f>
        <v>0</v>
      </c>
    </row>
    <row r="276" spans="1:16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32"/>
      <c r="L276" s="12">
        <f t="shared" si="12"/>
        <v>0</v>
      </c>
      <c r="M276" s="12">
        <f t="shared" si="13"/>
        <v>0</v>
      </c>
      <c r="N276" s="12">
        <f t="shared" si="14"/>
        <v>0</v>
      </c>
      <c r="O276" s="12">
        <f>IF(E276&lt;1,0,IF(A276&lt;(Støtteark!$H$4-5),0,(IF(H276="Utførelse",(L276+M276),IF(H276="Fagkontroll",(N276),0)))))</f>
        <v>0</v>
      </c>
      <c r="P276" s="12">
        <f>IF(A276&lt;(Støtteark!$H$4-5),0,B276)</f>
        <v>0</v>
      </c>
    </row>
    <row r="277" spans="1:16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32"/>
      <c r="L277" s="12">
        <f t="shared" ref="L277:L340" si="15">IF(E277&lt;1,0,IF(H277="Utførelse",IF(G277="Tekniske planer",B277,0),0))</f>
        <v>0</v>
      </c>
      <c r="M277" s="12">
        <f t="shared" ref="M277:M340" si="16">IF(E277&lt;1,0,IF(H277="Utførelse",IF(G277="Revurdering",B277,0),0))</f>
        <v>0</v>
      </c>
      <c r="N277" s="12">
        <f t="shared" ref="N277:N340" si="17">IF(L277+M277&gt;0,0,B277)</f>
        <v>0</v>
      </c>
      <c r="O277" s="12">
        <f>IF(E277&lt;1,0,IF(A277&lt;(Støtteark!$H$4-5),0,(IF(H277="Utførelse",(L277+M277),IF(H277="Fagkontroll",(N277),0)))))</f>
        <v>0</v>
      </c>
      <c r="P277" s="12">
        <f>IF(A277&lt;(Støtteark!$H$4-5),0,B277)</f>
        <v>0</v>
      </c>
    </row>
    <row r="278" spans="1:16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32"/>
      <c r="L278" s="12">
        <f t="shared" si="15"/>
        <v>0</v>
      </c>
      <c r="M278" s="12">
        <f t="shared" si="16"/>
        <v>0</v>
      </c>
      <c r="N278" s="12">
        <f t="shared" si="17"/>
        <v>0</v>
      </c>
      <c r="O278" s="12">
        <f>IF(E278&lt;1,0,IF(A278&lt;(Støtteark!$H$4-5),0,(IF(H278="Utførelse",(L278+M278),IF(H278="Fagkontroll",(N278),0)))))</f>
        <v>0</v>
      </c>
      <c r="P278" s="12">
        <f>IF(A278&lt;(Støtteark!$H$4-5),0,B278)</f>
        <v>0</v>
      </c>
    </row>
    <row r="279" spans="1:16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32"/>
      <c r="L279" s="12">
        <f t="shared" si="15"/>
        <v>0</v>
      </c>
      <c r="M279" s="12">
        <f t="shared" si="16"/>
        <v>0</v>
      </c>
      <c r="N279" s="12">
        <f t="shared" si="17"/>
        <v>0</v>
      </c>
      <c r="O279" s="12">
        <f>IF(E279&lt;1,0,IF(A279&lt;(Støtteark!$H$4-5),0,(IF(H279="Utførelse",(L279+M279),IF(H279="Fagkontroll",(N279),0)))))</f>
        <v>0</v>
      </c>
      <c r="P279" s="12">
        <f>IF(A279&lt;(Støtteark!$H$4-5),0,B279)</f>
        <v>0</v>
      </c>
    </row>
    <row r="280" spans="1:16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32"/>
      <c r="L280" s="12">
        <f t="shared" si="15"/>
        <v>0</v>
      </c>
      <c r="M280" s="12">
        <f t="shared" si="16"/>
        <v>0</v>
      </c>
      <c r="N280" s="12">
        <f t="shared" si="17"/>
        <v>0</v>
      </c>
      <c r="O280" s="12">
        <f>IF(E280&lt;1,0,IF(A280&lt;(Støtteark!$H$4-5),0,(IF(H280="Utførelse",(L280+M280),IF(H280="Fagkontroll",(N280),0)))))</f>
        <v>0</v>
      </c>
      <c r="P280" s="12">
        <f>IF(A280&lt;(Støtteark!$H$4-5),0,B280)</f>
        <v>0</v>
      </c>
    </row>
    <row r="281" spans="1:16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32"/>
      <c r="L281" s="12">
        <f t="shared" si="15"/>
        <v>0</v>
      </c>
      <c r="M281" s="12">
        <f t="shared" si="16"/>
        <v>0</v>
      </c>
      <c r="N281" s="12">
        <f t="shared" si="17"/>
        <v>0</v>
      </c>
      <c r="O281" s="12">
        <f>IF(E281&lt;1,0,IF(A281&lt;(Støtteark!$H$4-5),0,(IF(H281="Utførelse",(L281+M281),IF(H281="Fagkontroll",(N281),0)))))</f>
        <v>0</v>
      </c>
      <c r="P281" s="12">
        <f>IF(A281&lt;(Støtteark!$H$4-5),0,B281)</f>
        <v>0</v>
      </c>
    </row>
    <row r="282" spans="1:16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32"/>
      <c r="L282" s="12">
        <f t="shared" si="15"/>
        <v>0</v>
      </c>
      <c r="M282" s="12">
        <f t="shared" si="16"/>
        <v>0</v>
      </c>
      <c r="N282" s="12">
        <f t="shared" si="17"/>
        <v>0</v>
      </c>
      <c r="O282" s="12">
        <f>IF(E282&lt;1,0,IF(A282&lt;(Støtteark!$H$4-5),0,(IF(H282="Utførelse",(L282+M282),IF(H282="Fagkontroll",(N282),0)))))</f>
        <v>0</v>
      </c>
      <c r="P282" s="12">
        <f>IF(A282&lt;(Støtteark!$H$4-5),0,B282)</f>
        <v>0</v>
      </c>
    </row>
    <row r="283" spans="1:16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32"/>
      <c r="L283" s="12">
        <f t="shared" si="15"/>
        <v>0</v>
      </c>
      <c r="M283" s="12">
        <f t="shared" si="16"/>
        <v>0</v>
      </c>
      <c r="N283" s="12">
        <f t="shared" si="17"/>
        <v>0</v>
      </c>
      <c r="O283" s="12">
        <f>IF(E283&lt;1,0,IF(A283&lt;(Støtteark!$H$4-5),0,(IF(H283="Utførelse",(L283+M283),IF(H283="Fagkontroll",(N283),0)))))</f>
        <v>0</v>
      </c>
      <c r="P283" s="12">
        <f>IF(A283&lt;(Støtteark!$H$4-5),0,B283)</f>
        <v>0</v>
      </c>
    </row>
    <row r="284" spans="1:16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32"/>
      <c r="L284" s="12">
        <f t="shared" si="15"/>
        <v>0</v>
      </c>
      <c r="M284" s="12">
        <f t="shared" si="16"/>
        <v>0</v>
      </c>
      <c r="N284" s="12">
        <f t="shared" si="17"/>
        <v>0</v>
      </c>
      <c r="O284" s="12">
        <f>IF(E284&lt;1,0,IF(A284&lt;(Støtteark!$H$4-5),0,(IF(H284="Utførelse",(L284+M284),IF(H284="Fagkontroll",(N284),0)))))</f>
        <v>0</v>
      </c>
      <c r="P284" s="12">
        <f>IF(A284&lt;(Støtteark!$H$4-5),0,B284)</f>
        <v>0</v>
      </c>
    </row>
    <row r="285" spans="1:16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32"/>
      <c r="L285" s="12">
        <f t="shared" si="15"/>
        <v>0</v>
      </c>
      <c r="M285" s="12">
        <f t="shared" si="16"/>
        <v>0</v>
      </c>
      <c r="N285" s="12">
        <f t="shared" si="17"/>
        <v>0</v>
      </c>
      <c r="O285" s="12">
        <f>IF(E285&lt;1,0,IF(A285&lt;(Støtteark!$H$4-5),0,(IF(H285="Utførelse",(L285+M285),IF(H285="Fagkontroll",(N285),0)))))</f>
        <v>0</v>
      </c>
      <c r="P285" s="12">
        <f>IF(A285&lt;(Støtteark!$H$4-5),0,B285)</f>
        <v>0</v>
      </c>
    </row>
    <row r="286" spans="1:16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32"/>
      <c r="L286" s="12">
        <f t="shared" si="15"/>
        <v>0</v>
      </c>
      <c r="M286" s="12">
        <f t="shared" si="16"/>
        <v>0</v>
      </c>
      <c r="N286" s="12">
        <f t="shared" si="17"/>
        <v>0</v>
      </c>
      <c r="O286" s="12">
        <f>IF(E286&lt;1,0,IF(A286&lt;(Støtteark!$H$4-5),0,(IF(H286="Utførelse",(L286+M286),IF(H286="Fagkontroll",(N286),0)))))</f>
        <v>0</v>
      </c>
      <c r="P286" s="12">
        <f>IF(A286&lt;(Støtteark!$H$4-5),0,B286)</f>
        <v>0</v>
      </c>
    </row>
    <row r="287" spans="1:16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32"/>
      <c r="L287" s="12">
        <f t="shared" si="15"/>
        <v>0</v>
      </c>
      <c r="M287" s="12">
        <f t="shared" si="16"/>
        <v>0</v>
      </c>
      <c r="N287" s="12">
        <f t="shared" si="17"/>
        <v>0</v>
      </c>
      <c r="O287" s="12">
        <f>IF(E287&lt;1,0,IF(A287&lt;(Støtteark!$H$4-5),0,(IF(H287="Utførelse",(L287+M287),IF(H287="Fagkontroll",(N287),0)))))</f>
        <v>0</v>
      </c>
      <c r="P287" s="12">
        <f>IF(A287&lt;(Støtteark!$H$4-5),0,B287)</f>
        <v>0</v>
      </c>
    </row>
    <row r="288" spans="1:16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32"/>
      <c r="L288" s="12">
        <f t="shared" si="15"/>
        <v>0</v>
      </c>
      <c r="M288" s="12">
        <f t="shared" si="16"/>
        <v>0</v>
      </c>
      <c r="N288" s="12">
        <f t="shared" si="17"/>
        <v>0</v>
      </c>
      <c r="O288" s="12">
        <f>IF(E288&lt;1,0,IF(A288&lt;(Støtteark!$H$4-5),0,(IF(H288="Utførelse",(L288+M288),IF(H288="Fagkontroll",(N288),0)))))</f>
        <v>0</v>
      </c>
      <c r="P288" s="12">
        <f>IF(A288&lt;(Støtteark!$H$4-5),0,B288)</f>
        <v>0</v>
      </c>
    </row>
    <row r="289" spans="1:16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32"/>
      <c r="L289" s="12">
        <f t="shared" si="15"/>
        <v>0</v>
      </c>
      <c r="M289" s="12">
        <f t="shared" si="16"/>
        <v>0</v>
      </c>
      <c r="N289" s="12">
        <f t="shared" si="17"/>
        <v>0</v>
      </c>
      <c r="O289" s="12">
        <f>IF(E289&lt;1,0,IF(A289&lt;(Støtteark!$H$4-5),0,(IF(H289="Utførelse",(L289+M289),IF(H289="Fagkontroll",(N289),0)))))</f>
        <v>0</v>
      </c>
      <c r="P289" s="12">
        <f>IF(A289&lt;(Støtteark!$H$4-5),0,B289)</f>
        <v>0</v>
      </c>
    </row>
    <row r="290" spans="1:16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32"/>
      <c r="L290" s="12">
        <f t="shared" si="15"/>
        <v>0</v>
      </c>
      <c r="M290" s="12">
        <f t="shared" si="16"/>
        <v>0</v>
      </c>
      <c r="N290" s="12">
        <f t="shared" si="17"/>
        <v>0</v>
      </c>
      <c r="O290" s="12">
        <f>IF(E290&lt;1,0,IF(A290&lt;(Støtteark!$H$4-5),0,(IF(H290="Utførelse",(L290+M290),IF(H290="Fagkontroll",(N290),0)))))</f>
        <v>0</v>
      </c>
      <c r="P290" s="12">
        <f>IF(A290&lt;(Støtteark!$H$4-5),0,B290)</f>
        <v>0</v>
      </c>
    </row>
    <row r="291" spans="1:16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32"/>
      <c r="L291" s="12">
        <f t="shared" si="15"/>
        <v>0</v>
      </c>
      <c r="M291" s="12">
        <f t="shared" si="16"/>
        <v>0</v>
      </c>
      <c r="N291" s="12">
        <f t="shared" si="17"/>
        <v>0</v>
      </c>
      <c r="O291" s="12">
        <f>IF(E291&lt;1,0,IF(A291&lt;(Støtteark!$H$4-5),0,(IF(H291="Utførelse",(L291+M291),IF(H291="Fagkontroll",(N291),0)))))</f>
        <v>0</v>
      </c>
      <c r="P291" s="12">
        <f>IF(A291&lt;(Støtteark!$H$4-5),0,B291)</f>
        <v>0</v>
      </c>
    </row>
    <row r="292" spans="1:16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32"/>
      <c r="L292" s="12">
        <f t="shared" si="15"/>
        <v>0</v>
      </c>
      <c r="M292" s="12">
        <f t="shared" si="16"/>
        <v>0</v>
      </c>
      <c r="N292" s="12">
        <f t="shared" si="17"/>
        <v>0</v>
      </c>
      <c r="O292" s="12">
        <f>IF(E292&lt;1,0,IF(A292&lt;(Støtteark!$H$4-5),0,(IF(H292="Utførelse",(L292+M292),IF(H292="Fagkontroll",(N292),0)))))</f>
        <v>0</v>
      </c>
      <c r="P292" s="12">
        <f>IF(A292&lt;(Støtteark!$H$4-5),0,B292)</f>
        <v>0</v>
      </c>
    </row>
    <row r="293" spans="1:16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32"/>
      <c r="L293" s="12">
        <f t="shared" si="15"/>
        <v>0</v>
      </c>
      <c r="M293" s="12">
        <f t="shared" si="16"/>
        <v>0</v>
      </c>
      <c r="N293" s="12">
        <f t="shared" si="17"/>
        <v>0</v>
      </c>
      <c r="O293" s="12">
        <f>IF(E293&lt;1,0,IF(A293&lt;(Støtteark!$H$4-5),0,(IF(H293="Utførelse",(L293+M293),IF(H293="Fagkontroll",(N293),0)))))</f>
        <v>0</v>
      </c>
      <c r="P293" s="12">
        <f>IF(A293&lt;(Støtteark!$H$4-5),0,B293)</f>
        <v>0</v>
      </c>
    </row>
    <row r="294" spans="1:16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32"/>
      <c r="L294" s="12">
        <f t="shared" si="15"/>
        <v>0</v>
      </c>
      <c r="M294" s="12">
        <f t="shared" si="16"/>
        <v>0</v>
      </c>
      <c r="N294" s="12">
        <f t="shared" si="17"/>
        <v>0</v>
      </c>
      <c r="O294" s="12">
        <f>IF(E294&lt;1,0,IF(A294&lt;(Støtteark!$H$4-5),0,(IF(H294="Utførelse",(L294+M294),IF(H294="Fagkontroll",(N294),0)))))</f>
        <v>0</v>
      </c>
      <c r="P294" s="12">
        <f>IF(A294&lt;(Støtteark!$H$4-5),0,B294)</f>
        <v>0</v>
      </c>
    </row>
    <row r="295" spans="1:16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32"/>
      <c r="L295" s="12">
        <f t="shared" si="15"/>
        <v>0</v>
      </c>
      <c r="M295" s="12">
        <f t="shared" si="16"/>
        <v>0</v>
      </c>
      <c r="N295" s="12">
        <f t="shared" si="17"/>
        <v>0</v>
      </c>
      <c r="O295" s="12">
        <f>IF(E295&lt;1,0,IF(A295&lt;(Støtteark!$H$4-5),0,(IF(H295="Utførelse",(L295+M295),IF(H295="Fagkontroll",(N295),0)))))</f>
        <v>0</v>
      </c>
      <c r="P295" s="12">
        <f>IF(A295&lt;(Støtteark!$H$4-5),0,B295)</f>
        <v>0</v>
      </c>
    </row>
    <row r="296" spans="1:16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32"/>
      <c r="L296" s="12">
        <f t="shared" si="15"/>
        <v>0</v>
      </c>
      <c r="M296" s="12">
        <f t="shared" si="16"/>
        <v>0</v>
      </c>
      <c r="N296" s="12">
        <f t="shared" si="17"/>
        <v>0</v>
      </c>
      <c r="O296" s="12">
        <f>IF(E296&lt;1,0,IF(A296&lt;(Støtteark!$H$4-5),0,(IF(H296="Utførelse",(L296+M296),IF(H296="Fagkontroll",(N296),0)))))</f>
        <v>0</v>
      </c>
      <c r="P296" s="12">
        <f>IF(A296&lt;(Støtteark!$H$4-5),0,B296)</f>
        <v>0</v>
      </c>
    </row>
    <row r="297" spans="1:16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32"/>
      <c r="L297" s="12">
        <f t="shared" si="15"/>
        <v>0</v>
      </c>
      <c r="M297" s="12">
        <f t="shared" si="16"/>
        <v>0</v>
      </c>
      <c r="N297" s="12">
        <f t="shared" si="17"/>
        <v>0</v>
      </c>
      <c r="O297" s="12">
        <f>IF(E297&lt;1,0,IF(A297&lt;(Støtteark!$H$4-5),0,(IF(H297="Utførelse",(L297+M297),IF(H297="Fagkontroll",(N297),0)))))</f>
        <v>0</v>
      </c>
      <c r="P297" s="12">
        <f>IF(A297&lt;(Støtteark!$H$4-5),0,B297)</f>
        <v>0</v>
      </c>
    </row>
    <row r="298" spans="1:16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32"/>
      <c r="L298" s="12">
        <f t="shared" si="15"/>
        <v>0</v>
      </c>
      <c r="M298" s="12">
        <f t="shared" si="16"/>
        <v>0</v>
      </c>
      <c r="N298" s="12">
        <f t="shared" si="17"/>
        <v>0</v>
      </c>
      <c r="O298" s="12">
        <f>IF(E298&lt;1,0,IF(A298&lt;(Støtteark!$H$4-5),0,(IF(H298="Utførelse",(L298+M298),IF(H298="Fagkontroll",(N298),0)))))</f>
        <v>0</v>
      </c>
      <c r="P298" s="12">
        <f>IF(A298&lt;(Støtteark!$H$4-5),0,B298)</f>
        <v>0</v>
      </c>
    </row>
    <row r="299" spans="1:16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32"/>
      <c r="L299" s="12">
        <f t="shared" si="15"/>
        <v>0</v>
      </c>
      <c r="M299" s="12">
        <f t="shared" si="16"/>
        <v>0</v>
      </c>
      <c r="N299" s="12">
        <f t="shared" si="17"/>
        <v>0</v>
      </c>
      <c r="O299" s="12">
        <f>IF(E299&lt;1,0,IF(A299&lt;(Støtteark!$H$4-5),0,(IF(H299="Utførelse",(L299+M299),IF(H299="Fagkontroll",(N299),0)))))</f>
        <v>0</v>
      </c>
      <c r="P299" s="12">
        <f>IF(A299&lt;(Støtteark!$H$4-5),0,B299)</f>
        <v>0</v>
      </c>
    </row>
    <row r="300" spans="1:16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32"/>
      <c r="L300" s="12">
        <f t="shared" si="15"/>
        <v>0</v>
      </c>
      <c r="M300" s="12">
        <f t="shared" si="16"/>
        <v>0</v>
      </c>
      <c r="N300" s="12">
        <f t="shared" si="17"/>
        <v>0</v>
      </c>
      <c r="O300" s="12">
        <f>IF(E300&lt;1,0,IF(A300&lt;(Støtteark!$H$4-5),0,(IF(H300="Utførelse",(L300+M300),IF(H300="Fagkontroll",(N300),0)))))</f>
        <v>0</v>
      </c>
      <c r="P300" s="12">
        <f>IF(A300&lt;(Støtteark!$H$4-5),0,B300)</f>
        <v>0</v>
      </c>
    </row>
    <row r="301" spans="1:16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32"/>
      <c r="L301" s="12">
        <f t="shared" si="15"/>
        <v>0</v>
      </c>
      <c r="M301" s="12">
        <f t="shared" si="16"/>
        <v>0</v>
      </c>
      <c r="N301" s="12">
        <f t="shared" si="17"/>
        <v>0</v>
      </c>
      <c r="O301" s="12">
        <f>IF(E301&lt;1,0,IF(A301&lt;(Støtteark!$H$4-5),0,(IF(H301="Utførelse",(L301+M301),IF(H301="Fagkontroll",(N301),0)))))</f>
        <v>0</v>
      </c>
      <c r="P301" s="12">
        <f>IF(A301&lt;(Støtteark!$H$4-5),0,B301)</f>
        <v>0</v>
      </c>
    </row>
    <row r="302" spans="1:16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32"/>
      <c r="L302" s="12">
        <f t="shared" si="15"/>
        <v>0</v>
      </c>
      <c r="M302" s="12">
        <f t="shared" si="16"/>
        <v>0</v>
      </c>
      <c r="N302" s="12">
        <f t="shared" si="17"/>
        <v>0</v>
      </c>
      <c r="O302" s="12">
        <f>IF(E302&lt;1,0,IF(A302&lt;(Støtteark!$H$4-5),0,(IF(H302="Utførelse",(L302+M302),IF(H302="Fagkontroll",(N302),0)))))</f>
        <v>0</v>
      </c>
      <c r="P302" s="12">
        <f>IF(A302&lt;(Støtteark!$H$4-5),0,B302)</f>
        <v>0</v>
      </c>
    </row>
    <row r="303" spans="1:16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32"/>
      <c r="L303" s="12">
        <f t="shared" si="15"/>
        <v>0</v>
      </c>
      <c r="M303" s="12">
        <f t="shared" si="16"/>
        <v>0</v>
      </c>
      <c r="N303" s="12">
        <f t="shared" si="17"/>
        <v>0</v>
      </c>
      <c r="O303" s="12">
        <f>IF(E303&lt;1,0,IF(A303&lt;(Støtteark!$H$4-5),0,(IF(H303="Utførelse",(L303+M303),IF(H303="Fagkontroll",(N303),0)))))</f>
        <v>0</v>
      </c>
      <c r="P303" s="12">
        <f>IF(A303&lt;(Støtteark!$H$4-5),0,B303)</f>
        <v>0</v>
      </c>
    </row>
    <row r="304" spans="1:16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32"/>
      <c r="L304" s="12">
        <f t="shared" si="15"/>
        <v>0</v>
      </c>
      <c r="M304" s="12">
        <f t="shared" si="16"/>
        <v>0</v>
      </c>
      <c r="N304" s="12">
        <f t="shared" si="17"/>
        <v>0</v>
      </c>
      <c r="O304" s="12">
        <f>IF(E304&lt;1,0,IF(A304&lt;(Støtteark!$H$4-5),0,(IF(H304="Utførelse",(L304+M304),IF(H304="Fagkontroll",(N304),0)))))</f>
        <v>0</v>
      </c>
      <c r="P304" s="12">
        <f>IF(A304&lt;(Støtteark!$H$4-5),0,B304)</f>
        <v>0</v>
      </c>
    </row>
    <row r="305" spans="1:16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32"/>
      <c r="L305" s="12">
        <f t="shared" si="15"/>
        <v>0</v>
      </c>
      <c r="M305" s="12">
        <f t="shared" si="16"/>
        <v>0</v>
      </c>
      <c r="N305" s="12">
        <f t="shared" si="17"/>
        <v>0</v>
      </c>
      <c r="O305" s="12">
        <f>IF(E305&lt;1,0,IF(A305&lt;(Støtteark!$H$4-5),0,(IF(H305="Utførelse",(L305+M305),IF(H305="Fagkontroll",(N305),0)))))</f>
        <v>0</v>
      </c>
      <c r="P305" s="12">
        <f>IF(A305&lt;(Støtteark!$H$4-5),0,B305)</f>
        <v>0</v>
      </c>
    </row>
    <row r="306" spans="1:16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32"/>
      <c r="L306" s="12">
        <f t="shared" si="15"/>
        <v>0</v>
      </c>
      <c r="M306" s="12">
        <f t="shared" si="16"/>
        <v>0</v>
      </c>
      <c r="N306" s="12">
        <f t="shared" si="17"/>
        <v>0</v>
      </c>
      <c r="O306" s="12">
        <f>IF(E306&lt;1,0,IF(A306&lt;(Støtteark!$H$4-5),0,(IF(H306="Utførelse",(L306+M306),IF(H306="Fagkontroll",(N306),0)))))</f>
        <v>0</v>
      </c>
      <c r="P306" s="12">
        <f>IF(A306&lt;(Støtteark!$H$4-5),0,B306)</f>
        <v>0</v>
      </c>
    </row>
    <row r="307" spans="1:16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32"/>
      <c r="L307" s="12">
        <f t="shared" si="15"/>
        <v>0</v>
      </c>
      <c r="M307" s="12">
        <f t="shared" si="16"/>
        <v>0</v>
      </c>
      <c r="N307" s="12">
        <f t="shared" si="17"/>
        <v>0</v>
      </c>
      <c r="O307" s="12">
        <f>IF(E307&lt;1,0,IF(A307&lt;(Støtteark!$H$4-5),0,(IF(H307="Utførelse",(L307+M307),IF(H307="Fagkontroll",(N307),0)))))</f>
        <v>0</v>
      </c>
      <c r="P307" s="12">
        <f>IF(A307&lt;(Støtteark!$H$4-5),0,B307)</f>
        <v>0</v>
      </c>
    </row>
    <row r="308" spans="1:16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32"/>
      <c r="L308" s="12">
        <f t="shared" si="15"/>
        <v>0</v>
      </c>
      <c r="M308" s="12">
        <f t="shared" si="16"/>
        <v>0</v>
      </c>
      <c r="N308" s="12">
        <f t="shared" si="17"/>
        <v>0</v>
      </c>
      <c r="O308" s="12">
        <f>IF(E308&lt;1,0,IF(A308&lt;(Støtteark!$H$4-5),0,(IF(H308="Utførelse",(L308+M308),IF(H308="Fagkontroll",(N308),0)))))</f>
        <v>0</v>
      </c>
      <c r="P308" s="12">
        <f>IF(A308&lt;(Støtteark!$H$4-5),0,B308)</f>
        <v>0</v>
      </c>
    </row>
    <row r="309" spans="1:16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32"/>
      <c r="L309" s="12">
        <f t="shared" si="15"/>
        <v>0</v>
      </c>
      <c r="M309" s="12">
        <f t="shared" si="16"/>
        <v>0</v>
      </c>
      <c r="N309" s="12">
        <f t="shared" si="17"/>
        <v>0</v>
      </c>
      <c r="O309" s="12">
        <f>IF(E309&lt;1,0,IF(A309&lt;(Støtteark!$H$4-5),0,(IF(H309="Utførelse",(L309+M309),IF(H309="Fagkontroll",(N309),0)))))</f>
        <v>0</v>
      </c>
      <c r="P309" s="12">
        <f>IF(A309&lt;(Støtteark!$H$4-5),0,B309)</f>
        <v>0</v>
      </c>
    </row>
    <row r="310" spans="1:16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32"/>
      <c r="L310" s="12">
        <f t="shared" si="15"/>
        <v>0</v>
      </c>
      <c r="M310" s="12">
        <f t="shared" si="16"/>
        <v>0</v>
      </c>
      <c r="N310" s="12">
        <f t="shared" si="17"/>
        <v>0</v>
      </c>
      <c r="O310" s="12">
        <f>IF(E310&lt;1,0,IF(A310&lt;(Støtteark!$H$4-5),0,(IF(H310="Utførelse",(L310+M310),IF(H310="Fagkontroll",(N310),0)))))</f>
        <v>0</v>
      </c>
      <c r="P310" s="12">
        <f>IF(A310&lt;(Støtteark!$H$4-5),0,B310)</f>
        <v>0</v>
      </c>
    </row>
    <row r="311" spans="1:16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32"/>
      <c r="L311" s="12">
        <f t="shared" si="15"/>
        <v>0</v>
      </c>
      <c r="M311" s="12">
        <f t="shared" si="16"/>
        <v>0</v>
      </c>
      <c r="N311" s="12">
        <f t="shared" si="17"/>
        <v>0</v>
      </c>
      <c r="O311" s="12">
        <f>IF(E311&lt;1,0,IF(A311&lt;(Støtteark!$H$4-5),0,(IF(H311="Utførelse",(L311+M311),IF(H311="Fagkontroll",(N311),0)))))</f>
        <v>0</v>
      </c>
      <c r="P311" s="12">
        <f>IF(A311&lt;(Støtteark!$H$4-5),0,B311)</f>
        <v>0</v>
      </c>
    </row>
    <row r="312" spans="1:16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32"/>
      <c r="L312" s="12">
        <f t="shared" si="15"/>
        <v>0</v>
      </c>
      <c r="M312" s="12">
        <f t="shared" si="16"/>
        <v>0</v>
      </c>
      <c r="N312" s="12">
        <f t="shared" si="17"/>
        <v>0</v>
      </c>
      <c r="O312" s="12">
        <f>IF(E312&lt;1,0,IF(A312&lt;(Støtteark!$H$4-5),0,(IF(H312="Utførelse",(L312+M312),IF(H312="Fagkontroll",(N312),0)))))</f>
        <v>0</v>
      </c>
      <c r="P312" s="12">
        <f>IF(A312&lt;(Støtteark!$H$4-5),0,B312)</f>
        <v>0</v>
      </c>
    </row>
    <row r="313" spans="1:16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32"/>
      <c r="L313" s="12">
        <f t="shared" si="15"/>
        <v>0</v>
      </c>
      <c r="M313" s="12">
        <f t="shared" si="16"/>
        <v>0</v>
      </c>
      <c r="N313" s="12">
        <f t="shared" si="17"/>
        <v>0</v>
      </c>
      <c r="O313" s="12">
        <f>IF(E313&lt;1,0,IF(A313&lt;(Støtteark!$H$4-5),0,(IF(H313="Utførelse",(L313+M313),IF(H313="Fagkontroll",(N313),0)))))</f>
        <v>0</v>
      </c>
      <c r="P313" s="12">
        <f>IF(A313&lt;(Støtteark!$H$4-5),0,B313)</f>
        <v>0</v>
      </c>
    </row>
    <row r="314" spans="1:16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32"/>
      <c r="L314" s="12">
        <f t="shared" si="15"/>
        <v>0</v>
      </c>
      <c r="M314" s="12">
        <f t="shared" si="16"/>
        <v>0</v>
      </c>
      <c r="N314" s="12">
        <f t="shared" si="17"/>
        <v>0</v>
      </c>
      <c r="O314" s="12">
        <f>IF(E314&lt;1,0,IF(A314&lt;(Støtteark!$H$4-5),0,(IF(H314="Utførelse",(L314+M314),IF(H314="Fagkontroll",(N314),0)))))</f>
        <v>0</v>
      </c>
      <c r="P314" s="12">
        <f>IF(A314&lt;(Støtteark!$H$4-5),0,B314)</f>
        <v>0</v>
      </c>
    </row>
    <row r="315" spans="1:16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32"/>
      <c r="L315" s="12">
        <f t="shared" si="15"/>
        <v>0</v>
      </c>
      <c r="M315" s="12">
        <f t="shared" si="16"/>
        <v>0</v>
      </c>
      <c r="N315" s="12">
        <f t="shared" si="17"/>
        <v>0</v>
      </c>
      <c r="O315" s="12">
        <f>IF(E315&lt;1,0,IF(A315&lt;(Støtteark!$H$4-5),0,(IF(H315="Utførelse",(L315+M315),IF(H315="Fagkontroll",(N315),0)))))</f>
        <v>0</v>
      </c>
      <c r="P315" s="12">
        <f>IF(A315&lt;(Støtteark!$H$4-5),0,B315)</f>
        <v>0</v>
      </c>
    </row>
    <row r="316" spans="1:16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32"/>
      <c r="L316" s="12">
        <f t="shared" si="15"/>
        <v>0</v>
      </c>
      <c r="M316" s="12">
        <f t="shared" si="16"/>
        <v>0</v>
      </c>
      <c r="N316" s="12">
        <f t="shared" si="17"/>
        <v>0</v>
      </c>
      <c r="O316" s="12">
        <f>IF(E316&lt;1,0,IF(A316&lt;(Støtteark!$H$4-5),0,(IF(H316="Utførelse",(L316+M316),IF(H316="Fagkontroll",(N316),0)))))</f>
        <v>0</v>
      </c>
      <c r="P316" s="12">
        <f>IF(A316&lt;(Støtteark!$H$4-5),0,B316)</f>
        <v>0</v>
      </c>
    </row>
    <row r="317" spans="1:16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32"/>
      <c r="L317" s="12">
        <f t="shared" si="15"/>
        <v>0</v>
      </c>
      <c r="M317" s="12">
        <f t="shared" si="16"/>
        <v>0</v>
      </c>
      <c r="N317" s="12">
        <f t="shared" si="17"/>
        <v>0</v>
      </c>
      <c r="O317" s="12">
        <f>IF(E317&lt;1,0,IF(A317&lt;(Støtteark!$H$4-5),0,(IF(H317="Utførelse",(L317+M317),IF(H317="Fagkontroll",(N317),0)))))</f>
        <v>0</v>
      </c>
      <c r="P317" s="12">
        <f>IF(A317&lt;(Støtteark!$H$4-5),0,B317)</f>
        <v>0</v>
      </c>
    </row>
    <row r="318" spans="1:16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32"/>
      <c r="L318" s="12">
        <f t="shared" si="15"/>
        <v>0</v>
      </c>
      <c r="M318" s="12">
        <f t="shared" si="16"/>
        <v>0</v>
      </c>
      <c r="N318" s="12">
        <f t="shared" si="17"/>
        <v>0</v>
      </c>
      <c r="O318" s="12">
        <f>IF(E318&lt;1,0,IF(A318&lt;(Støtteark!$H$4-5),0,(IF(H318="Utførelse",(L318+M318),IF(H318="Fagkontroll",(N318),0)))))</f>
        <v>0</v>
      </c>
      <c r="P318" s="12">
        <f>IF(A318&lt;(Støtteark!$H$4-5),0,B318)</f>
        <v>0</v>
      </c>
    </row>
    <row r="319" spans="1:16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32"/>
      <c r="L319" s="12">
        <f t="shared" si="15"/>
        <v>0</v>
      </c>
      <c r="M319" s="12">
        <f t="shared" si="16"/>
        <v>0</v>
      </c>
      <c r="N319" s="12">
        <f t="shared" si="17"/>
        <v>0</v>
      </c>
      <c r="O319" s="12">
        <f>IF(E319&lt;1,0,IF(A319&lt;(Støtteark!$H$4-5),0,(IF(H319="Utførelse",(L319+M319),IF(H319="Fagkontroll",(N319),0)))))</f>
        <v>0</v>
      </c>
      <c r="P319" s="12">
        <f>IF(A319&lt;(Støtteark!$H$4-5),0,B319)</f>
        <v>0</v>
      </c>
    </row>
    <row r="320" spans="1:16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32"/>
      <c r="L320" s="12">
        <f t="shared" si="15"/>
        <v>0</v>
      </c>
      <c r="M320" s="12">
        <f t="shared" si="16"/>
        <v>0</v>
      </c>
      <c r="N320" s="12">
        <f t="shared" si="17"/>
        <v>0</v>
      </c>
      <c r="O320" s="12">
        <f>IF(E320&lt;1,0,IF(A320&lt;(Støtteark!$H$4-5),0,(IF(H320="Utførelse",(L320+M320),IF(H320="Fagkontroll",(N320),0)))))</f>
        <v>0</v>
      </c>
      <c r="P320" s="12">
        <f>IF(A320&lt;(Støtteark!$H$4-5),0,B320)</f>
        <v>0</v>
      </c>
    </row>
    <row r="321" spans="1:16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32"/>
      <c r="L321" s="12">
        <f t="shared" si="15"/>
        <v>0</v>
      </c>
      <c r="M321" s="12">
        <f t="shared" si="16"/>
        <v>0</v>
      </c>
      <c r="N321" s="12">
        <f t="shared" si="17"/>
        <v>0</v>
      </c>
      <c r="O321" s="12">
        <f>IF(E321&lt;1,0,IF(A321&lt;(Støtteark!$H$4-5),0,(IF(H321="Utførelse",(L321+M321),IF(H321="Fagkontroll",(N321),0)))))</f>
        <v>0</v>
      </c>
      <c r="P321" s="12">
        <f>IF(A321&lt;(Støtteark!$H$4-5),0,B321)</f>
        <v>0</v>
      </c>
    </row>
    <row r="322" spans="1:16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32"/>
      <c r="L322" s="12">
        <f t="shared" si="15"/>
        <v>0</v>
      </c>
      <c r="M322" s="12">
        <f t="shared" si="16"/>
        <v>0</v>
      </c>
      <c r="N322" s="12">
        <f t="shared" si="17"/>
        <v>0</v>
      </c>
      <c r="O322" s="12">
        <f>IF(E322&lt;1,0,IF(A322&lt;(Støtteark!$H$4-5),0,(IF(H322="Utførelse",(L322+M322),IF(H322="Fagkontroll",(N322),0)))))</f>
        <v>0</v>
      </c>
      <c r="P322" s="12">
        <f>IF(A322&lt;(Støtteark!$H$4-5),0,B322)</f>
        <v>0</v>
      </c>
    </row>
    <row r="323" spans="1:16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32"/>
      <c r="L323" s="12">
        <f t="shared" si="15"/>
        <v>0</v>
      </c>
      <c r="M323" s="12">
        <f t="shared" si="16"/>
        <v>0</v>
      </c>
      <c r="N323" s="12">
        <f t="shared" si="17"/>
        <v>0</v>
      </c>
      <c r="O323" s="12">
        <f>IF(E323&lt;1,0,IF(A323&lt;(Støtteark!$H$4-5),0,(IF(H323="Utførelse",(L323+M323),IF(H323="Fagkontroll",(N323),0)))))</f>
        <v>0</v>
      </c>
      <c r="P323" s="12">
        <f>IF(A323&lt;(Støtteark!$H$4-5),0,B323)</f>
        <v>0</v>
      </c>
    </row>
    <row r="324" spans="1:16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32"/>
      <c r="L324" s="12">
        <f t="shared" si="15"/>
        <v>0</v>
      </c>
      <c r="M324" s="12">
        <f t="shared" si="16"/>
        <v>0</v>
      </c>
      <c r="N324" s="12">
        <f t="shared" si="17"/>
        <v>0</v>
      </c>
      <c r="O324" s="12">
        <f>IF(E324&lt;1,0,IF(A324&lt;(Støtteark!$H$4-5),0,(IF(H324="Utførelse",(L324+M324),IF(H324="Fagkontroll",(N324),0)))))</f>
        <v>0</v>
      </c>
      <c r="P324" s="12">
        <f>IF(A324&lt;(Støtteark!$H$4-5),0,B324)</f>
        <v>0</v>
      </c>
    </row>
    <row r="325" spans="1:16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32"/>
      <c r="L325" s="12">
        <f t="shared" si="15"/>
        <v>0</v>
      </c>
      <c r="M325" s="12">
        <f t="shared" si="16"/>
        <v>0</v>
      </c>
      <c r="N325" s="12">
        <f t="shared" si="17"/>
        <v>0</v>
      </c>
      <c r="O325" s="12">
        <f>IF(E325&lt;1,0,IF(A325&lt;(Støtteark!$H$4-5),0,(IF(H325="Utførelse",(L325+M325),IF(H325="Fagkontroll",(N325),0)))))</f>
        <v>0</v>
      </c>
      <c r="P325" s="12">
        <f>IF(A325&lt;(Støtteark!$H$4-5),0,B325)</f>
        <v>0</v>
      </c>
    </row>
    <row r="326" spans="1:16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32"/>
      <c r="L326" s="12">
        <f t="shared" si="15"/>
        <v>0</v>
      </c>
      <c r="M326" s="12">
        <f t="shared" si="16"/>
        <v>0</v>
      </c>
      <c r="N326" s="12">
        <f t="shared" si="17"/>
        <v>0</v>
      </c>
      <c r="O326" s="12">
        <f>IF(E326&lt;1,0,IF(A326&lt;(Støtteark!$H$4-5),0,(IF(H326="Utførelse",(L326+M326),IF(H326="Fagkontroll",(N326),0)))))</f>
        <v>0</v>
      </c>
      <c r="P326" s="12">
        <f>IF(A326&lt;(Støtteark!$H$4-5),0,B326)</f>
        <v>0</v>
      </c>
    </row>
    <row r="327" spans="1:16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32"/>
      <c r="L327" s="12">
        <f t="shared" si="15"/>
        <v>0</v>
      </c>
      <c r="M327" s="12">
        <f t="shared" si="16"/>
        <v>0</v>
      </c>
      <c r="N327" s="12">
        <f t="shared" si="17"/>
        <v>0</v>
      </c>
      <c r="O327" s="12">
        <f>IF(E327&lt;1,0,IF(A327&lt;(Støtteark!$H$4-5),0,(IF(H327="Utførelse",(L327+M327),IF(H327="Fagkontroll",(N327),0)))))</f>
        <v>0</v>
      </c>
      <c r="P327" s="12">
        <f>IF(A327&lt;(Støtteark!$H$4-5),0,B327)</f>
        <v>0</v>
      </c>
    </row>
    <row r="328" spans="1:16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32"/>
      <c r="L328" s="12">
        <f t="shared" si="15"/>
        <v>0</v>
      </c>
      <c r="M328" s="12">
        <f t="shared" si="16"/>
        <v>0</v>
      </c>
      <c r="N328" s="12">
        <f t="shared" si="17"/>
        <v>0</v>
      </c>
      <c r="O328" s="12">
        <f>IF(E328&lt;1,0,IF(A328&lt;(Støtteark!$H$4-5),0,(IF(H328="Utførelse",(L328+M328),IF(H328="Fagkontroll",(N328),0)))))</f>
        <v>0</v>
      </c>
      <c r="P328" s="12">
        <f>IF(A328&lt;(Støtteark!$H$4-5),0,B328)</f>
        <v>0</v>
      </c>
    </row>
    <row r="329" spans="1:16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32"/>
      <c r="L329" s="12">
        <f t="shared" si="15"/>
        <v>0</v>
      </c>
      <c r="M329" s="12">
        <f t="shared" si="16"/>
        <v>0</v>
      </c>
      <c r="N329" s="12">
        <f t="shared" si="17"/>
        <v>0</v>
      </c>
      <c r="O329" s="12">
        <f>IF(E329&lt;1,0,IF(A329&lt;(Støtteark!$H$4-5),0,(IF(H329="Utførelse",(L329+M329),IF(H329="Fagkontroll",(N329),0)))))</f>
        <v>0</v>
      </c>
      <c r="P329" s="12">
        <f>IF(A329&lt;(Støtteark!$H$4-5),0,B329)</f>
        <v>0</v>
      </c>
    </row>
    <row r="330" spans="1:16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32"/>
      <c r="L330" s="12">
        <f t="shared" si="15"/>
        <v>0</v>
      </c>
      <c r="M330" s="12">
        <f t="shared" si="16"/>
        <v>0</v>
      </c>
      <c r="N330" s="12">
        <f t="shared" si="17"/>
        <v>0</v>
      </c>
      <c r="O330" s="12">
        <f>IF(E330&lt;1,0,IF(A330&lt;(Støtteark!$H$4-5),0,(IF(H330="Utførelse",(L330+M330),IF(H330="Fagkontroll",(N330),0)))))</f>
        <v>0</v>
      </c>
      <c r="P330" s="12">
        <f>IF(A330&lt;(Støtteark!$H$4-5),0,B330)</f>
        <v>0</v>
      </c>
    </row>
    <row r="331" spans="1:16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32"/>
      <c r="L331" s="12">
        <f t="shared" si="15"/>
        <v>0</v>
      </c>
      <c r="M331" s="12">
        <f t="shared" si="16"/>
        <v>0</v>
      </c>
      <c r="N331" s="12">
        <f t="shared" si="17"/>
        <v>0</v>
      </c>
      <c r="O331" s="12">
        <f>IF(E331&lt;1,0,IF(A331&lt;(Støtteark!$H$4-5),0,(IF(H331="Utførelse",(L331+M331),IF(H331="Fagkontroll",(N331),0)))))</f>
        <v>0</v>
      </c>
      <c r="P331" s="12">
        <f>IF(A331&lt;(Støtteark!$H$4-5),0,B331)</f>
        <v>0</v>
      </c>
    </row>
    <row r="332" spans="1:16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32"/>
      <c r="L332" s="12">
        <f t="shared" si="15"/>
        <v>0</v>
      </c>
      <c r="M332" s="12">
        <f t="shared" si="16"/>
        <v>0</v>
      </c>
      <c r="N332" s="12">
        <f t="shared" si="17"/>
        <v>0</v>
      </c>
      <c r="O332" s="12">
        <f>IF(E332&lt;1,0,IF(A332&lt;(Støtteark!$H$4-5),0,(IF(H332="Utførelse",(L332+M332),IF(H332="Fagkontroll",(N332),0)))))</f>
        <v>0</v>
      </c>
      <c r="P332" s="12">
        <f>IF(A332&lt;(Støtteark!$H$4-5),0,B332)</f>
        <v>0</v>
      </c>
    </row>
    <row r="333" spans="1:16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32"/>
      <c r="L333" s="12">
        <f t="shared" si="15"/>
        <v>0</v>
      </c>
      <c r="M333" s="12">
        <f t="shared" si="16"/>
        <v>0</v>
      </c>
      <c r="N333" s="12">
        <f t="shared" si="17"/>
        <v>0</v>
      </c>
      <c r="O333" s="12">
        <f>IF(E333&lt;1,0,IF(A333&lt;(Støtteark!$H$4-5),0,(IF(H333="Utførelse",(L333+M333),IF(H333="Fagkontroll",(N333),0)))))</f>
        <v>0</v>
      </c>
      <c r="P333" s="12">
        <f>IF(A333&lt;(Støtteark!$H$4-5),0,B333)</f>
        <v>0</v>
      </c>
    </row>
    <row r="334" spans="1:16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32"/>
      <c r="L334" s="12">
        <f t="shared" si="15"/>
        <v>0</v>
      </c>
      <c r="M334" s="12">
        <f t="shared" si="16"/>
        <v>0</v>
      </c>
      <c r="N334" s="12">
        <f t="shared" si="17"/>
        <v>0</v>
      </c>
      <c r="O334" s="12">
        <f>IF(E334&lt;1,0,IF(A334&lt;(Støtteark!$H$4-5),0,(IF(H334="Utførelse",(L334+M334),IF(H334="Fagkontroll",(N334),0)))))</f>
        <v>0</v>
      </c>
      <c r="P334" s="12">
        <f>IF(A334&lt;(Støtteark!$H$4-5),0,B334)</f>
        <v>0</v>
      </c>
    </row>
    <row r="335" spans="1:16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32"/>
      <c r="L335" s="12">
        <f t="shared" si="15"/>
        <v>0</v>
      </c>
      <c r="M335" s="12">
        <f t="shared" si="16"/>
        <v>0</v>
      </c>
      <c r="N335" s="12">
        <f t="shared" si="17"/>
        <v>0</v>
      </c>
      <c r="O335" s="12">
        <f>IF(E335&lt;1,0,IF(A335&lt;(Støtteark!$H$4-5),0,(IF(H335="Utførelse",(L335+M335),IF(H335="Fagkontroll",(N335),0)))))</f>
        <v>0</v>
      </c>
      <c r="P335" s="12">
        <f>IF(A335&lt;(Støtteark!$H$4-5),0,B335)</f>
        <v>0</v>
      </c>
    </row>
    <row r="336" spans="1:16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32"/>
      <c r="L336" s="12">
        <f t="shared" si="15"/>
        <v>0</v>
      </c>
      <c r="M336" s="12">
        <f t="shared" si="16"/>
        <v>0</v>
      </c>
      <c r="N336" s="12">
        <f t="shared" si="17"/>
        <v>0</v>
      </c>
      <c r="O336" s="12">
        <f>IF(E336&lt;1,0,IF(A336&lt;(Støtteark!$H$4-5),0,(IF(H336="Utførelse",(L336+M336),IF(H336="Fagkontroll",(N336),0)))))</f>
        <v>0</v>
      </c>
      <c r="P336" s="12">
        <f>IF(A336&lt;(Støtteark!$H$4-5),0,B336)</f>
        <v>0</v>
      </c>
    </row>
    <row r="337" spans="1:16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32"/>
      <c r="L337" s="12">
        <f t="shared" si="15"/>
        <v>0</v>
      </c>
      <c r="M337" s="12">
        <f t="shared" si="16"/>
        <v>0</v>
      </c>
      <c r="N337" s="12">
        <f t="shared" si="17"/>
        <v>0</v>
      </c>
      <c r="O337" s="12">
        <f>IF(E337&lt;1,0,IF(A337&lt;(Støtteark!$H$4-5),0,(IF(H337="Utførelse",(L337+M337),IF(H337="Fagkontroll",(N337),0)))))</f>
        <v>0</v>
      </c>
      <c r="P337" s="12">
        <f>IF(A337&lt;(Støtteark!$H$4-5),0,B337)</f>
        <v>0</v>
      </c>
    </row>
    <row r="338" spans="1:16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32"/>
      <c r="L338" s="12">
        <f t="shared" si="15"/>
        <v>0</v>
      </c>
      <c r="M338" s="12">
        <f t="shared" si="16"/>
        <v>0</v>
      </c>
      <c r="N338" s="12">
        <f t="shared" si="17"/>
        <v>0</v>
      </c>
      <c r="O338" s="12">
        <f>IF(E338&lt;1,0,IF(A338&lt;(Støtteark!$H$4-5),0,(IF(H338="Utførelse",(L338+M338),IF(H338="Fagkontroll",(N338),0)))))</f>
        <v>0</v>
      </c>
      <c r="P338" s="12">
        <f>IF(A338&lt;(Støtteark!$H$4-5),0,B338)</f>
        <v>0</v>
      </c>
    </row>
    <row r="339" spans="1:16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32"/>
      <c r="L339" s="12">
        <f t="shared" si="15"/>
        <v>0</v>
      </c>
      <c r="M339" s="12">
        <f t="shared" si="16"/>
        <v>0</v>
      </c>
      <c r="N339" s="12">
        <f t="shared" si="17"/>
        <v>0</v>
      </c>
      <c r="O339" s="12">
        <f>IF(E339&lt;1,0,IF(A339&lt;(Støtteark!$H$4-5),0,(IF(H339="Utførelse",(L339+M339),IF(H339="Fagkontroll",(N339),0)))))</f>
        <v>0</v>
      </c>
      <c r="P339" s="12">
        <f>IF(A339&lt;(Støtteark!$H$4-5),0,B339)</f>
        <v>0</v>
      </c>
    </row>
    <row r="340" spans="1:16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32"/>
      <c r="L340" s="12">
        <f t="shared" si="15"/>
        <v>0</v>
      </c>
      <c r="M340" s="12">
        <f t="shared" si="16"/>
        <v>0</v>
      </c>
      <c r="N340" s="12">
        <f t="shared" si="17"/>
        <v>0</v>
      </c>
      <c r="O340" s="12">
        <f>IF(E340&lt;1,0,IF(A340&lt;(Støtteark!$H$4-5),0,(IF(H340="Utførelse",(L340+M340),IF(H340="Fagkontroll",(N340),0)))))</f>
        <v>0</v>
      </c>
      <c r="P340" s="12">
        <f>IF(A340&lt;(Støtteark!$H$4-5),0,B340)</f>
        <v>0</v>
      </c>
    </row>
    <row r="341" spans="1:16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32"/>
      <c r="L341" s="12">
        <f t="shared" ref="L341:L398" si="18">IF(E341&lt;1,0,IF(H341="Utførelse",IF(G341="Tekniske planer",B341,0),0))</f>
        <v>0</v>
      </c>
      <c r="M341" s="12">
        <f t="shared" ref="M341:M398" si="19">IF(E341&lt;1,0,IF(H341="Utførelse",IF(G341="Revurdering",B341,0),0))</f>
        <v>0</v>
      </c>
      <c r="N341" s="12">
        <f t="shared" ref="N341:N398" si="20">IF(L341+M341&gt;0,0,B341)</f>
        <v>0</v>
      </c>
      <c r="O341" s="12">
        <f>IF(E341&lt;1,0,IF(A341&lt;(Støtteark!$H$4-5),0,(IF(H341="Utførelse",(L341+M341),IF(H341="Fagkontroll",(N341),0)))))</f>
        <v>0</v>
      </c>
      <c r="P341" s="12">
        <f>IF(A341&lt;(Støtteark!$H$4-5),0,B341)</f>
        <v>0</v>
      </c>
    </row>
    <row r="342" spans="1:16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32"/>
      <c r="L342" s="12">
        <f t="shared" si="18"/>
        <v>0</v>
      </c>
      <c r="M342" s="12">
        <f t="shared" si="19"/>
        <v>0</v>
      </c>
      <c r="N342" s="12">
        <f t="shared" si="20"/>
        <v>0</v>
      </c>
      <c r="O342" s="12">
        <f>IF(E342&lt;1,0,IF(A342&lt;(Støtteark!$H$4-5),0,(IF(H342="Utførelse",(L342+M342),IF(H342="Fagkontroll",(N342),0)))))</f>
        <v>0</v>
      </c>
      <c r="P342" s="12">
        <f>IF(A342&lt;(Støtteark!$H$4-5),0,B342)</f>
        <v>0</v>
      </c>
    </row>
    <row r="343" spans="1:16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32"/>
      <c r="L343" s="12">
        <f t="shared" si="18"/>
        <v>0</v>
      </c>
      <c r="M343" s="12">
        <f t="shared" si="19"/>
        <v>0</v>
      </c>
      <c r="N343" s="12">
        <f t="shared" si="20"/>
        <v>0</v>
      </c>
      <c r="O343" s="12">
        <f>IF(E343&lt;1,0,IF(A343&lt;(Støtteark!$H$4-5),0,(IF(H343="Utførelse",(L343+M343),IF(H343="Fagkontroll",(N343),0)))))</f>
        <v>0</v>
      </c>
      <c r="P343" s="12">
        <f>IF(A343&lt;(Støtteark!$H$4-5),0,B343)</f>
        <v>0</v>
      </c>
    </row>
    <row r="344" spans="1:16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32"/>
      <c r="L344" s="12">
        <f t="shared" si="18"/>
        <v>0</v>
      </c>
      <c r="M344" s="12">
        <f t="shared" si="19"/>
        <v>0</v>
      </c>
      <c r="N344" s="12">
        <f t="shared" si="20"/>
        <v>0</v>
      </c>
      <c r="O344" s="12">
        <f>IF(E344&lt;1,0,IF(A344&lt;(Støtteark!$H$4-5),0,(IF(H344="Utførelse",(L344+M344),IF(H344="Fagkontroll",(N344),0)))))</f>
        <v>0</v>
      </c>
      <c r="P344" s="12">
        <f>IF(A344&lt;(Støtteark!$H$4-5),0,B344)</f>
        <v>0</v>
      </c>
    </row>
    <row r="345" spans="1:16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32"/>
      <c r="L345" s="12">
        <f t="shared" si="18"/>
        <v>0</v>
      </c>
      <c r="M345" s="12">
        <f t="shared" si="19"/>
        <v>0</v>
      </c>
      <c r="N345" s="12">
        <f t="shared" si="20"/>
        <v>0</v>
      </c>
      <c r="O345" s="12">
        <f>IF(E345&lt;1,0,IF(A345&lt;(Støtteark!$H$4-5),0,(IF(H345="Utførelse",(L345+M345),IF(H345="Fagkontroll",(N345),0)))))</f>
        <v>0</v>
      </c>
      <c r="P345" s="12">
        <f>IF(A345&lt;(Støtteark!$H$4-5),0,B345)</f>
        <v>0</v>
      </c>
    </row>
    <row r="346" spans="1:16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32"/>
      <c r="L346" s="12">
        <f t="shared" si="18"/>
        <v>0</v>
      </c>
      <c r="M346" s="12">
        <f t="shared" si="19"/>
        <v>0</v>
      </c>
      <c r="N346" s="12">
        <f t="shared" si="20"/>
        <v>0</v>
      </c>
      <c r="O346" s="12">
        <f>IF(E346&lt;1,0,IF(A346&lt;(Støtteark!$H$4-5),0,(IF(H346="Utførelse",(L346+M346),IF(H346="Fagkontroll",(N346),0)))))</f>
        <v>0</v>
      </c>
      <c r="P346" s="12">
        <f>IF(A346&lt;(Støtteark!$H$4-5),0,B346)</f>
        <v>0</v>
      </c>
    </row>
    <row r="347" spans="1:16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32"/>
      <c r="L347" s="12">
        <f t="shared" si="18"/>
        <v>0</v>
      </c>
      <c r="M347" s="12">
        <f t="shared" si="19"/>
        <v>0</v>
      </c>
      <c r="N347" s="12">
        <f t="shared" si="20"/>
        <v>0</v>
      </c>
      <c r="O347" s="12">
        <f>IF(E347&lt;1,0,IF(A347&lt;(Støtteark!$H$4-5),0,(IF(H347="Utførelse",(L347+M347),IF(H347="Fagkontroll",(N347),0)))))</f>
        <v>0</v>
      </c>
      <c r="P347" s="12">
        <f>IF(A347&lt;(Støtteark!$H$4-5),0,B347)</f>
        <v>0</v>
      </c>
    </row>
    <row r="348" spans="1:16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32"/>
      <c r="L348" s="12">
        <f t="shared" si="18"/>
        <v>0</v>
      </c>
      <c r="M348" s="12">
        <f t="shared" si="19"/>
        <v>0</v>
      </c>
      <c r="N348" s="12">
        <f t="shared" si="20"/>
        <v>0</v>
      </c>
      <c r="O348" s="12">
        <f>IF(E348&lt;1,0,IF(A348&lt;(Støtteark!$H$4-5),0,(IF(H348="Utførelse",(L348+M348),IF(H348="Fagkontroll",(N348),0)))))</f>
        <v>0</v>
      </c>
      <c r="P348" s="12">
        <f>IF(A348&lt;(Støtteark!$H$4-5),0,B348)</f>
        <v>0</v>
      </c>
    </row>
    <row r="349" spans="1:16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32"/>
      <c r="L349" s="12">
        <f t="shared" si="18"/>
        <v>0</v>
      </c>
      <c r="M349" s="12">
        <f t="shared" si="19"/>
        <v>0</v>
      </c>
      <c r="N349" s="12">
        <f t="shared" si="20"/>
        <v>0</v>
      </c>
      <c r="O349" s="12">
        <f>IF(E349&lt;1,0,IF(A349&lt;(Støtteark!$H$4-5),0,(IF(H349="Utførelse",(L349+M349),IF(H349="Fagkontroll",(N349),0)))))</f>
        <v>0</v>
      </c>
      <c r="P349" s="12">
        <f>IF(A349&lt;(Støtteark!$H$4-5),0,B349)</f>
        <v>0</v>
      </c>
    </row>
    <row r="350" spans="1:16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32"/>
      <c r="L350" s="12">
        <f t="shared" si="18"/>
        <v>0</v>
      </c>
      <c r="M350" s="12">
        <f t="shared" si="19"/>
        <v>0</v>
      </c>
      <c r="N350" s="12">
        <f t="shared" si="20"/>
        <v>0</v>
      </c>
      <c r="O350" s="12">
        <f>IF(E350&lt;1,0,IF(A350&lt;(Støtteark!$H$4-5),0,(IF(H350="Utførelse",(L350+M350),IF(H350="Fagkontroll",(N350),0)))))</f>
        <v>0</v>
      </c>
      <c r="P350" s="12">
        <f>IF(A350&lt;(Støtteark!$H$4-5),0,B350)</f>
        <v>0</v>
      </c>
    </row>
    <row r="351" spans="1:16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32"/>
      <c r="L351" s="12">
        <f t="shared" si="18"/>
        <v>0</v>
      </c>
      <c r="M351" s="12">
        <f t="shared" si="19"/>
        <v>0</v>
      </c>
      <c r="N351" s="12">
        <f t="shared" si="20"/>
        <v>0</v>
      </c>
      <c r="O351" s="12">
        <f>IF(E351&lt;1,0,IF(A351&lt;(Støtteark!$H$4-5),0,(IF(H351="Utførelse",(L351+M351),IF(H351="Fagkontroll",(N351),0)))))</f>
        <v>0</v>
      </c>
      <c r="P351" s="12">
        <f>IF(A351&lt;(Støtteark!$H$4-5),0,B351)</f>
        <v>0</v>
      </c>
    </row>
    <row r="352" spans="1:16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32"/>
      <c r="L352" s="12">
        <f t="shared" si="18"/>
        <v>0</v>
      </c>
      <c r="M352" s="12">
        <f t="shared" si="19"/>
        <v>0</v>
      </c>
      <c r="N352" s="12">
        <f t="shared" si="20"/>
        <v>0</v>
      </c>
      <c r="O352" s="12">
        <f>IF(E352&lt;1,0,IF(A352&lt;(Støtteark!$H$4-5),0,(IF(H352="Utførelse",(L352+M352),IF(H352="Fagkontroll",(N352),0)))))</f>
        <v>0</v>
      </c>
      <c r="P352" s="12">
        <f>IF(A352&lt;(Støtteark!$H$4-5),0,B352)</f>
        <v>0</v>
      </c>
    </row>
    <row r="353" spans="1:16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32"/>
      <c r="L353" s="12">
        <f t="shared" si="18"/>
        <v>0</v>
      </c>
      <c r="M353" s="12">
        <f t="shared" si="19"/>
        <v>0</v>
      </c>
      <c r="N353" s="12">
        <f t="shared" si="20"/>
        <v>0</v>
      </c>
      <c r="O353" s="12">
        <f>IF(E353&lt;1,0,IF(A353&lt;(Støtteark!$H$4-5),0,(IF(H353="Utførelse",(L353+M353),IF(H353="Fagkontroll",(N353),0)))))</f>
        <v>0</v>
      </c>
      <c r="P353" s="12">
        <f>IF(A353&lt;(Støtteark!$H$4-5),0,B353)</f>
        <v>0</v>
      </c>
    </row>
    <row r="354" spans="1:16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32"/>
      <c r="L354" s="12">
        <f t="shared" si="18"/>
        <v>0</v>
      </c>
      <c r="M354" s="12">
        <f t="shared" si="19"/>
        <v>0</v>
      </c>
      <c r="N354" s="12">
        <f t="shared" si="20"/>
        <v>0</v>
      </c>
      <c r="O354" s="12">
        <f>IF(E354&lt;1,0,IF(A354&lt;(Støtteark!$H$4-5),0,(IF(H354="Utførelse",(L354+M354),IF(H354="Fagkontroll",(N354),0)))))</f>
        <v>0</v>
      </c>
      <c r="P354" s="12">
        <f>IF(A354&lt;(Støtteark!$H$4-5),0,B354)</f>
        <v>0</v>
      </c>
    </row>
    <row r="355" spans="1:16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32"/>
      <c r="L355" s="12">
        <f t="shared" si="18"/>
        <v>0</v>
      </c>
      <c r="M355" s="12">
        <f t="shared" si="19"/>
        <v>0</v>
      </c>
      <c r="N355" s="12">
        <f t="shared" si="20"/>
        <v>0</v>
      </c>
      <c r="O355" s="12">
        <f>IF(E355&lt;1,0,IF(A355&lt;(Støtteark!$H$4-5),0,(IF(H355="Utførelse",(L355+M355),IF(H355="Fagkontroll",(N355),0)))))</f>
        <v>0</v>
      </c>
      <c r="P355" s="12">
        <f>IF(A355&lt;(Støtteark!$H$4-5),0,B355)</f>
        <v>0</v>
      </c>
    </row>
    <row r="356" spans="1:16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32"/>
      <c r="L356" s="12">
        <f t="shared" si="18"/>
        <v>0</v>
      </c>
      <c r="M356" s="12">
        <f t="shared" si="19"/>
        <v>0</v>
      </c>
      <c r="N356" s="12">
        <f t="shared" si="20"/>
        <v>0</v>
      </c>
      <c r="O356" s="12">
        <f>IF(E356&lt;1,0,IF(A356&lt;(Støtteark!$H$4-5),0,(IF(H356="Utførelse",(L356+M356),IF(H356="Fagkontroll",(N356),0)))))</f>
        <v>0</v>
      </c>
      <c r="P356" s="12">
        <f>IF(A356&lt;(Støtteark!$H$4-5),0,B356)</f>
        <v>0</v>
      </c>
    </row>
    <row r="357" spans="1:16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32"/>
      <c r="L357" s="12">
        <f t="shared" si="18"/>
        <v>0</v>
      </c>
      <c r="M357" s="12">
        <f t="shared" si="19"/>
        <v>0</v>
      </c>
      <c r="N357" s="12">
        <f t="shared" si="20"/>
        <v>0</v>
      </c>
      <c r="O357" s="12">
        <f>IF(E357&lt;1,0,IF(A357&lt;(Støtteark!$H$4-5),0,(IF(H357="Utførelse",(L357+M357),IF(H357="Fagkontroll",(N357),0)))))</f>
        <v>0</v>
      </c>
      <c r="P357" s="12">
        <f>IF(A357&lt;(Støtteark!$H$4-5),0,B357)</f>
        <v>0</v>
      </c>
    </row>
    <row r="358" spans="1:16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32"/>
      <c r="L358" s="12">
        <f t="shared" si="18"/>
        <v>0</v>
      </c>
      <c r="M358" s="12">
        <f t="shared" si="19"/>
        <v>0</v>
      </c>
      <c r="N358" s="12">
        <f t="shared" si="20"/>
        <v>0</v>
      </c>
      <c r="O358" s="12">
        <f>IF(E358&lt;1,0,IF(A358&lt;(Støtteark!$H$4-5),0,(IF(H358="Utførelse",(L358+M358),IF(H358="Fagkontroll",(N358),0)))))</f>
        <v>0</v>
      </c>
      <c r="P358" s="12">
        <f>IF(A358&lt;(Støtteark!$H$4-5),0,B358)</f>
        <v>0</v>
      </c>
    </row>
    <row r="359" spans="1:16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32"/>
      <c r="L359" s="12">
        <f t="shared" si="18"/>
        <v>0</v>
      </c>
      <c r="M359" s="12">
        <f t="shared" si="19"/>
        <v>0</v>
      </c>
      <c r="N359" s="12">
        <f t="shared" si="20"/>
        <v>0</v>
      </c>
      <c r="O359" s="12">
        <f>IF(E359&lt;1,0,IF(A359&lt;(Støtteark!$H$4-5),0,(IF(H359="Utførelse",(L359+M359),IF(H359="Fagkontroll",(N359),0)))))</f>
        <v>0</v>
      </c>
      <c r="P359" s="12">
        <f>IF(A359&lt;(Støtteark!$H$4-5),0,B359)</f>
        <v>0</v>
      </c>
    </row>
    <row r="360" spans="1:16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32"/>
      <c r="L360" s="12">
        <f t="shared" si="18"/>
        <v>0</v>
      </c>
      <c r="M360" s="12">
        <f t="shared" si="19"/>
        <v>0</v>
      </c>
      <c r="N360" s="12">
        <f t="shared" si="20"/>
        <v>0</v>
      </c>
      <c r="O360" s="12">
        <f>IF(E360&lt;1,0,IF(A360&lt;(Støtteark!$H$4-5),0,(IF(H360="Utførelse",(L360+M360),IF(H360="Fagkontroll",(N360),0)))))</f>
        <v>0</v>
      </c>
      <c r="P360" s="12">
        <f>IF(A360&lt;(Støtteark!$H$4-5),0,B360)</f>
        <v>0</v>
      </c>
    </row>
    <row r="361" spans="1:16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32"/>
      <c r="L361" s="12">
        <f t="shared" si="18"/>
        <v>0</v>
      </c>
      <c r="M361" s="12">
        <f t="shared" si="19"/>
        <v>0</v>
      </c>
      <c r="N361" s="12">
        <f t="shared" si="20"/>
        <v>0</v>
      </c>
      <c r="O361" s="12">
        <f>IF(E361&lt;1,0,IF(A361&lt;(Støtteark!$H$4-5),0,(IF(H361="Utførelse",(L361+M361),IF(H361="Fagkontroll",(N361),0)))))</f>
        <v>0</v>
      </c>
      <c r="P361" s="12">
        <f>IF(A361&lt;(Støtteark!$H$4-5),0,B361)</f>
        <v>0</v>
      </c>
    </row>
    <row r="362" spans="1:16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32"/>
      <c r="L362" s="12">
        <f t="shared" si="18"/>
        <v>0</v>
      </c>
      <c r="M362" s="12">
        <f t="shared" si="19"/>
        <v>0</v>
      </c>
      <c r="N362" s="12">
        <f t="shared" si="20"/>
        <v>0</v>
      </c>
      <c r="O362" s="12">
        <f>IF(E362&lt;1,0,IF(A362&lt;(Støtteark!$H$4-5),0,(IF(H362="Utførelse",(L362+M362),IF(H362="Fagkontroll",(N362),0)))))</f>
        <v>0</v>
      </c>
      <c r="P362" s="12">
        <f>IF(A362&lt;(Støtteark!$H$4-5),0,B362)</f>
        <v>0</v>
      </c>
    </row>
    <row r="363" spans="1:16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32"/>
      <c r="L363" s="12">
        <f t="shared" si="18"/>
        <v>0</v>
      </c>
      <c r="M363" s="12">
        <f t="shared" si="19"/>
        <v>0</v>
      </c>
      <c r="N363" s="12">
        <f t="shared" si="20"/>
        <v>0</v>
      </c>
      <c r="O363" s="12">
        <f>IF(E363&lt;1,0,IF(A363&lt;(Støtteark!$H$4-5),0,(IF(H363="Utførelse",(L363+M363),IF(H363="Fagkontroll",(N363),0)))))</f>
        <v>0</v>
      </c>
      <c r="P363" s="12">
        <f>IF(A363&lt;(Støtteark!$H$4-5),0,B363)</f>
        <v>0</v>
      </c>
    </row>
    <row r="364" spans="1:16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32"/>
      <c r="L364" s="12">
        <f t="shared" si="18"/>
        <v>0</v>
      </c>
      <c r="M364" s="12">
        <f t="shared" si="19"/>
        <v>0</v>
      </c>
      <c r="N364" s="12">
        <f t="shared" si="20"/>
        <v>0</v>
      </c>
      <c r="O364" s="12">
        <f>IF(E364&lt;1,0,IF(A364&lt;(Støtteark!$H$4-5),0,(IF(H364="Utførelse",(L364+M364),IF(H364="Fagkontroll",(N364),0)))))</f>
        <v>0</v>
      </c>
      <c r="P364" s="12">
        <f>IF(A364&lt;(Støtteark!$H$4-5),0,B364)</f>
        <v>0</v>
      </c>
    </row>
    <row r="365" spans="1:16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32"/>
      <c r="L365" s="12">
        <f t="shared" si="18"/>
        <v>0</v>
      </c>
      <c r="M365" s="12">
        <f t="shared" si="19"/>
        <v>0</v>
      </c>
      <c r="N365" s="12">
        <f t="shared" si="20"/>
        <v>0</v>
      </c>
      <c r="O365" s="12">
        <f>IF(E365&lt;1,0,IF(A365&lt;(Støtteark!$H$4-5),0,(IF(H365="Utførelse",(L365+M365),IF(H365="Fagkontroll",(N365),0)))))</f>
        <v>0</v>
      </c>
      <c r="P365" s="12">
        <f>IF(A365&lt;(Støtteark!$H$4-5),0,B365)</f>
        <v>0</v>
      </c>
    </row>
    <row r="366" spans="1:16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32"/>
      <c r="L366" s="12">
        <f t="shared" si="18"/>
        <v>0</v>
      </c>
      <c r="M366" s="12">
        <f t="shared" si="19"/>
        <v>0</v>
      </c>
      <c r="N366" s="12">
        <f t="shared" si="20"/>
        <v>0</v>
      </c>
      <c r="O366" s="12">
        <f>IF(E366&lt;1,0,IF(A366&lt;(Støtteark!$H$4-5),0,(IF(H366="Utførelse",(L366+M366),IF(H366="Fagkontroll",(N366),0)))))</f>
        <v>0</v>
      </c>
      <c r="P366" s="12">
        <f>IF(A366&lt;(Støtteark!$H$4-5),0,B366)</f>
        <v>0</v>
      </c>
    </row>
    <row r="367" spans="1:16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32"/>
      <c r="L367" s="12">
        <f t="shared" si="18"/>
        <v>0</v>
      </c>
      <c r="M367" s="12">
        <f t="shared" si="19"/>
        <v>0</v>
      </c>
      <c r="N367" s="12">
        <f t="shared" si="20"/>
        <v>0</v>
      </c>
      <c r="O367" s="12">
        <f>IF(E367&lt;1,0,IF(A367&lt;(Støtteark!$H$4-5),0,(IF(H367="Utførelse",(L367+M367),IF(H367="Fagkontroll",(N367),0)))))</f>
        <v>0</v>
      </c>
      <c r="P367" s="12">
        <f>IF(A367&lt;(Støtteark!$H$4-5),0,B367)</f>
        <v>0</v>
      </c>
    </row>
    <row r="368" spans="1:16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32"/>
      <c r="L368" s="12">
        <f t="shared" si="18"/>
        <v>0</v>
      </c>
      <c r="M368" s="12">
        <f t="shared" si="19"/>
        <v>0</v>
      </c>
      <c r="N368" s="12">
        <f t="shared" si="20"/>
        <v>0</v>
      </c>
      <c r="O368" s="12">
        <f>IF(E368&lt;1,0,IF(A368&lt;(Støtteark!$H$4-5),0,(IF(H368="Utførelse",(L368+M368),IF(H368="Fagkontroll",(N368),0)))))</f>
        <v>0</v>
      </c>
      <c r="P368" s="12">
        <f>IF(A368&lt;(Støtteark!$H$4-5),0,B368)</f>
        <v>0</v>
      </c>
    </row>
    <row r="369" spans="1:16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32"/>
      <c r="L369" s="12">
        <f t="shared" si="18"/>
        <v>0</v>
      </c>
      <c r="M369" s="12">
        <f t="shared" si="19"/>
        <v>0</v>
      </c>
      <c r="N369" s="12">
        <f t="shared" si="20"/>
        <v>0</v>
      </c>
      <c r="O369" s="12">
        <f>IF(E369&lt;1,0,IF(A369&lt;(Støtteark!$H$4-5),0,(IF(H369="Utførelse",(L369+M369),IF(H369="Fagkontroll",(N369),0)))))</f>
        <v>0</v>
      </c>
      <c r="P369" s="12">
        <f>IF(A369&lt;(Støtteark!$H$4-5),0,B369)</f>
        <v>0</v>
      </c>
    </row>
    <row r="370" spans="1:16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32"/>
      <c r="L370" s="12">
        <f t="shared" si="18"/>
        <v>0</v>
      </c>
      <c r="M370" s="12">
        <f t="shared" si="19"/>
        <v>0</v>
      </c>
      <c r="N370" s="12">
        <f t="shared" si="20"/>
        <v>0</v>
      </c>
      <c r="O370" s="12">
        <f>IF(E370&lt;1,0,IF(A370&lt;(Støtteark!$H$4-5),0,(IF(H370="Utførelse",(L370+M370),IF(H370="Fagkontroll",(N370),0)))))</f>
        <v>0</v>
      </c>
      <c r="P370" s="12">
        <f>IF(A370&lt;(Støtteark!$H$4-5),0,B370)</f>
        <v>0</v>
      </c>
    </row>
    <row r="371" spans="1:16" x14ac:dyDescent="0.2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32"/>
      <c r="L371" s="12">
        <f t="shared" si="18"/>
        <v>0</v>
      </c>
      <c r="M371" s="12">
        <f t="shared" si="19"/>
        <v>0</v>
      </c>
      <c r="N371" s="12">
        <f t="shared" si="20"/>
        <v>0</v>
      </c>
      <c r="O371" s="12">
        <f>IF(E371&lt;1,0,IF(A371&lt;(Støtteark!$H$4-5),0,(IF(H371="Utførelse",(L371+M371),IF(H371="Fagkontroll",(N371),0)))))</f>
        <v>0</v>
      </c>
      <c r="P371" s="12">
        <f>IF(A371&lt;(Støtteark!$H$4-5),0,B371)</f>
        <v>0</v>
      </c>
    </row>
    <row r="372" spans="1:16" x14ac:dyDescent="0.2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32"/>
      <c r="L372" s="12">
        <f t="shared" si="18"/>
        <v>0</v>
      </c>
      <c r="M372" s="12">
        <f t="shared" si="19"/>
        <v>0</v>
      </c>
      <c r="N372" s="12">
        <f t="shared" si="20"/>
        <v>0</v>
      </c>
      <c r="O372" s="12">
        <f>IF(E372&lt;1,0,IF(A372&lt;(Støtteark!$H$4-5),0,(IF(H372="Utførelse",(L372+M372),IF(H372="Fagkontroll",(N372),0)))))</f>
        <v>0</v>
      </c>
      <c r="P372" s="12">
        <f>IF(A372&lt;(Støtteark!$H$4-5),0,B372)</f>
        <v>0</v>
      </c>
    </row>
    <row r="373" spans="1:16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32"/>
      <c r="L373" s="12">
        <f t="shared" si="18"/>
        <v>0</v>
      </c>
      <c r="M373" s="12">
        <f t="shared" si="19"/>
        <v>0</v>
      </c>
      <c r="N373" s="12">
        <f t="shared" si="20"/>
        <v>0</v>
      </c>
      <c r="O373" s="12">
        <f>IF(E373&lt;1,0,IF(A373&lt;(Støtteark!$H$4-5),0,(IF(H373="Utførelse",(L373+M373),IF(H373="Fagkontroll",(N373),0)))))</f>
        <v>0</v>
      </c>
      <c r="P373" s="12">
        <f>IF(A373&lt;(Støtteark!$H$4-5),0,B373)</f>
        <v>0</v>
      </c>
    </row>
    <row r="374" spans="1:16" x14ac:dyDescent="0.2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32"/>
      <c r="L374" s="12">
        <f t="shared" si="18"/>
        <v>0</v>
      </c>
      <c r="M374" s="12">
        <f t="shared" si="19"/>
        <v>0</v>
      </c>
      <c r="N374" s="12">
        <f t="shared" si="20"/>
        <v>0</v>
      </c>
      <c r="O374" s="12">
        <f>IF(E374&lt;1,0,IF(A374&lt;(Støtteark!$H$4-5),0,(IF(H374="Utførelse",(L374+M374),IF(H374="Fagkontroll",(N374),0)))))</f>
        <v>0</v>
      </c>
      <c r="P374" s="12">
        <f>IF(A374&lt;(Støtteark!$H$4-5),0,B374)</f>
        <v>0</v>
      </c>
    </row>
    <row r="375" spans="1:16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32"/>
      <c r="L375" s="12">
        <f t="shared" si="18"/>
        <v>0</v>
      </c>
      <c r="M375" s="12">
        <f t="shared" si="19"/>
        <v>0</v>
      </c>
      <c r="N375" s="12">
        <f t="shared" si="20"/>
        <v>0</v>
      </c>
      <c r="O375" s="12">
        <f>IF(E375&lt;1,0,IF(A375&lt;(Støtteark!$H$4-5),0,(IF(H375="Utførelse",(L375+M375),IF(H375="Fagkontroll",(N375),0)))))</f>
        <v>0</v>
      </c>
      <c r="P375" s="12">
        <f>IF(A375&lt;(Støtteark!$H$4-5),0,B375)</f>
        <v>0</v>
      </c>
    </row>
    <row r="376" spans="1:16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32"/>
      <c r="L376" s="12">
        <f t="shared" si="18"/>
        <v>0</v>
      </c>
      <c r="M376" s="12">
        <f t="shared" si="19"/>
        <v>0</v>
      </c>
      <c r="N376" s="12">
        <f t="shared" si="20"/>
        <v>0</v>
      </c>
      <c r="O376" s="12">
        <f>IF(E376&lt;1,0,IF(A376&lt;(Støtteark!$H$4-5),0,(IF(H376="Utførelse",(L376+M376),IF(H376="Fagkontroll",(N376),0)))))</f>
        <v>0</v>
      </c>
      <c r="P376" s="12">
        <f>IF(A376&lt;(Støtteark!$H$4-5),0,B376)</f>
        <v>0</v>
      </c>
    </row>
    <row r="377" spans="1:16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32"/>
      <c r="L377" s="12">
        <f t="shared" si="18"/>
        <v>0</v>
      </c>
      <c r="M377" s="12">
        <f t="shared" si="19"/>
        <v>0</v>
      </c>
      <c r="N377" s="12">
        <f t="shared" si="20"/>
        <v>0</v>
      </c>
      <c r="O377" s="12">
        <f>IF(E377&lt;1,0,IF(A377&lt;(Støtteark!$H$4-5),0,(IF(H377="Utførelse",(L377+M377),IF(H377="Fagkontroll",(N377),0)))))</f>
        <v>0</v>
      </c>
      <c r="P377" s="12">
        <f>IF(A377&lt;(Støtteark!$H$4-5),0,B377)</f>
        <v>0</v>
      </c>
    </row>
    <row r="378" spans="1:16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32"/>
      <c r="L378" s="12">
        <f t="shared" si="18"/>
        <v>0</v>
      </c>
      <c r="M378" s="12">
        <f t="shared" si="19"/>
        <v>0</v>
      </c>
      <c r="N378" s="12">
        <f t="shared" si="20"/>
        <v>0</v>
      </c>
      <c r="O378" s="12">
        <f>IF(E378&lt;1,0,IF(A378&lt;(Støtteark!$H$4-5),0,(IF(H378="Utførelse",(L378+M378),IF(H378="Fagkontroll",(N378),0)))))</f>
        <v>0</v>
      </c>
      <c r="P378" s="12">
        <f>IF(A378&lt;(Støtteark!$H$4-5),0,B378)</f>
        <v>0</v>
      </c>
    </row>
    <row r="379" spans="1:16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32"/>
      <c r="L379" s="12">
        <f t="shared" si="18"/>
        <v>0</v>
      </c>
      <c r="M379" s="12">
        <f t="shared" si="19"/>
        <v>0</v>
      </c>
      <c r="N379" s="12">
        <f t="shared" si="20"/>
        <v>0</v>
      </c>
      <c r="O379" s="12">
        <f>IF(E379&lt;1,0,IF(A379&lt;(Støtteark!$H$4-5),0,(IF(H379="Utførelse",(L379+M379),IF(H379="Fagkontroll",(N379),0)))))</f>
        <v>0</v>
      </c>
      <c r="P379" s="12">
        <f>IF(A379&lt;(Støtteark!$H$4-5),0,B379)</f>
        <v>0</v>
      </c>
    </row>
    <row r="380" spans="1:16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32"/>
      <c r="L380" s="12">
        <f t="shared" si="18"/>
        <v>0</v>
      </c>
      <c r="M380" s="12">
        <f t="shared" si="19"/>
        <v>0</v>
      </c>
      <c r="N380" s="12">
        <f t="shared" si="20"/>
        <v>0</v>
      </c>
      <c r="O380" s="12">
        <f>IF(E380&lt;1,0,IF(A380&lt;(Støtteark!$H$4-5),0,(IF(H380="Utførelse",(L380+M380),IF(H380="Fagkontroll",(N380),0)))))</f>
        <v>0</v>
      </c>
      <c r="P380" s="12">
        <f>IF(A380&lt;(Støtteark!$H$4-5),0,B380)</f>
        <v>0</v>
      </c>
    </row>
    <row r="381" spans="1:16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32"/>
      <c r="L381" s="12">
        <f t="shared" si="18"/>
        <v>0</v>
      </c>
      <c r="M381" s="12">
        <f t="shared" si="19"/>
        <v>0</v>
      </c>
      <c r="N381" s="12">
        <f t="shared" si="20"/>
        <v>0</v>
      </c>
      <c r="O381" s="12">
        <f>IF(E381&lt;1,0,IF(A381&lt;(Støtteark!$H$4-5),0,(IF(H381="Utførelse",(L381+M381),IF(H381="Fagkontroll",(N381),0)))))</f>
        <v>0</v>
      </c>
      <c r="P381" s="12">
        <f>IF(A381&lt;(Støtteark!$H$4-5),0,B381)</f>
        <v>0</v>
      </c>
    </row>
    <row r="382" spans="1:16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32"/>
      <c r="L382" s="12">
        <f t="shared" si="18"/>
        <v>0</v>
      </c>
      <c r="M382" s="12">
        <f t="shared" si="19"/>
        <v>0</v>
      </c>
      <c r="N382" s="12">
        <f t="shared" si="20"/>
        <v>0</v>
      </c>
      <c r="O382" s="12">
        <f>IF(E382&lt;1,0,IF(A382&lt;(Støtteark!$H$4-5),0,(IF(H382="Utførelse",(L382+M382),IF(H382="Fagkontroll",(N382),0)))))</f>
        <v>0</v>
      </c>
      <c r="P382" s="12">
        <f>IF(A382&lt;(Støtteark!$H$4-5),0,B382)</f>
        <v>0</v>
      </c>
    </row>
    <row r="383" spans="1:16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32"/>
      <c r="L383" s="12">
        <f t="shared" si="18"/>
        <v>0</v>
      </c>
      <c r="M383" s="12">
        <f t="shared" si="19"/>
        <v>0</v>
      </c>
      <c r="N383" s="12">
        <f t="shared" si="20"/>
        <v>0</v>
      </c>
      <c r="O383" s="12">
        <f>IF(E383&lt;1,0,IF(A383&lt;(Støtteark!$H$4-5),0,(IF(H383="Utførelse",(L383+M383),IF(H383="Fagkontroll",(N383),0)))))</f>
        <v>0</v>
      </c>
      <c r="P383" s="12">
        <f>IF(A383&lt;(Støtteark!$H$4-5),0,B383)</f>
        <v>0</v>
      </c>
    </row>
    <row r="384" spans="1:16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32"/>
      <c r="L384" s="12">
        <f t="shared" si="18"/>
        <v>0</v>
      </c>
      <c r="M384" s="12">
        <f t="shared" si="19"/>
        <v>0</v>
      </c>
      <c r="N384" s="12">
        <f t="shared" si="20"/>
        <v>0</v>
      </c>
      <c r="O384" s="12">
        <f>IF(E384&lt;1,0,IF(A384&lt;(Støtteark!$H$4-5),0,(IF(H384="Utførelse",(L384+M384),IF(H384="Fagkontroll",(N384),0)))))</f>
        <v>0</v>
      </c>
      <c r="P384" s="12">
        <f>IF(A384&lt;(Støtteark!$H$4-5),0,B384)</f>
        <v>0</v>
      </c>
    </row>
    <row r="385" spans="1:16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32"/>
      <c r="L385" s="12">
        <f t="shared" si="18"/>
        <v>0</v>
      </c>
      <c r="M385" s="12">
        <f t="shared" si="19"/>
        <v>0</v>
      </c>
      <c r="N385" s="12">
        <f t="shared" si="20"/>
        <v>0</v>
      </c>
      <c r="O385" s="12">
        <f>IF(E385&lt;1,0,IF(A385&lt;(Støtteark!$H$4-5),0,(IF(H385="Utførelse",(L385+M385),IF(H385="Fagkontroll",(N385),0)))))</f>
        <v>0</v>
      </c>
      <c r="P385" s="12">
        <f>IF(A385&lt;(Støtteark!$H$4-5),0,B385)</f>
        <v>0</v>
      </c>
    </row>
    <row r="386" spans="1:16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32"/>
      <c r="L386" s="12">
        <f t="shared" si="18"/>
        <v>0</v>
      </c>
      <c r="M386" s="12">
        <f t="shared" si="19"/>
        <v>0</v>
      </c>
      <c r="N386" s="12">
        <f t="shared" si="20"/>
        <v>0</v>
      </c>
      <c r="O386" s="12">
        <f>IF(E386&lt;1,0,IF(A386&lt;(Støtteark!$H$4-5),0,(IF(H386="Utførelse",(L386+M386),IF(H386="Fagkontroll",(N386),0)))))</f>
        <v>0</v>
      </c>
      <c r="P386" s="12">
        <f>IF(A386&lt;(Støtteark!$H$4-5),0,B386)</f>
        <v>0</v>
      </c>
    </row>
    <row r="387" spans="1:16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32"/>
      <c r="L387" s="12">
        <f t="shared" si="18"/>
        <v>0</v>
      </c>
      <c r="M387" s="12">
        <f t="shared" si="19"/>
        <v>0</v>
      </c>
      <c r="N387" s="12">
        <f t="shared" si="20"/>
        <v>0</v>
      </c>
      <c r="O387" s="12">
        <f>IF(E387&lt;1,0,IF(A387&lt;(Støtteark!$H$4-5),0,(IF(H387="Utførelse",(L387+M387),IF(H387="Fagkontroll",(N387),0)))))</f>
        <v>0</v>
      </c>
      <c r="P387" s="12">
        <f>IF(A387&lt;(Støtteark!$H$4-5),0,B387)</f>
        <v>0</v>
      </c>
    </row>
    <row r="388" spans="1:16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32"/>
      <c r="L388" s="12">
        <f t="shared" si="18"/>
        <v>0</v>
      </c>
      <c r="M388" s="12">
        <f t="shared" si="19"/>
        <v>0</v>
      </c>
      <c r="N388" s="12">
        <f t="shared" si="20"/>
        <v>0</v>
      </c>
      <c r="O388" s="12">
        <f>IF(E388&lt;1,0,IF(A388&lt;(Støtteark!$H$4-5),0,(IF(H388="Utførelse",(L388+M388),IF(H388="Fagkontroll",(N388),0)))))</f>
        <v>0</v>
      </c>
      <c r="P388" s="12">
        <f>IF(A388&lt;(Støtteark!$H$4-5),0,B388)</f>
        <v>0</v>
      </c>
    </row>
    <row r="389" spans="1:16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32"/>
      <c r="L389" s="12">
        <f t="shared" si="18"/>
        <v>0</v>
      </c>
      <c r="M389" s="12">
        <f t="shared" si="19"/>
        <v>0</v>
      </c>
      <c r="N389" s="12">
        <f t="shared" si="20"/>
        <v>0</v>
      </c>
      <c r="O389" s="12">
        <f>IF(E389&lt;1,0,IF(A389&lt;(Støtteark!$H$4-5),0,(IF(H389="Utførelse",(L389+M389),IF(H389="Fagkontroll",(N389),0)))))</f>
        <v>0</v>
      </c>
      <c r="P389" s="12">
        <f>IF(A389&lt;(Støtteark!$H$4-5),0,B389)</f>
        <v>0</v>
      </c>
    </row>
    <row r="390" spans="1:16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32"/>
      <c r="L390" s="12">
        <f t="shared" si="18"/>
        <v>0</v>
      </c>
      <c r="M390" s="12">
        <f t="shared" si="19"/>
        <v>0</v>
      </c>
      <c r="N390" s="12">
        <f t="shared" si="20"/>
        <v>0</v>
      </c>
      <c r="O390" s="12">
        <f>IF(E390&lt;1,0,IF(A390&lt;(Støtteark!$H$4-5),0,(IF(H390="Utførelse",(L390+M390),IF(H390="Fagkontroll",(N390),0)))))</f>
        <v>0</v>
      </c>
      <c r="P390" s="12">
        <f>IF(A390&lt;(Støtteark!$H$4-5),0,B390)</f>
        <v>0</v>
      </c>
    </row>
    <row r="391" spans="1:16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32"/>
      <c r="L391" s="12">
        <f t="shared" si="18"/>
        <v>0</v>
      </c>
      <c r="M391" s="12">
        <f t="shared" si="19"/>
        <v>0</v>
      </c>
      <c r="N391" s="12">
        <f t="shared" si="20"/>
        <v>0</v>
      </c>
      <c r="O391" s="12">
        <f>IF(E391&lt;1,0,IF(A391&lt;(Støtteark!$H$4-5),0,(IF(H391="Utførelse",(L391+M391),IF(H391="Fagkontroll",(N391),0)))))</f>
        <v>0</v>
      </c>
      <c r="P391" s="12">
        <f>IF(A391&lt;(Støtteark!$H$4-5),0,B391)</f>
        <v>0</v>
      </c>
    </row>
    <row r="392" spans="1:16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32"/>
      <c r="L392" s="12">
        <f t="shared" si="18"/>
        <v>0</v>
      </c>
      <c r="M392" s="12">
        <f t="shared" si="19"/>
        <v>0</v>
      </c>
      <c r="N392" s="12">
        <f t="shared" si="20"/>
        <v>0</v>
      </c>
      <c r="O392" s="12">
        <f>IF(E392&lt;1,0,IF(A392&lt;(Støtteark!$H$4-5),0,(IF(H392="Utførelse",(L392+M392),IF(H392="Fagkontroll",(N392),0)))))</f>
        <v>0</v>
      </c>
      <c r="P392" s="12">
        <f>IF(A392&lt;(Støtteark!$H$4-5),0,B392)</f>
        <v>0</v>
      </c>
    </row>
    <row r="393" spans="1:16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32"/>
      <c r="L393" s="12">
        <f t="shared" si="18"/>
        <v>0</v>
      </c>
      <c r="M393" s="12">
        <f t="shared" si="19"/>
        <v>0</v>
      </c>
      <c r="N393" s="12">
        <f t="shared" si="20"/>
        <v>0</v>
      </c>
      <c r="O393" s="12">
        <f>IF(E393&lt;1,0,IF(A393&lt;(Støtteark!$H$4-5),0,(IF(H393="Utførelse",(L393+M393),IF(H393="Fagkontroll",(N393),0)))))</f>
        <v>0</v>
      </c>
      <c r="P393" s="12">
        <f>IF(A393&lt;(Støtteark!$H$4-5),0,B393)</f>
        <v>0</v>
      </c>
    </row>
    <row r="394" spans="1:16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32"/>
      <c r="L394" s="12">
        <f t="shared" si="18"/>
        <v>0</v>
      </c>
      <c r="M394" s="12">
        <f t="shared" si="19"/>
        <v>0</v>
      </c>
      <c r="N394" s="12">
        <f t="shared" si="20"/>
        <v>0</v>
      </c>
      <c r="O394" s="12">
        <f>IF(E394&lt;1,0,IF(A394&lt;(Støtteark!$H$4-5),0,(IF(H394="Utførelse",(L394+M394),IF(H394="Fagkontroll",(N394),0)))))</f>
        <v>0</v>
      </c>
      <c r="P394" s="12">
        <f>IF(A394&lt;(Støtteark!$H$4-5),0,B394)</f>
        <v>0</v>
      </c>
    </row>
    <row r="395" spans="1:16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32"/>
      <c r="L395" s="12">
        <f t="shared" si="18"/>
        <v>0</v>
      </c>
      <c r="M395" s="12">
        <f t="shared" si="19"/>
        <v>0</v>
      </c>
      <c r="N395" s="12">
        <f t="shared" si="20"/>
        <v>0</v>
      </c>
      <c r="O395" s="12">
        <f>IF(E395&lt;1,0,IF(A395&lt;(Støtteark!$H$4-5),0,(IF(H395="Utførelse",(L395+M395),IF(H395="Fagkontroll",(N395),0)))))</f>
        <v>0</v>
      </c>
      <c r="P395" s="12">
        <f>IF(A395&lt;(Støtteark!$H$4-5),0,B395)</f>
        <v>0</v>
      </c>
    </row>
    <row r="396" spans="1:16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32"/>
      <c r="L396" s="12">
        <f t="shared" si="18"/>
        <v>0</v>
      </c>
      <c r="M396" s="12">
        <f t="shared" si="19"/>
        <v>0</v>
      </c>
      <c r="N396" s="12">
        <f t="shared" si="20"/>
        <v>0</v>
      </c>
      <c r="O396" s="12">
        <f>IF(E396&lt;1,0,IF(A396&lt;(Støtteark!$H$4-5),0,(IF(H396="Utførelse",(L396+M396),IF(H396="Fagkontroll",(N396),0)))))</f>
        <v>0</v>
      </c>
      <c r="P396" s="12">
        <f>IF(A396&lt;(Støtteark!$H$4-5),0,B396)</f>
        <v>0</v>
      </c>
    </row>
    <row r="397" spans="1:16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32"/>
      <c r="L397" s="12">
        <f t="shared" si="18"/>
        <v>0</v>
      </c>
      <c r="M397" s="12">
        <f t="shared" si="19"/>
        <v>0</v>
      </c>
      <c r="N397" s="12">
        <f t="shared" si="20"/>
        <v>0</v>
      </c>
      <c r="O397" s="12">
        <f>IF(E397&lt;1,0,IF(A397&lt;(Støtteark!$H$4-5),0,(IF(H397="Utførelse",(L397+M397),IF(H397="Fagkontroll",(N397),0)))))</f>
        <v>0</v>
      </c>
      <c r="P397" s="12">
        <f>IF(A397&lt;(Støtteark!$H$4-5),0,B397)</f>
        <v>0</v>
      </c>
    </row>
    <row r="398" spans="1:16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32"/>
      <c r="L398" s="12">
        <f t="shared" si="18"/>
        <v>0</v>
      </c>
      <c r="M398" s="12">
        <f t="shared" si="19"/>
        <v>0</v>
      </c>
      <c r="N398" s="12">
        <f t="shared" si="20"/>
        <v>0</v>
      </c>
      <c r="O398" s="12">
        <f>IF(E398&lt;1,0,IF(A398&lt;(Støtteark!$H$4-5),0,(IF(H398="Utførelse",(L398+M398),IF(H398="Fagkontroll",(N398),0)))))</f>
        <v>0</v>
      </c>
      <c r="P398" s="12">
        <f>IF(A398&lt;(Støtteark!$H$4-5),0,B398)</f>
        <v>0</v>
      </c>
    </row>
    <row r="399" spans="1:16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32"/>
      <c r="L399" s="12">
        <f t="shared" ref="L399:L462" si="21">IF(E399&lt;1,0,IF(H399="Utførelse",IF(G399="Tekniske planer",B399,0),0))</f>
        <v>0</v>
      </c>
      <c r="M399" s="12">
        <f t="shared" ref="M399:M462" si="22">IF(E399&lt;1,0,IF(H399="Utførelse",IF(G399="Revurdering",B399,0),0))</f>
        <v>0</v>
      </c>
      <c r="N399" s="12">
        <f t="shared" ref="N399:N462" si="23">IF(L399+M399&gt;0,0,B399)</f>
        <v>0</v>
      </c>
      <c r="O399" s="12">
        <f>IF(E399&lt;1,0,IF(A399&lt;(Støtteark!$H$4-5),0,(IF(H399="Utførelse",(L399+M399),IF(H399="Fagkontroll",(N399),0)))))</f>
        <v>0</v>
      </c>
      <c r="P399" s="12">
        <f>IF(A399&lt;(Støtteark!$H$4-5),0,B399)</f>
        <v>0</v>
      </c>
    </row>
    <row r="400" spans="1:16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32"/>
      <c r="L400" s="12">
        <f t="shared" si="21"/>
        <v>0</v>
      </c>
      <c r="M400" s="12">
        <f t="shared" si="22"/>
        <v>0</v>
      </c>
      <c r="N400" s="12">
        <f t="shared" si="23"/>
        <v>0</v>
      </c>
      <c r="O400" s="12">
        <f>IF(E400&lt;1,0,IF(A400&lt;(Støtteark!$H$4-5),0,(IF(H400="Utførelse",(L400+M400),IF(H400="Fagkontroll",(N400),0)))))</f>
        <v>0</v>
      </c>
      <c r="P400" s="12">
        <f>IF(A400&lt;(Støtteark!$H$4-5),0,B400)</f>
        <v>0</v>
      </c>
    </row>
    <row r="401" spans="1:16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32"/>
      <c r="L401" s="12">
        <f t="shared" si="21"/>
        <v>0</v>
      </c>
      <c r="M401" s="12">
        <f t="shared" si="22"/>
        <v>0</v>
      </c>
      <c r="N401" s="12">
        <f t="shared" si="23"/>
        <v>0</v>
      </c>
      <c r="O401" s="12">
        <f>IF(E401&lt;1,0,IF(A401&lt;(Støtteark!$H$4-5),0,(IF(H401="Utførelse",(L401+M401),IF(H401="Fagkontroll",(N401),0)))))</f>
        <v>0</v>
      </c>
      <c r="P401" s="12">
        <f>IF(A401&lt;(Støtteark!$H$4-5),0,B401)</f>
        <v>0</v>
      </c>
    </row>
    <row r="402" spans="1:16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32"/>
      <c r="L402" s="12">
        <f t="shared" si="21"/>
        <v>0</v>
      </c>
      <c r="M402" s="12">
        <f t="shared" si="22"/>
        <v>0</v>
      </c>
      <c r="N402" s="12">
        <f t="shared" si="23"/>
        <v>0</v>
      </c>
      <c r="O402" s="12">
        <f>IF(E402&lt;1,0,IF(A402&lt;(Støtteark!$H$4-5),0,(IF(H402="Utførelse",(L402+M402),IF(H402="Fagkontroll",(N402),0)))))</f>
        <v>0</v>
      </c>
      <c r="P402" s="12">
        <f>IF(A402&lt;(Støtteark!$H$4-5),0,B402)</f>
        <v>0</v>
      </c>
    </row>
    <row r="403" spans="1:16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32"/>
      <c r="L403" s="12">
        <f t="shared" si="21"/>
        <v>0</v>
      </c>
      <c r="M403" s="12">
        <f t="shared" si="22"/>
        <v>0</v>
      </c>
      <c r="N403" s="12">
        <f t="shared" si="23"/>
        <v>0</v>
      </c>
      <c r="O403" s="12">
        <f>IF(E403&lt;1,0,IF(A403&lt;(Støtteark!$H$4-5),0,(IF(H403="Utførelse",(L403+M403),IF(H403="Fagkontroll",(N403),0)))))</f>
        <v>0</v>
      </c>
      <c r="P403" s="12">
        <f>IF(A403&lt;(Støtteark!$H$4-5),0,B403)</f>
        <v>0</v>
      </c>
    </row>
    <row r="404" spans="1:16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32"/>
      <c r="L404" s="12">
        <f t="shared" si="21"/>
        <v>0</v>
      </c>
      <c r="M404" s="12">
        <f t="shared" si="22"/>
        <v>0</v>
      </c>
      <c r="N404" s="12">
        <f t="shared" si="23"/>
        <v>0</v>
      </c>
      <c r="O404" s="12">
        <f>IF(E404&lt;1,0,IF(A404&lt;(Støtteark!$H$4-5),0,(IF(H404="Utførelse",(L404+M404),IF(H404="Fagkontroll",(N404),0)))))</f>
        <v>0</v>
      </c>
      <c r="P404" s="12">
        <f>IF(A404&lt;(Støtteark!$H$4-5),0,B404)</f>
        <v>0</v>
      </c>
    </row>
    <row r="405" spans="1:16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32"/>
      <c r="L405" s="12">
        <f t="shared" si="21"/>
        <v>0</v>
      </c>
      <c r="M405" s="12">
        <f t="shared" si="22"/>
        <v>0</v>
      </c>
      <c r="N405" s="12">
        <f t="shared" si="23"/>
        <v>0</v>
      </c>
      <c r="O405" s="12">
        <f>IF(E405&lt;1,0,IF(A405&lt;(Støtteark!$H$4-5),0,(IF(H405="Utførelse",(L405+M405),IF(H405="Fagkontroll",(N405),0)))))</f>
        <v>0</v>
      </c>
      <c r="P405" s="12">
        <f>IF(A405&lt;(Støtteark!$H$4-5),0,B405)</f>
        <v>0</v>
      </c>
    </row>
    <row r="406" spans="1:16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32"/>
      <c r="L406" s="12">
        <f t="shared" si="21"/>
        <v>0</v>
      </c>
      <c r="M406" s="12">
        <f t="shared" si="22"/>
        <v>0</v>
      </c>
      <c r="N406" s="12">
        <f t="shared" si="23"/>
        <v>0</v>
      </c>
      <c r="O406" s="12">
        <f>IF(E406&lt;1,0,IF(A406&lt;(Støtteark!$H$4-5),0,(IF(H406="Utførelse",(L406+M406),IF(H406="Fagkontroll",(N406),0)))))</f>
        <v>0</v>
      </c>
      <c r="P406" s="12">
        <f>IF(A406&lt;(Støtteark!$H$4-5),0,B406)</f>
        <v>0</v>
      </c>
    </row>
    <row r="407" spans="1:16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32"/>
      <c r="L407" s="12">
        <f t="shared" si="21"/>
        <v>0</v>
      </c>
      <c r="M407" s="12">
        <f t="shared" si="22"/>
        <v>0</v>
      </c>
      <c r="N407" s="12">
        <f t="shared" si="23"/>
        <v>0</v>
      </c>
      <c r="O407" s="12">
        <f>IF(E407&lt;1,0,IF(A407&lt;(Støtteark!$H$4-5),0,(IF(H407="Utførelse",(L407+M407),IF(H407="Fagkontroll",(N407),0)))))</f>
        <v>0</v>
      </c>
      <c r="P407" s="12">
        <f>IF(A407&lt;(Støtteark!$H$4-5),0,B407)</f>
        <v>0</v>
      </c>
    </row>
    <row r="408" spans="1:16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32"/>
      <c r="L408" s="12">
        <f t="shared" si="21"/>
        <v>0</v>
      </c>
      <c r="M408" s="12">
        <f t="shared" si="22"/>
        <v>0</v>
      </c>
      <c r="N408" s="12">
        <f t="shared" si="23"/>
        <v>0</v>
      </c>
      <c r="O408" s="12">
        <f>IF(E408&lt;1,0,IF(A408&lt;(Støtteark!$H$4-5),0,(IF(H408="Utførelse",(L408+M408),IF(H408="Fagkontroll",(N408),0)))))</f>
        <v>0</v>
      </c>
      <c r="P408" s="12">
        <f>IF(A408&lt;(Støtteark!$H$4-5),0,B408)</f>
        <v>0</v>
      </c>
    </row>
    <row r="409" spans="1:16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32"/>
      <c r="L409" s="12">
        <f t="shared" si="21"/>
        <v>0</v>
      </c>
      <c r="M409" s="12">
        <f t="shared" si="22"/>
        <v>0</v>
      </c>
      <c r="N409" s="12">
        <f t="shared" si="23"/>
        <v>0</v>
      </c>
      <c r="O409" s="12">
        <f>IF(E409&lt;1,0,IF(A409&lt;(Støtteark!$H$4-5),0,(IF(H409="Utførelse",(L409+M409),IF(H409="Fagkontroll",(N409),0)))))</f>
        <v>0</v>
      </c>
      <c r="P409" s="12">
        <f>IF(A409&lt;(Støtteark!$H$4-5),0,B409)</f>
        <v>0</v>
      </c>
    </row>
    <row r="410" spans="1:16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32"/>
      <c r="L410" s="12">
        <f t="shared" si="21"/>
        <v>0</v>
      </c>
      <c r="M410" s="12">
        <f t="shared" si="22"/>
        <v>0</v>
      </c>
      <c r="N410" s="12">
        <f t="shared" si="23"/>
        <v>0</v>
      </c>
      <c r="O410" s="12">
        <f>IF(E410&lt;1,0,IF(A410&lt;(Støtteark!$H$4-5),0,(IF(H410="Utførelse",(L410+M410),IF(H410="Fagkontroll",(N410),0)))))</f>
        <v>0</v>
      </c>
      <c r="P410" s="12">
        <f>IF(A410&lt;(Støtteark!$H$4-5),0,B410)</f>
        <v>0</v>
      </c>
    </row>
    <row r="411" spans="1:16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32"/>
      <c r="L411" s="12">
        <f t="shared" si="21"/>
        <v>0</v>
      </c>
      <c r="M411" s="12">
        <f t="shared" si="22"/>
        <v>0</v>
      </c>
      <c r="N411" s="12">
        <f t="shared" si="23"/>
        <v>0</v>
      </c>
      <c r="O411" s="12">
        <f>IF(E411&lt;1,0,IF(A411&lt;(Støtteark!$H$4-5),0,(IF(H411="Utførelse",(L411+M411),IF(H411="Fagkontroll",(N411),0)))))</f>
        <v>0</v>
      </c>
      <c r="P411" s="12">
        <f>IF(A411&lt;(Støtteark!$H$4-5),0,B411)</f>
        <v>0</v>
      </c>
    </row>
    <row r="412" spans="1:16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32"/>
      <c r="L412" s="12">
        <f t="shared" si="21"/>
        <v>0</v>
      </c>
      <c r="M412" s="12">
        <f t="shared" si="22"/>
        <v>0</v>
      </c>
      <c r="N412" s="12">
        <f t="shared" si="23"/>
        <v>0</v>
      </c>
      <c r="O412" s="12">
        <f>IF(E412&lt;1,0,IF(A412&lt;(Støtteark!$H$4-5),0,(IF(H412="Utførelse",(L412+M412),IF(H412="Fagkontroll",(N412),0)))))</f>
        <v>0</v>
      </c>
      <c r="P412" s="12">
        <f>IF(A412&lt;(Støtteark!$H$4-5),0,B412)</f>
        <v>0</v>
      </c>
    </row>
    <row r="413" spans="1:16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32"/>
      <c r="L413" s="12">
        <f t="shared" si="21"/>
        <v>0</v>
      </c>
      <c r="M413" s="12">
        <f t="shared" si="22"/>
        <v>0</v>
      </c>
      <c r="N413" s="12">
        <f t="shared" si="23"/>
        <v>0</v>
      </c>
      <c r="O413" s="12">
        <f>IF(E413&lt;1,0,IF(A413&lt;(Støtteark!$H$4-5),0,(IF(H413="Utførelse",(L413+M413),IF(H413="Fagkontroll",(N413),0)))))</f>
        <v>0</v>
      </c>
      <c r="P413" s="12">
        <f>IF(A413&lt;(Støtteark!$H$4-5),0,B413)</f>
        <v>0</v>
      </c>
    </row>
    <row r="414" spans="1:16" x14ac:dyDescent="0.2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32"/>
      <c r="L414" s="12">
        <f t="shared" si="21"/>
        <v>0</v>
      </c>
      <c r="M414" s="12">
        <f t="shared" si="22"/>
        <v>0</v>
      </c>
      <c r="N414" s="12">
        <f t="shared" si="23"/>
        <v>0</v>
      </c>
      <c r="O414" s="12">
        <f>IF(E414&lt;1,0,IF(A414&lt;(Støtteark!$H$4-5),0,(IF(H414="Utførelse",(L414+M414),IF(H414="Fagkontroll",(N414),0)))))</f>
        <v>0</v>
      </c>
      <c r="P414" s="12">
        <f>IF(A414&lt;(Støtteark!$H$4-5),0,B414)</f>
        <v>0</v>
      </c>
    </row>
    <row r="415" spans="1:16" x14ac:dyDescent="0.2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32"/>
      <c r="L415" s="12">
        <f t="shared" si="21"/>
        <v>0</v>
      </c>
      <c r="M415" s="12">
        <f t="shared" si="22"/>
        <v>0</v>
      </c>
      <c r="N415" s="12">
        <f t="shared" si="23"/>
        <v>0</v>
      </c>
      <c r="O415" s="12">
        <f>IF(E415&lt;1,0,IF(A415&lt;(Støtteark!$H$4-5),0,(IF(H415="Utførelse",(L415+M415),IF(H415="Fagkontroll",(N415),0)))))</f>
        <v>0</v>
      </c>
      <c r="P415" s="12">
        <f>IF(A415&lt;(Støtteark!$H$4-5),0,B415)</f>
        <v>0</v>
      </c>
    </row>
    <row r="416" spans="1:16" x14ac:dyDescent="0.2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32"/>
      <c r="L416" s="12">
        <f t="shared" si="21"/>
        <v>0</v>
      </c>
      <c r="M416" s="12">
        <f t="shared" si="22"/>
        <v>0</v>
      </c>
      <c r="N416" s="12">
        <f t="shared" si="23"/>
        <v>0</v>
      </c>
      <c r="O416" s="12">
        <f>IF(E416&lt;1,0,IF(A416&lt;(Støtteark!$H$4-5),0,(IF(H416="Utførelse",(L416+M416),IF(H416="Fagkontroll",(N416),0)))))</f>
        <v>0</v>
      </c>
      <c r="P416" s="12">
        <f>IF(A416&lt;(Støtteark!$H$4-5),0,B416)</f>
        <v>0</v>
      </c>
    </row>
    <row r="417" spans="1:16" x14ac:dyDescent="0.2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32"/>
      <c r="L417" s="12">
        <f t="shared" si="21"/>
        <v>0</v>
      </c>
      <c r="M417" s="12">
        <f t="shared" si="22"/>
        <v>0</v>
      </c>
      <c r="N417" s="12">
        <f t="shared" si="23"/>
        <v>0</v>
      </c>
      <c r="O417" s="12">
        <f>IF(E417&lt;1,0,IF(A417&lt;(Støtteark!$H$4-5),0,(IF(H417="Utførelse",(L417+M417),IF(H417="Fagkontroll",(N417),0)))))</f>
        <v>0</v>
      </c>
      <c r="P417" s="12">
        <f>IF(A417&lt;(Støtteark!$H$4-5),0,B417)</f>
        <v>0</v>
      </c>
    </row>
    <row r="418" spans="1:16" x14ac:dyDescent="0.2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32"/>
      <c r="L418" s="12">
        <f t="shared" si="21"/>
        <v>0</v>
      </c>
      <c r="M418" s="12">
        <f t="shared" si="22"/>
        <v>0</v>
      </c>
      <c r="N418" s="12">
        <f t="shared" si="23"/>
        <v>0</v>
      </c>
      <c r="O418" s="12">
        <f>IF(E418&lt;1,0,IF(A418&lt;(Støtteark!$H$4-5),0,(IF(H418="Utførelse",(L418+M418),IF(H418="Fagkontroll",(N418),0)))))</f>
        <v>0</v>
      </c>
      <c r="P418" s="12">
        <f>IF(A418&lt;(Støtteark!$H$4-5),0,B418)</f>
        <v>0</v>
      </c>
    </row>
    <row r="419" spans="1:16" x14ac:dyDescent="0.2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32"/>
      <c r="L419" s="12">
        <f t="shared" si="21"/>
        <v>0</v>
      </c>
      <c r="M419" s="12">
        <f t="shared" si="22"/>
        <v>0</v>
      </c>
      <c r="N419" s="12">
        <f t="shared" si="23"/>
        <v>0</v>
      </c>
      <c r="O419" s="12">
        <f>IF(E419&lt;1,0,IF(A419&lt;(Støtteark!$H$4-5),0,(IF(H419="Utførelse",(L419+M419),IF(H419="Fagkontroll",(N419),0)))))</f>
        <v>0</v>
      </c>
      <c r="P419" s="12">
        <f>IF(A419&lt;(Støtteark!$H$4-5),0,B419)</f>
        <v>0</v>
      </c>
    </row>
    <row r="420" spans="1:16" x14ac:dyDescent="0.2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32"/>
      <c r="L420" s="12">
        <f t="shared" si="21"/>
        <v>0</v>
      </c>
      <c r="M420" s="12">
        <f t="shared" si="22"/>
        <v>0</v>
      </c>
      <c r="N420" s="12">
        <f t="shared" si="23"/>
        <v>0</v>
      </c>
      <c r="O420" s="12">
        <f>IF(E420&lt;1,0,IF(A420&lt;(Støtteark!$H$4-5),0,(IF(H420="Utførelse",(L420+M420),IF(H420="Fagkontroll",(N420),0)))))</f>
        <v>0</v>
      </c>
      <c r="P420" s="12">
        <f>IF(A420&lt;(Støtteark!$H$4-5),0,B420)</f>
        <v>0</v>
      </c>
    </row>
    <row r="421" spans="1:16" x14ac:dyDescent="0.2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32"/>
      <c r="L421" s="12">
        <f t="shared" si="21"/>
        <v>0</v>
      </c>
      <c r="M421" s="12">
        <f t="shared" si="22"/>
        <v>0</v>
      </c>
      <c r="N421" s="12">
        <f t="shared" si="23"/>
        <v>0</v>
      </c>
      <c r="O421" s="12">
        <f>IF(E421&lt;1,0,IF(A421&lt;(Støtteark!$H$4-5),0,(IF(H421="Utførelse",(L421+M421),IF(H421="Fagkontroll",(N421),0)))))</f>
        <v>0</v>
      </c>
      <c r="P421" s="12">
        <f>IF(A421&lt;(Støtteark!$H$4-5),0,B421)</f>
        <v>0</v>
      </c>
    </row>
    <row r="422" spans="1:16" x14ac:dyDescent="0.2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32"/>
      <c r="L422" s="12">
        <f t="shared" si="21"/>
        <v>0</v>
      </c>
      <c r="M422" s="12">
        <f t="shared" si="22"/>
        <v>0</v>
      </c>
      <c r="N422" s="12">
        <f t="shared" si="23"/>
        <v>0</v>
      </c>
      <c r="O422" s="12">
        <f>IF(E422&lt;1,0,IF(A422&lt;(Støtteark!$H$4-5),0,(IF(H422="Utførelse",(L422+M422),IF(H422="Fagkontroll",(N422),0)))))</f>
        <v>0</v>
      </c>
      <c r="P422" s="12">
        <f>IF(A422&lt;(Støtteark!$H$4-5),0,B422)</f>
        <v>0</v>
      </c>
    </row>
    <row r="423" spans="1:16" x14ac:dyDescent="0.2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32"/>
      <c r="L423" s="12">
        <f t="shared" si="21"/>
        <v>0</v>
      </c>
      <c r="M423" s="12">
        <f t="shared" si="22"/>
        <v>0</v>
      </c>
      <c r="N423" s="12">
        <f t="shared" si="23"/>
        <v>0</v>
      </c>
      <c r="O423" s="12">
        <f>IF(E423&lt;1,0,IF(A423&lt;(Støtteark!$H$4-5),0,(IF(H423="Utførelse",(L423+M423),IF(H423="Fagkontroll",(N423),0)))))</f>
        <v>0</v>
      </c>
      <c r="P423" s="12">
        <f>IF(A423&lt;(Støtteark!$H$4-5),0,B423)</f>
        <v>0</v>
      </c>
    </row>
    <row r="424" spans="1:16" x14ac:dyDescent="0.2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32"/>
      <c r="L424" s="12">
        <f t="shared" si="21"/>
        <v>0</v>
      </c>
      <c r="M424" s="12">
        <f t="shared" si="22"/>
        <v>0</v>
      </c>
      <c r="N424" s="12">
        <f t="shared" si="23"/>
        <v>0</v>
      </c>
      <c r="O424" s="12">
        <f>IF(E424&lt;1,0,IF(A424&lt;(Støtteark!$H$4-5),0,(IF(H424="Utførelse",(L424+M424),IF(H424="Fagkontroll",(N424),0)))))</f>
        <v>0</v>
      </c>
      <c r="P424" s="12">
        <f>IF(A424&lt;(Støtteark!$H$4-5),0,B424)</f>
        <v>0</v>
      </c>
    </row>
    <row r="425" spans="1:16" x14ac:dyDescent="0.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32"/>
      <c r="L425" s="12">
        <f t="shared" si="21"/>
        <v>0</v>
      </c>
      <c r="M425" s="12">
        <f t="shared" si="22"/>
        <v>0</v>
      </c>
      <c r="N425" s="12">
        <f t="shared" si="23"/>
        <v>0</v>
      </c>
      <c r="O425" s="12">
        <f>IF(E425&lt;1,0,IF(A425&lt;(Støtteark!$H$4-5),0,(IF(H425="Utførelse",(L425+M425),IF(H425="Fagkontroll",(N425),0)))))</f>
        <v>0</v>
      </c>
      <c r="P425" s="12">
        <f>IF(A425&lt;(Støtteark!$H$4-5),0,B425)</f>
        <v>0</v>
      </c>
    </row>
    <row r="426" spans="1:16" x14ac:dyDescent="0.2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32"/>
      <c r="L426" s="12">
        <f t="shared" si="21"/>
        <v>0</v>
      </c>
      <c r="M426" s="12">
        <f t="shared" si="22"/>
        <v>0</v>
      </c>
      <c r="N426" s="12">
        <f t="shared" si="23"/>
        <v>0</v>
      </c>
      <c r="O426" s="12">
        <f>IF(E426&lt;1,0,IF(A426&lt;(Støtteark!$H$4-5),0,(IF(H426="Utførelse",(L426+M426),IF(H426="Fagkontroll",(N426),0)))))</f>
        <v>0</v>
      </c>
      <c r="P426" s="12">
        <f>IF(A426&lt;(Støtteark!$H$4-5),0,B426)</f>
        <v>0</v>
      </c>
    </row>
    <row r="427" spans="1:16" x14ac:dyDescent="0.2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32"/>
      <c r="L427" s="12">
        <f t="shared" si="21"/>
        <v>0</v>
      </c>
      <c r="M427" s="12">
        <f t="shared" si="22"/>
        <v>0</v>
      </c>
      <c r="N427" s="12">
        <f t="shared" si="23"/>
        <v>0</v>
      </c>
      <c r="O427" s="12">
        <f>IF(E427&lt;1,0,IF(A427&lt;(Støtteark!$H$4-5),0,(IF(H427="Utførelse",(L427+M427),IF(H427="Fagkontroll",(N427),0)))))</f>
        <v>0</v>
      </c>
      <c r="P427" s="12">
        <f>IF(A427&lt;(Støtteark!$H$4-5),0,B427)</f>
        <v>0</v>
      </c>
    </row>
    <row r="428" spans="1:16" x14ac:dyDescent="0.2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32"/>
      <c r="L428" s="12">
        <f t="shared" si="21"/>
        <v>0</v>
      </c>
      <c r="M428" s="12">
        <f t="shared" si="22"/>
        <v>0</v>
      </c>
      <c r="N428" s="12">
        <f t="shared" si="23"/>
        <v>0</v>
      </c>
      <c r="O428" s="12">
        <f>IF(E428&lt;1,0,IF(A428&lt;(Støtteark!$H$4-5),0,(IF(H428="Utførelse",(L428+M428),IF(H428="Fagkontroll",(N428),0)))))</f>
        <v>0</v>
      </c>
      <c r="P428" s="12">
        <f>IF(A428&lt;(Støtteark!$H$4-5),0,B428)</f>
        <v>0</v>
      </c>
    </row>
    <row r="429" spans="1:16" x14ac:dyDescent="0.2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32"/>
      <c r="L429" s="12">
        <f t="shared" si="21"/>
        <v>0</v>
      </c>
      <c r="M429" s="12">
        <f t="shared" si="22"/>
        <v>0</v>
      </c>
      <c r="N429" s="12">
        <f t="shared" si="23"/>
        <v>0</v>
      </c>
      <c r="O429" s="12">
        <f>IF(E429&lt;1,0,IF(A429&lt;(Støtteark!$H$4-5),0,(IF(H429="Utførelse",(L429+M429),IF(H429="Fagkontroll",(N429),0)))))</f>
        <v>0</v>
      </c>
      <c r="P429" s="12">
        <f>IF(A429&lt;(Støtteark!$H$4-5),0,B429)</f>
        <v>0</v>
      </c>
    </row>
    <row r="430" spans="1:16" x14ac:dyDescent="0.2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32"/>
      <c r="L430" s="12">
        <f t="shared" si="21"/>
        <v>0</v>
      </c>
      <c r="M430" s="12">
        <f t="shared" si="22"/>
        <v>0</v>
      </c>
      <c r="N430" s="12">
        <f t="shared" si="23"/>
        <v>0</v>
      </c>
      <c r="O430" s="12">
        <f>IF(E430&lt;1,0,IF(A430&lt;(Støtteark!$H$4-5),0,(IF(H430="Utførelse",(L430+M430),IF(H430="Fagkontroll",(N430),0)))))</f>
        <v>0</v>
      </c>
      <c r="P430" s="12">
        <f>IF(A430&lt;(Støtteark!$H$4-5),0,B430)</f>
        <v>0</v>
      </c>
    </row>
    <row r="431" spans="1:16" x14ac:dyDescent="0.2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32"/>
      <c r="L431" s="12">
        <f t="shared" si="21"/>
        <v>0</v>
      </c>
      <c r="M431" s="12">
        <f t="shared" si="22"/>
        <v>0</v>
      </c>
      <c r="N431" s="12">
        <f t="shared" si="23"/>
        <v>0</v>
      </c>
      <c r="O431" s="12">
        <f>IF(E431&lt;1,0,IF(A431&lt;(Støtteark!$H$4-5),0,(IF(H431="Utførelse",(L431+M431),IF(H431="Fagkontroll",(N431),0)))))</f>
        <v>0</v>
      </c>
      <c r="P431" s="12">
        <f>IF(A431&lt;(Støtteark!$H$4-5),0,B431)</f>
        <v>0</v>
      </c>
    </row>
    <row r="432" spans="1:16" x14ac:dyDescent="0.2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32"/>
      <c r="L432" s="12">
        <f t="shared" si="21"/>
        <v>0</v>
      </c>
      <c r="M432" s="12">
        <f t="shared" si="22"/>
        <v>0</v>
      </c>
      <c r="N432" s="12">
        <f t="shared" si="23"/>
        <v>0</v>
      </c>
      <c r="O432" s="12">
        <f>IF(E432&lt;1,0,IF(A432&lt;(Støtteark!$H$4-5),0,(IF(H432="Utførelse",(L432+M432),IF(H432="Fagkontroll",(N432),0)))))</f>
        <v>0</v>
      </c>
      <c r="P432" s="12">
        <f>IF(A432&lt;(Støtteark!$H$4-5),0,B432)</f>
        <v>0</v>
      </c>
    </row>
    <row r="433" spans="1:16" x14ac:dyDescent="0.2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32"/>
      <c r="L433" s="12">
        <f t="shared" si="21"/>
        <v>0</v>
      </c>
      <c r="M433" s="12">
        <f t="shared" si="22"/>
        <v>0</v>
      </c>
      <c r="N433" s="12">
        <f t="shared" si="23"/>
        <v>0</v>
      </c>
      <c r="O433" s="12">
        <f>IF(E433&lt;1,0,IF(A433&lt;(Støtteark!$H$4-5),0,(IF(H433="Utførelse",(L433+M433),IF(H433="Fagkontroll",(N433),0)))))</f>
        <v>0</v>
      </c>
      <c r="P433" s="12">
        <f>IF(A433&lt;(Støtteark!$H$4-5),0,B433)</f>
        <v>0</v>
      </c>
    </row>
    <row r="434" spans="1:16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32"/>
      <c r="L434" s="12">
        <f t="shared" si="21"/>
        <v>0</v>
      </c>
      <c r="M434" s="12">
        <f t="shared" si="22"/>
        <v>0</v>
      </c>
      <c r="N434" s="12">
        <f t="shared" si="23"/>
        <v>0</v>
      </c>
      <c r="O434" s="12">
        <f>IF(E434&lt;1,0,IF(A434&lt;(Støtteark!$H$4-5),0,(IF(H434="Utførelse",(L434+M434),IF(H434="Fagkontroll",(N434),0)))))</f>
        <v>0</v>
      </c>
      <c r="P434" s="12">
        <f>IF(A434&lt;(Støtteark!$H$4-5),0,B434)</f>
        <v>0</v>
      </c>
    </row>
    <row r="435" spans="1:16" x14ac:dyDescent="0.2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32"/>
      <c r="L435" s="12">
        <f t="shared" si="21"/>
        <v>0</v>
      </c>
      <c r="M435" s="12">
        <f t="shared" si="22"/>
        <v>0</v>
      </c>
      <c r="N435" s="12">
        <f t="shared" si="23"/>
        <v>0</v>
      </c>
      <c r="O435" s="12">
        <f>IF(E435&lt;1,0,IF(A435&lt;(Støtteark!$H$4-5),0,(IF(H435="Utførelse",(L435+M435),IF(H435="Fagkontroll",(N435),0)))))</f>
        <v>0</v>
      </c>
      <c r="P435" s="12">
        <f>IF(A435&lt;(Støtteark!$H$4-5),0,B435)</f>
        <v>0</v>
      </c>
    </row>
    <row r="436" spans="1:16" x14ac:dyDescent="0.2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32"/>
      <c r="L436" s="12">
        <f t="shared" si="21"/>
        <v>0</v>
      </c>
      <c r="M436" s="12">
        <f t="shared" si="22"/>
        <v>0</v>
      </c>
      <c r="N436" s="12">
        <f t="shared" si="23"/>
        <v>0</v>
      </c>
      <c r="O436" s="12">
        <f>IF(E436&lt;1,0,IF(A436&lt;(Støtteark!$H$4-5),0,(IF(H436="Utførelse",(L436+M436),IF(H436="Fagkontroll",(N436),0)))))</f>
        <v>0</v>
      </c>
      <c r="P436" s="12">
        <f>IF(A436&lt;(Støtteark!$H$4-5),0,B436)</f>
        <v>0</v>
      </c>
    </row>
    <row r="437" spans="1:16" x14ac:dyDescent="0.2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32"/>
      <c r="L437" s="12">
        <f t="shared" si="21"/>
        <v>0</v>
      </c>
      <c r="M437" s="12">
        <f t="shared" si="22"/>
        <v>0</v>
      </c>
      <c r="N437" s="12">
        <f t="shared" si="23"/>
        <v>0</v>
      </c>
      <c r="O437" s="12">
        <f>IF(E437&lt;1,0,IF(A437&lt;(Støtteark!$H$4-5),0,(IF(H437="Utførelse",(L437+M437),IF(H437="Fagkontroll",(N437),0)))))</f>
        <v>0</v>
      </c>
      <c r="P437" s="12">
        <f>IF(A437&lt;(Støtteark!$H$4-5),0,B437)</f>
        <v>0</v>
      </c>
    </row>
    <row r="438" spans="1:16" x14ac:dyDescent="0.2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32"/>
      <c r="L438" s="12">
        <f t="shared" si="21"/>
        <v>0</v>
      </c>
      <c r="M438" s="12">
        <f t="shared" si="22"/>
        <v>0</v>
      </c>
      <c r="N438" s="12">
        <f t="shared" si="23"/>
        <v>0</v>
      </c>
      <c r="O438" s="12">
        <f>IF(E438&lt;1,0,IF(A438&lt;(Støtteark!$H$4-5),0,(IF(H438="Utførelse",(L438+M438),IF(H438="Fagkontroll",(N438),0)))))</f>
        <v>0</v>
      </c>
      <c r="P438" s="12">
        <f>IF(A438&lt;(Støtteark!$H$4-5),0,B438)</f>
        <v>0</v>
      </c>
    </row>
    <row r="439" spans="1:16" x14ac:dyDescent="0.2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32"/>
      <c r="L439" s="12">
        <f t="shared" si="21"/>
        <v>0</v>
      </c>
      <c r="M439" s="12">
        <f t="shared" si="22"/>
        <v>0</v>
      </c>
      <c r="N439" s="12">
        <f t="shared" si="23"/>
        <v>0</v>
      </c>
      <c r="O439" s="12">
        <f>IF(E439&lt;1,0,IF(A439&lt;(Støtteark!$H$4-5),0,(IF(H439="Utførelse",(L439+M439),IF(H439="Fagkontroll",(N439),0)))))</f>
        <v>0</v>
      </c>
      <c r="P439" s="12">
        <f>IF(A439&lt;(Støtteark!$H$4-5),0,B439)</f>
        <v>0</v>
      </c>
    </row>
    <row r="440" spans="1:16" x14ac:dyDescent="0.2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32"/>
      <c r="L440" s="12">
        <f t="shared" si="21"/>
        <v>0</v>
      </c>
      <c r="M440" s="12">
        <f t="shared" si="22"/>
        <v>0</v>
      </c>
      <c r="N440" s="12">
        <f t="shared" si="23"/>
        <v>0</v>
      </c>
      <c r="O440" s="12">
        <f>IF(E440&lt;1,0,IF(A440&lt;(Støtteark!$H$4-5),0,(IF(H440="Utførelse",(L440+M440),IF(H440="Fagkontroll",(N440),0)))))</f>
        <v>0</v>
      </c>
      <c r="P440" s="12">
        <f>IF(A440&lt;(Støtteark!$H$4-5),0,B440)</f>
        <v>0</v>
      </c>
    </row>
    <row r="441" spans="1:16" x14ac:dyDescent="0.2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32"/>
      <c r="L441" s="12">
        <f t="shared" si="21"/>
        <v>0</v>
      </c>
      <c r="M441" s="12">
        <f t="shared" si="22"/>
        <v>0</v>
      </c>
      <c r="N441" s="12">
        <f t="shared" si="23"/>
        <v>0</v>
      </c>
      <c r="O441" s="12">
        <f>IF(E441&lt;1,0,IF(A441&lt;(Støtteark!$H$4-5),0,(IF(H441="Utførelse",(L441+M441),IF(H441="Fagkontroll",(N441),0)))))</f>
        <v>0</v>
      </c>
      <c r="P441" s="12">
        <f>IF(A441&lt;(Støtteark!$H$4-5),0,B441)</f>
        <v>0</v>
      </c>
    </row>
    <row r="442" spans="1:16" x14ac:dyDescent="0.2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32"/>
      <c r="L442" s="12">
        <f t="shared" si="21"/>
        <v>0</v>
      </c>
      <c r="M442" s="12">
        <f t="shared" si="22"/>
        <v>0</v>
      </c>
      <c r="N442" s="12">
        <f t="shared" si="23"/>
        <v>0</v>
      </c>
      <c r="O442" s="12">
        <f>IF(E442&lt;1,0,IF(A442&lt;(Støtteark!$H$4-5),0,(IF(H442="Utførelse",(L442+M442),IF(H442="Fagkontroll",(N442),0)))))</f>
        <v>0</v>
      </c>
      <c r="P442" s="12">
        <f>IF(A442&lt;(Støtteark!$H$4-5),0,B442)</f>
        <v>0</v>
      </c>
    </row>
    <row r="443" spans="1:16" x14ac:dyDescent="0.2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32"/>
      <c r="L443" s="12">
        <f t="shared" si="21"/>
        <v>0</v>
      </c>
      <c r="M443" s="12">
        <f t="shared" si="22"/>
        <v>0</v>
      </c>
      <c r="N443" s="12">
        <f t="shared" si="23"/>
        <v>0</v>
      </c>
      <c r="O443" s="12">
        <f>IF(E443&lt;1,0,IF(A443&lt;(Støtteark!$H$4-5),0,(IF(H443="Utførelse",(L443+M443),IF(H443="Fagkontroll",(N443),0)))))</f>
        <v>0</v>
      </c>
      <c r="P443" s="12">
        <f>IF(A443&lt;(Støtteark!$H$4-5),0,B443)</f>
        <v>0</v>
      </c>
    </row>
    <row r="444" spans="1:16" x14ac:dyDescent="0.2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32"/>
      <c r="L444" s="12">
        <f t="shared" si="21"/>
        <v>0</v>
      </c>
      <c r="M444" s="12">
        <f t="shared" si="22"/>
        <v>0</v>
      </c>
      <c r="N444" s="12">
        <f t="shared" si="23"/>
        <v>0</v>
      </c>
      <c r="O444" s="12">
        <f>IF(E444&lt;1,0,IF(A444&lt;(Støtteark!$H$4-5),0,(IF(H444="Utførelse",(L444+M444),IF(H444="Fagkontroll",(N444),0)))))</f>
        <v>0</v>
      </c>
      <c r="P444" s="12">
        <f>IF(A444&lt;(Støtteark!$H$4-5),0,B444)</f>
        <v>0</v>
      </c>
    </row>
    <row r="445" spans="1:16" x14ac:dyDescent="0.2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32"/>
      <c r="L445" s="12">
        <f t="shared" si="21"/>
        <v>0</v>
      </c>
      <c r="M445" s="12">
        <f t="shared" si="22"/>
        <v>0</v>
      </c>
      <c r="N445" s="12">
        <f t="shared" si="23"/>
        <v>0</v>
      </c>
      <c r="O445" s="12">
        <f>IF(E445&lt;1,0,IF(A445&lt;(Støtteark!$H$4-5),0,(IF(H445="Utførelse",(L445+M445),IF(H445="Fagkontroll",(N445),0)))))</f>
        <v>0</v>
      </c>
      <c r="P445" s="12">
        <f>IF(A445&lt;(Støtteark!$H$4-5),0,B445)</f>
        <v>0</v>
      </c>
    </row>
    <row r="446" spans="1:16" x14ac:dyDescent="0.2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32"/>
      <c r="L446" s="12">
        <f t="shared" si="21"/>
        <v>0</v>
      </c>
      <c r="M446" s="12">
        <f t="shared" si="22"/>
        <v>0</v>
      </c>
      <c r="N446" s="12">
        <f t="shared" si="23"/>
        <v>0</v>
      </c>
      <c r="O446" s="12">
        <f>IF(E446&lt;1,0,IF(A446&lt;(Støtteark!$H$4-5),0,(IF(H446="Utførelse",(L446+M446),IF(H446="Fagkontroll",(N446),0)))))</f>
        <v>0</v>
      </c>
      <c r="P446" s="12">
        <f>IF(A446&lt;(Støtteark!$H$4-5),0,B446)</f>
        <v>0</v>
      </c>
    </row>
    <row r="447" spans="1:16" x14ac:dyDescent="0.2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32"/>
      <c r="L447" s="12">
        <f t="shared" si="21"/>
        <v>0</v>
      </c>
      <c r="M447" s="12">
        <f t="shared" si="22"/>
        <v>0</v>
      </c>
      <c r="N447" s="12">
        <f t="shared" si="23"/>
        <v>0</v>
      </c>
      <c r="O447" s="12">
        <f>IF(E447&lt;1,0,IF(A447&lt;(Støtteark!$H$4-5),0,(IF(H447="Utførelse",(L447+M447),IF(H447="Fagkontroll",(N447),0)))))</f>
        <v>0</v>
      </c>
      <c r="P447" s="12">
        <f>IF(A447&lt;(Støtteark!$H$4-5),0,B447)</f>
        <v>0</v>
      </c>
    </row>
    <row r="448" spans="1:16" x14ac:dyDescent="0.2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32"/>
      <c r="L448" s="12">
        <f t="shared" si="21"/>
        <v>0</v>
      </c>
      <c r="M448" s="12">
        <f t="shared" si="22"/>
        <v>0</v>
      </c>
      <c r="N448" s="12">
        <f t="shared" si="23"/>
        <v>0</v>
      </c>
      <c r="O448" s="12">
        <f>IF(E448&lt;1,0,IF(A448&lt;(Støtteark!$H$4-5),0,(IF(H448="Utførelse",(L448+M448),IF(H448="Fagkontroll",(N448),0)))))</f>
        <v>0</v>
      </c>
      <c r="P448" s="12">
        <f>IF(A448&lt;(Støtteark!$H$4-5),0,B448)</f>
        <v>0</v>
      </c>
    </row>
    <row r="449" spans="1:16" x14ac:dyDescent="0.2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32"/>
      <c r="L449" s="12">
        <f t="shared" si="21"/>
        <v>0</v>
      </c>
      <c r="M449" s="12">
        <f t="shared" si="22"/>
        <v>0</v>
      </c>
      <c r="N449" s="12">
        <f t="shared" si="23"/>
        <v>0</v>
      </c>
      <c r="O449" s="12">
        <f>IF(E449&lt;1,0,IF(A449&lt;(Støtteark!$H$4-5),0,(IF(H449="Utførelse",(L449+M449),IF(H449="Fagkontroll",(N449),0)))))</f>
        <v>0</v>
      </c>
      <c r="P449" s="12">
        <f>IF(A449&lt;(Støtteark!$H$4-5),0,B449)</f>
        <v>0</v>
      </c>
    </row>
    <row r="450" spans="1:16" x14ac:dyDescent="0.2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32"/>
      <c r="L450" s="12">
        <f t="shared" si="21"/>
        <v>0</v>
      </c>
      <c r="M450" s="12">
        <f t="shared" si="22"/>
        <v>0</v>
      </c>
      <c r="N450" s="12">
        <f t="shared" si="23"/>
        <v>0</v>
      </c>
      <c r="O450" s="12">
        <f>IF(E450&lt;1,0,IF(A450&lt;(Støtteark!$H$4-5),0,(IF(H450="Utførelse",(L450+M450),IF(H450="Fagkontroll",(N450),0)))))</f>
        <v>0</v>
      </c>
      <c r="P450" s="12">
        <f>IF(A450&lt;(Støtteark!$H$4-5),0,B450)</f>
        <v>0</v>
      </c>
    </row>
    <row r="451" spans="1:16" x14ac:dyDescent="0.2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32"/>
      <c r="L451" s="12">
        <f t="shared" si="21"/>
        <v>0</v>
      </c>
      <c r="M451" s="12">
        <f t="shared" si="22"/>
        <v>0</v>
      </c>
      <c r="N451" s="12">
        <f t="shared" si="23"/>
        <v>0</v>
      </c>
      <c r="O451" s="12">
        <f>IF(E451&lt;1,0,IF(A451&lt;(Støtteark!$H$4-5),0,(IF(H451="Utførelse",(L451+M451),IF(H451="Fagkontroll",(N451),0)))))</f>
        <v>0</v>
      </c>
      <c r="P451" s="12">
        <f>IF(A451&lt;(Støtteark!$H$4-5),0,B451)</f>
        <v>0</v>
      </c>
    </row>
    <row r="452" spans="1:16" x14ac:dyDescent="0.2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32"/>
      <c r="L452" s="12">
        <f t="shared" si="21"/>
        <v>0</v>
      </c>
      <c r="M452" s="12">
        <f t="shared" si="22"/>
        <v>0</v>
      </c>
      <c r="N452" s="12">
        <f t="shared" si="23"/>
        <v>0</v>
      </c>
      <c r="O452" s="12">
        <f>IF(E452&lt;1,0,IF(A452&lt;(Støtteark!$H$4-5),0,(IF(H452="Utførelse",(L452+M452),IF(H452="Fagkontroll",(N452),0)))))</f>
        <v>0</v>
      </c>
      <c r="P452" s="12">
        <f>IF(A452&lt;(Støtteark!$H$4-5),0,B452)</f>
        <v>0</v>
      </c>
    </row>
    <row r="453" spans="1:16" x14ac:dyDescent="0.2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32"/>
      <c r="L453" s="12">
        <f t="shared" si="21"/>
        <v>0</v>
      </c>
      <c r="M453" s="12">
        <f t="shared" si="22"/>
        <v>0</v>
      </c>
      <c r="N453" s="12">
        <f t="shared" si="23"/>
        <v>0</v>
      </c>
      <c r="O453" s="12">
        <f>IF(E453&lt;1,0,IF(A453&lt;(Støtteark!$H$4-5),0,(IF(H453="Utførelse",(L453+M453),IF(H453="Fagkontroll",(N453),0)))))</f>
        <v>0</v>
      </c>
      <c r="P453" s="12">
        <f>IF(A453&lt;(Støtteark!$H$4-5),0,B453)</f>
        <v>0</v>
      </c>
    </row>
    <row r="454" spans="1:16" x14ac:dyDescent="0.2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32"/>
      <c r="L454" s="12">
        <f t="shared" si="21"/>
        <v>0</v>
      </c>
      <c r="M454" s="12">
        <f t="shared" si="22"/>
        <v>0</v>
      </c>
      <c r="N454" s="12">
        <f t="shared" si="23"/>
        <v>0</v>
      </c>
      <c r="O454" s="12">
        <f>IF(E454&lt;1,0,IF(A454&lt;(Støtteark!$H$4-5),0,(IF(H454="Utførelse",(L454+M454),IF(H454="Fagkontroll",(N454),0)))))</f>
        <v>0</v>
      </c>
      <c r="P454" s="12">
        <f>IF(A454&lt;(Støtteark!$H$4-5),0,B454)</f>
        <v>0</v>
      </c>
    </row>
    <row r="455" spans="1:16" x14ac:dyDescent="0.2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32"/>
      <c r="L455" s="12">
        <f t="shared" si="21"/>
        <v>0</v>
      </c>
      <c r="M455" s="12">
        <f t="shared" si="22"/>
        <v>0</v>
      </c>
      <c r="N455" s="12">
        <f t="shared" si="23"/>
        <v>0</v>
      </c>
      <c r="O455" s="12">
        <f>IF(E455&lt;1,0,IF(A455&lt;(Støtteark!$H$4-5),0,(IF(H455="Utførelse",(L455+M455),IF(H455="Fagkontroll",(N455),0)))))</f>
        <v>0</v>
      </c>
      <c r="P455" s="12">
        <f>IF(A455&lt;(Støtteark!$H$4-5),0,B455)</f>
        <v>0</v>
      </c>
    </row>
    <row r="456" spans="1:16" x14ac:dyDescent="0.2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32"/>
      <c r="L456" s="12">
        <f t="shared" si="21"/>
        <v>0</v>
      </c>
      <c r="M456" s="12">
        <f t="shared" si="22"/>
        <v>0</v>
      </c>
      <c r="N456" s="12">
        <f t="shared" si="23"/>
        <v>0</v>
      </c>
      <c r="O456" s="12">
        <f>IF(E456&lt;1,0,IF(A456&lt;(Støtteark!$H$4-5),0,(IF(H456="Utførelse",(L456+M456),IF(H456="Fagkontroll",(N456),0)))))</f>
        <v>0</v>
      </c>
      <c r="P456" s="12">
        <f>IF(A456&lt;(Støtteark!$H$4-5),0,B456)</f>
        <v>0</v>
      </c>
    </row>
    <row r="457" spans="1:16" x14ac:dyDescent="0.2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32"/>
      <c r="L457" s="12">
        <f t="shared" si="21"/>
        <v>0</v>
      </c>
      <c r="M457" s="12">
        <f t="shared" si="22"/>
        <v>0</v>
      </c>
      <c r="N457" s="12">
        <f t="shared" si="23"/>
        <v>0</v>
      </c>
      <c r="O457" s="12">
        <f>IF(E457&lt;1,0,IF(A457&lt;(Støtteark!$H$4-5),0,(IF(H457="Utførelse",(L457+M457),IF(H457="Fagkontroll",(N457),0)))))</f>
        <v>0</v>
      </c>
      <c r="P457" s="12">
        <f>IF(A457&lt;(Støtteark!$H$4-5),0,B457)</f>
        <v>0</v>
      </c>
    </row>
    <row r="458" spans="1:16" x14ac:dyDescent="0.2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32"/>
      <c r="L458" s="12">
        <f t="shared" si="21"/>
        <v>0</v>
      </c>
      <c r="M458" s="12">
        <f t="shared" si="22"/>
        <v>0</v>
      </c>
      <c r="N458" s="12">
        <f t="shared" si="23"/>
        <v>0</v>
      </c>
      <c r="O458" s="12">
        <f>IF(E458&lt;1,0,IF(A458&lt;(Støtteark!$H$4-5),0,(IF(H458="Utførelse",(L458+M458),IF(H458="Fagkontroll",(N458),0)))))</f>
        <v>0</v>
      </c>
      <c r="P458" s="12">
        <f>IF(A458&lt;(Støtteark!$H$4-5),0,B458)</f>
        <v>0</v>
      </c>
    </row>
    <row r="459" spans="1:16" x14ac:dyDescent="0.2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32"/>
      <c r="L459" s="12">
        <f t="shared" si="21"/>
        <v>0</v>
      </c>
      <c r="M459" s="12">
        <f t="shared" si="22"/>
        <v>0</v>
      </c>
      <c r="N459" s="12">
        <f t="shared" si="23"/>
        <v>0</v>
      </c>
      <c r="O459" s="12">
        <f>IF(E459&lt;1,0,IF(A459&lt;(Støtteark!$H$4-5),0,(IF(H459="Utførelse",(L459+M459),IF(H459="Fagkontroll",(N459),0)))))</f>
        <v>0</v>
      </c>
      <c r="P459" s="12">
        <f>IF(A459&lt;(Støtteark!$H$4-5),0,B459)</f>
        <v>0</v>
      </c>
    </row>
    <row r="460" spans="1:16" x14ac:dyDescent="0.2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32"/>
      <c r="L460" s="12">
        <f t="shared" si="21"/>
        <v>0</v>
      </c>
      <c r="M460" s="12">
        <f t="shared" si="22"/>
        <v>0</v>
      </c>
      <c r="N460" s="12">
        <f t="shared" si="23"/>
        <v>0</v>
      </c>
      <c r="O460" s="12">
        <f>IF(E460&lt;1,0,IF(A460&lt;(Støtteark!$H$4-5),0,(IF(H460="Utførelse",(L460+M460),IF(H460="Fagkontroll",(N460),0)))))</f>
        <v>0</v>
      </c>
      <c r="P460" s="12">
        <f>IF(A460&lt;(Støtteark!$H$4-5),0,B460)</f>
        <v>0</v>
      </c>
    </row>
    <row r="461" spans="1:16" x14ac:dyDescent="0.2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32"/>
      <c r="L461" s="12">
        <f t="shared" si="21"/>
        <v>0</v>
      </c>
      <c r="M461" s="12">
        <f t="shared" si="22"/>
        <v>0</v>
      </c>
      <c r="N461" s="12">
        <f t="shared" si="23"/>
        <v>0</v>
      </c>
      <c r="O461" s="12">
        <f>IF(E461&lt;1,0,IF(A461&lt;(Støtteark!$H$4-5),0,(IF(H461="Utførelse",(L461+M461),IF(H461="Fagkontroll",(N461),0)))))</f>
        <v>0</v>
      </c>
      <c r="P461" s="12">
        <f>IF(A461&lt;(Støtteark!$H$4-5),0,B461)</f>
        <v>0</v>
      </c>
    </row>
    <row r="462" spans="1:16" x14ac:dyDescent="0.2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32"/>
      <c r="L462" s="12">
        <f t="shared" si="21"/>
        <v>0</v>
      </c>
      <c r="M462" s="12">
        <f t="shared" si="22"/>
        <v>0</v>
      </c>
      <c r="N462" s="12">
        <f t="shared" si="23"/>
        <v>0</v>
      </c>
      <c r="O462" s="12">
        <f>IF(E462&lt;1,0,IF(A462&lt;(Støtteark!$H$4-5),0,(IF(H462="Utførelse",(L462+M462),IF(H462="Fagkontroll",(N462),0)))))</f>
        <v>0</v>
      </c>
      <c r="P462" s="12">
        <f>IF(A462&lt;(Støtteark!$H$4-5),0,B462)</f>
        <v>0</v>
      </c>
    </row>
    <row r="463" spans="1:16" x14ac:dyDescent="0.2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32"/>
      <c r="L463" s="12">
        <f t="shared" ref="L463:L526" si="24">IF(E463&lt;1,0,IF(H463="Utførelse",IF(G463="Tekniske planer",B463,0),0))</f>
        <v>0</v>
      </c>
      <c r="M463" s="12">
        <f t="shared" ref="M463:M526" si="25">IF(E463&lt;1,0,IF(H463="Utførelse",IF(G463="Revurdering",B463,0),0))</f>
        <v>0</v>
      </c>
      <c r="N463" s="12">
        <f t="shared" ref="N463:N526" si="26">IF(L463+M463&gt;0,0,B463)</f>
        <v>0</v>
      </c>
      <c r="O463" s="12">
        <f>IF(E463&lt;1,0,IF(A463&lt;(Støtteark!$H$4-5),0,(IF(H463="Utførelse",(L463+M463),IF(H463="Fagkontroll",(N463),0)))))</f>
        <v>0</v>
      </c>
      <c r="P463" s="12">
        <f>IF(A463&lt;(Støtteark!$H$4-5),0,B463)</f>
        <v>0</v>
      </c>
    </row>
    <row r="464" spans="1:16" x14ac:dyDescent="0.2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32"/>
      <c r="L464" s="12">
        <f t="shared" si="24"/>
        <v>0</v>
      </c>
      <c r="M464" s="12">
        <f t="shared" si="25"/>
        <v>0</v>
      </c>
      <c r="N464" s="12">
        <f t="shared" si="26"/>
        <v>0</v>
      </c>
      <c r="O464" s="12">
        <f>IF(E464&lt;1,0,IF(A464&lt;(Støtteark!$H$4-5),0,(IF(H464="Utførelse",(L464+M464),IF(H464="Fagkontroll",(N464),0)))))</f>
        <v>0</v>
      </c>
      <c r="P464" s="12">
        <f>IF(A464&lt;(Støtteark!$H$4-5),0,B464)</f>
        <v>0</v>
      </c>
    </row>
    <row r="465" spans="1:16" x14ac:dyDescent="0.2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32"/>
      <c r="L465" s="12">
        <f t="shared" si="24"/>
        <v>0</v>
      </c>
      <c r="M465" s="12">
        <f t="shared" si="25"/>
        <v>0</v>
      </c>
      <c r="N465" s="12">
        <f t="shared" si="26"/>
        <v>0</v>
      </c>
      <c r="O465" s="12">
        <f>IF(E465&lt;1,0,IF(A465&lt;(Støtteark!$H$4-5),0,(IF(H465="Utførelse",(L465+M465),IF(H465="Fagkontroll",(N465),0)))))</f>
        <v>0</v>
      </c>
      <c r="P465" s="12">
        <f>IF(A465&lt;(Støtteark!$H$4-5),0,B465)</f>
        <v>0</v>
      </c>
    </row>
    <row r="466" spans="1:16" x14ac:dyDescent="0.2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32"/>
      <c r="L466" s="12">
        <f t="shared" si="24"/>
        <v>0</v>
      </c>
      <c r="M466" s="12">
        <f t="shared" si="25"/>
        <v>0</v>
      </c>
      <c r="N466" s="12">
        <f t="shared" si="26"/>
        <v>0</v>
      </c>
      <c r="O466" s="12">
        <f>IF(E466&lt;1,0,IF(A466&lt;(Støtteark!$H$4-5),0,(IF(H466="Utførelse",(L466+M466),IF(H466="Fagkontroll",(N466),0)))))</f>
        <v>0</v>
      </c>
      <c r="P466" s="12">
        <f>IF(A466&lt;(Støtteark!$H$4-5),0,B466)</f>
        <v>0</v>
      </c>
    </row>
    <row r="467" spans="1:16" x14ac:dyDescent="0.2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32"/>
      <c r="L467" s="12">
        <f t="shared" si="24"/>
        <v>0</v>
      </c>
      <c r="M467" s="12">
        <f t="shared" si="25"/>
        <v>0</v>
      </c>
      <c r="N467" s="12">
        <f t="shared" si="26"/>
        <v>0</v>
      </c>
      <c r="O467" s="12">
        <f>IF(E467&lt;1,0,IF(A467&lt;(Støtteark!$H$4-5),0,(IF(H467="Utførelse",(L467+M467),IF(H467="Fagkontroll",(N467),0)))))</f>
        <v>0</v>
      </c>
      <c r="P467" s="12">
        <f>IF(A467&lt;(Støtteark!$H$4-5),0,B467)</f>
        <v>0</v>
      </c>
    </row>
    <row r="468" spans="1:16" x14ac:dyDescent="0.2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32"/>
      <c r="L468" s="12">
        <f t="shared" si="24"/>
        <v>0</v>
      </c>
      <c r="M468" s="12">
        <f t="shared" si="25"/>
        <v>0</v>
      </c>
      <c r="N468" s="12">
        <f t="shared" si="26"/>
        <v>0</v>
      </c>
      <c r="O468" s="12">
        <f>IF(E468&lt;1,0,IF(A468&lt;(Støtteark!$H$4-5),0,(IF(H468="Utførelse",(L468+M468),IF(H468="Fagkontroll",(N468),0)))))</f>
        <v>0</v>
      </c>
      <c r="P468" s="12">
        <f>IF(A468&lt;(Støtteark!$H$4-5),0,B468)</f>
        <v>0</v>
      </c>
    </row>
    <row r="469" spans="1:16" x14ac:dyDescent="0.2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32"/>
      <c r="L469" s="12">
        <f t="shared" si="24"/>
        <v>0</v>
      </c>
      <c r="M469" s="12">
        <f t="shared" si="25"/>
        <v>0</v>
      </c>
      <c r="N469" s="12">
        <f t="shared" si="26"/>
        <v>0</v>
      </c>
      <c r="O469" s="12">
        <f>IF(E469&lt;1,0,IF(A469&lt;(Støtteark!$H$4-5),0,(IF(H469="Utførelse",(L469+M469),IF(H469="Fagkontroll",(N469),0)))))</f>
        <v>0</v>
      </c>
      <c r="P469" s="12">
        <f>IF(A469&lt;(Støtteark!$H$4-5),0,B469)</f>
        <v>0</v>
      </c>
    </row>
    <row r="470" spans="1:16" x14ac:dyDescent="0.2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32"/>
      <c r="L470" s="12">
        <f t="shared" si="24"/>
        <v>0</v>
      </c>
      <c r="M470" s="12">
        <f t="shared" si="25"/>
        <v>0</v>
      </c>
      <c r="N470" s="12">
        <f t="shared" si="26"/>
        <v>0</v>
      </c>
      <c r="O470" s="12">
        <f>IF(E470&lt;1,0,IF(A470&lt;(Støtteark!$H$4-5),0,(IF(H470="Utførelse",(L470+M470),IF(H470="Fagkontroll",(N470),0)))))</f>
        <v>0</v>
      </c>
      <c r="P470" s="12">
        <f>IF(A470&lt;(Støtteark!$H$4-5),0,B470)</f>
        <v>0</v>
      </c>
    </row>
    <row r="471" spans="1:16" x14ac:dyDescent="0.2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32"/>
      <c r="L471" s="12">
        <f t="shared" si="24"/>
        <v>0</v>
      </c>
      <c r="M471" s="12">
        <f t="shared" si="25"/>
        <v>0</v>
      </c>
      <c r="N471" s="12">
        <f t="shared" si="26"/>
        <v>0</v>
      </c>
      <c r="O471" s="12">
        <f>IF(E471&lt;1,0,IF(A471&lt;(Støtteark!$H$4-5),0,(IF(H471="Utførelse",(L471+M471),IF(H471="Fagkontroll",(N471),0)))))</f>
        <v>0</v>
      </c>
      <c r="P471" s="12">
        <f>IF(A471&lt;(Støtteark!$H$4-5),0,B471)</f>
        <v>0</v>
      </c>
    </row>
    <row r="472" spans="1:16" x14ac:dyDescent="0.2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32"/>
      <c r="L472" s="12">
        <f t="shared" si="24"/>
        <v>0</v>
      </c>
      <c r="M472" s="12">
        <f t="shared" si="25"/>
        <v>0</v>
      </c>
      <c r="N472" s="12">
        <f t="shared" si="26"/>
        <v>0</v>
      </c>
      <c r="O472" s="12">
        <f>IF(E472&lt;1,0,IF(A472&lt;(Støtteark!$H$4-5),0,(IF(H472="Utførelse",(L472+M472),IF(H472="Fagkontroll",(N472),0)))))</f>
        <v>0</v>
      </c>
      <c r="P472" s="12">
        <f>IF(A472&lt;(Støtteark!$H$4-5),0,B472)</f>
        <v>0</v>
      </c>
    </row>
    <row r="473" spans="1:16" x14ac:dyDescent="0.2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32"/>
      <c r="L473" s="12">
        <f t="shared" si="24"/>
        <v>0</v>
      </c>
      <c r="M473" s="12">
        <f t="shared" si="25"/>
        <v>0</v>
      </c>
      <c r="N473" s="12">
        <f t="shared" si="26"/>
        <v>0</v>
      </c>
      <c r="O473" s="12">
        <f>IF(E473&lt;1,0,IF(A473&lt;(Støtteark!$H$4-5),0,(IF(H473="Utførelse",(L473+M473),IF(H473="Fagkontroll",(N473),0)))))</f>
        <v>0</v>
      </c>
      <c r="P473" s="12">
        <f>IF(A473&lt;(Støtteark!$H$4-5),0,B473)</f>
        <v>0</v>
      </c>
    </row>
    <row r="474" spans="1:16" x14ac:dyDescent="0.2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32"/>
      <c r="L474" s="12">
        <f t="shared" si="24"/>
        <v>0</v>
      </c>
      <c r="M474" s="12">
        <f t="shared" si="25"/>
        <v>0</v>
      </c>
      <c r="N474" s="12">
        <f t="shared" si="26"/>
        <v>0</v>
      </c>
      <c r="O474" s="12">
        <f>IF(E474&lt;1,0,IF(A474&lt;(Støtteark!$H$4-5),0,(IF(H474="Utførelse",(L474+M474),IF(H474="Fagkontroll",(N474),0)))))</f>
        <v>0</v>
      </c>
      <c r="P474" s="12">
        <f>IF(A474&lt;(Støtteark!$H$4-5),0,B474)</f>
        <v>0</v>
      </c>
    </row>
    <row r="475" spans="1:16" x14ac:dyDescent="0.2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32"/>
      <c r="L475" s="12">
        <f t="shared" si="24"/>
        <v>0</v>
      </c>
      <c r="M475" s="12">
        <f t="shared" si="25"/>
        <v>0</v>
      </c>
      <c r="N475" s="12">
        <f t="shared" si="26"/>
        <v>0</v>
      </c>
      <c r="O475" s="12">
        <f>IF(E475&lt;1,0,IF(A475&lt;(Støtteark!$H$4-5),0,(IF(H475="Utførelse",(L475+M475),IF(H475="Fagkontroll",(N475),0)))))</f>
        <v>0</v>
      </c>
      <c r="P475" s="12">
        <f>IF(A475&lt;(Støtteark!$H$4-5),0,B475)</f>
        <v>0</v>
      </c>
    </row>
    <row r="476" spans="1:16" x14ac:dyDescent="0.2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32"/>
      <c r="L476" s="12">
        <f t="shared" si="24"/>
        <v>0</v>
      </c>
      <c r="M476" s="12">
        <f t="shared" si="25"/>
        <v>0</v>
      </c>
      <c r="N476" s="12">
        <f t="shared" si="26"/>
        <v>0</v>
      </c>
      <c r="O476" s="12">
        <f>IF(E476&lt;1,0,IF(A476&lt;(Støtteark!$H$4-5),0,(IF(H476="Utførelse",(L476+M476),IF(H476="Fagkontroll",(N476),0)))))</f>
        <v>0</v>
      </c>
      <c r="P476" s="12">
        <f>IF(A476&lt;(Støtteark!$H$4-5),0,B476)</f>
        <v>0</v>
      </c>
    </row>
    <row r="477" spans="1:16" x14ac:dyDescent="0.2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32"/>
      <c r="L477" s="12">
        <f t="shared" si="24"/>
        <v>0</v>
      </c>
      <c r="M477" s="12">
        <f t="shared" si="25"/>
        <v>0</v>
      </c>
      <c r="N477" s="12">
        <f t="shared" si="26"/>
        <v>0</v>
      </c>
      <c r="O477" s="12">
        <f>IF(E477&lt;1,0,IF(A477&lt;(Støtteark!$H$4-5),0,(IF(H477="Utførelse",(L477+M477),IF(H477="Fagkontroll",(N477),0)))))</f>
        <v>0</v>
      </c>
      <c r="P477" s="12">
        <f>IF(A477&lt;(Støtteark!$H$4-5),0,B477)</f>
        <v>0</v>
      </c>
    </row>
    <row r="478" spans="1:16" x14ac:dyDescent="0.2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32"/>
      <c r="L478" s="12">
        <f t="shared" si="24"/>
        <v>0</v>
      </c>
      <c r="M478" s="12">
        <f t="shared" si="25"/>
        <v>0</v>
      </c>
      <c r="N478" s="12">
        <f t="shared" si="26"/>
        <v>0</v>
      </c>
      <c r="O478" s="12">
        <f>IF(E478&lt;1,0,IF(A478&lt;(Støtteark!$H$4-5),0,(IF(H478="Utførelse",(L478+M478),IF(H478="Fagkontroll",(N478),0)))))</f>
        <v>0</v>
      </c>
      <c r="P478" s="12">
        <f>IF(A478&lt;(Støtteark!$H$4-5),0,B478)</f>
        <v>0</v>
      </c>
    </row>
    <row r="479" spans="1:16" x14ac:dyDescent="0.2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32"/>
      <c r="L479" s="12">
        <f t="shared" si="24"/>
        <v>0</v>
      </c>
      <c r="M479" s="12">
        <f t="shared" si="25"/>
        <v>0</v>
      </c>
      <c r="N479" s="12">
        <f t="shared" si="26"/>
        <v>0</v>
      </c>
      <c r="O479" s="12">
        <f>IF(E479&lt;1,0,IF(A479&lt;(Støtteark!$H$4-5),0,(IF(H479="Utførelse",(L479+M479),IF(H479="Fagkontroll",(N479),0)))))</f>
        <v>0</v>
      </c>
      <c r="P479" s="12">
        <f>IF(A479&lt;(Støtteark!$H$4-5),0,B479)</f>
        <v>0</v>
      </c>
    </row>
    <row r="480" spans="1:16" x14ac:dyDescent="0.2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32"/>
      <c r="L480" s="12">
        <f t="shared" si="24"/>
        <v>0</v>
      </c>
      <c r="M480" s="12">
        <f t="shared" si="25"/>
        <v>0</v>
      </c>
      <c r="N480" s="12">
        <f t="shared" si="26"/>
        <v>0</v>
      </c>
      <c r="O480" s="12">
        <f>IF(E480&lt;1,0,IF(A480&lt;(Støtteark!$H$4-5),0,(IF(H480="Utførelse",(L480+M480),IF(H480="Fagkontroll",(N480),0)))))</f>
        <v>0</v>
      </c>
      <c r="P480" s="12">
        <f>IF(A480&lt;(Støtteark!$H$4-5),0,B480)</f>
        <v>0</v>
      </c>
    </row>
    <row r="481" spans="1:16" x14ac:dyDescent="0.2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32"/>
      <c r="L481" s="12">
        <f t="shared" si="24"/>
        <v>0</v>
      </c>
      <c r="M481" s="12">
        <f t="shared" si="25"/>
        <v>0</v>
      </c>
      <c r="N481" s="12">
        <f t="shared" si="26"/>
        <v>0</v>
      </c>
      <c r="O481" s="12">
        <f>IF(E481&lt;1,0,IF(A481&lt;(Støtteark!$H$4-5),0,(IF(H481="Utførelse",(L481+M481),IF(H481="Fagkontroll",(N481),0)))))</f>
        <v>0</v>
      </c>
      <c r="P481" s="12">
        <f>IF(A481&lt;(Støtteark!$H$4-5),0,B481)</f>
        <v>0</v>
      </c>
    </row>
    <row r="482" spans="1:16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32"/>
      <c r="L482" s="12">
        <f t="shared" si="24"/>
        <v>0</v>
      </c>
      <c r="M482" s="12">
        <f t="shared" si="25"/>
        <v>0</v>
      </c>
      <c r="N482" s="12">
        <f t="shared" si="26"/>
        <v>0</v>
      </c>
      <c r="O482" s="12">
        <f>IF(E482&lt;1,0,IF(A482&lt;(Støtteark!$H$4-5),0,(IF(H482="Utførelse",(L482+M482),IF(H482="Fagkontroll",(N482),0)))))</f>
        <v>0</v>
      </c>
      <c r="P482" s="12">
        <f>IF(A482&lt;(Støtteark!$H$4-5),0,B482)</f>
        <v>0</v>
      </c>
    </row>
    <row r="483" spans="1:16" x14ac:dyDescent="0.2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32"/>
      <c r="L483" s="12">
        <f t="shared" si="24"/>
        <v>0</v>
      </c>
      <c r="M483" s="12">
        <f t="shared" si="25"/>
        <v>0</v>
      </c>
      <c r="N483" s="12">
        <f t="shared" si="26"/>
        <v>0</v>
      </c>
      <c r="O483" s="12">
        <f>IF(E483&lt;1,0,IF(A483&lt;(Støtteark!$H$4-5),0,(IF(H483="Utførelse",(L483+M483),IF(H483="Fagkontroll",(N483),0)))))</f>
        <v>0</v>
      </c>
      <c r="P483" s="12">
        <f>IF(A483&lt;(Støtteark!$H$4-5),0,B483)</f>
        <v>0</v>
      </c>
    </row>
    <row r="484" spans="1:16" x14ac:dyDescent="0.2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32"/>
      <c r="L484" s="12">
        <f t="shared" si="24"/>
        <v>0</v>
      </c>
      <c r="M484" s="12">
        <f t="shared" si="25"/>
        <v>0</v>
      </c>
      <c r="N484" s="12">
        <f t="shared" si="26"/>
        <v>0</v>
      </c>
      <c r="O484" s="12">
        <f>IF(E484&lt;1,0,IF(A484&lt;(Støtteark!$H$4-5),0,(IF(H484="Utførelse",(L484+M484),IF(H484="Fagkontroll",(N484),0)))))</f>
        <v>0</v>
      </c>
      <c r="P484" s="12">
        <f>IF(A484&lt;(Støtteark!$H$4-5),0,B484)</f>
        <v>0</v>
      </c>
    </row>
    <row r="485" spans="1:16" x14ac:dyDescent="0.2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32"/>
      <c r="L485" s="12">
        <f t="shared" si="24"/>
        <v>0</v>
      </c>
      <c r="M485" s="12">
        <f t="shared" si="25"/>
        <v>0</v>
      </c>
      <c r="N485" s="12">
        <f t="shared" si="26"/>
        <v>0</v>
      </c>
      <c r="O485" s="12">
        <f>IF(E485&lt;1,0,IF(A485&lt;(Støtteark!$H$4-5),0,(IF(H485="Utførelse",(L485+M485),IF(H485="Fagkontroll",(N485),0)))))</f>
        <v>0</v>
      </c>
      <c r="P485" s="12">
        <f>IF(A485&lt;(Støtteark!$H$4-5),0,B485)</f>
        <v>0</v>
      </c>
    </row>
    <row r="486" spans="1:16" x14ac:dyDescent="0.2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32"/>
      <c r="L486" s="12">
        <f t="shared" si="24"/>
        <v>0</v>
      </c>
      <c r="M486" s="12">
        <f t="shared" si="25"/>
        <v>0</v>
      </c>
      <c r="N486" s="12">
        <f t="shared" si="26"/>
        <v>0</v>
      </c>
      <c r="O486" s="12">
        <f>IF(E486&lt;1,0,IF(A486&lt;(Støtteark!$H$4-5),0,(IF(H486="Utførelse",(L486+M486),IF(H486="Fagkontroll",(N486),0)))))</f>
        <v>0</v>
      </c>
      <c r="P486" s="12">
        <f>IF(A486&lt;(Støtteark!$H$4-5),0,B486)</f>
        <v>0</v>
      </c>
    </row>
    <row r="487" spans="1:16" x14ac:dyDescent="0.2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32"/>
      <c r="L487" s="12">
        <f t="shared" si="24"/>
        <v>0</v>
      </c>
      <c r="M487" s="12">
        <f t="shared" si="25"/>
        <v>0</v>
      </c>
      <c r="N487" s="12">
        <f t="shared" si="26"/>
        <v>0</v>
      </c>
      <c r="O487" s="12">
        <f>IF(E487&lt;1,0,IF(A487&lt;(Støtteark!$H$4-5),0,(IF(H487="Utførelse",(L487+M487),IF(H487="Fagkontroll",(N487),0)))))</f>
        <v>0</v>
      </c>
      <c r="P487" s="12">
        <f>IF(A487&lt;(Støtteark!$H$4-5),0,B487)</f>
        <v>0</v>
      </c>
    </row>
    <row r="488" spans="1:16" x14ac:dyDescent="0.2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32"/>
      <c r="L488" s="12">
        <f t="shared" si="24"/>
        <v>0</v>
      </c>
      <c r="M488" s="12">
        <f t="shared" si="25"/>
        <v>0</v>
      </c>
      <c r="N488" s="12">
        <f t="shared" si="26"/>
        <v>0</v>
      </c>
      <c r="O488" s="12">
        <f>IF(E488&lt;1,0,IF(A488&lt;(Støtteark!$H$4-5),0,(IF(H488="Utførelse",(L488+M488),IF(H488="Fagkontroll",(N488),0)))))</f>
        <v>0</v>
      </c>
      <c r="P488" s="12">
        <f>IF(A488&lt;(Støtteark!$H$4-5),0,B488)</f>
        <v>0</v>
      </c>
    </row>
    <row r="489" spans="1:16" x14ac:dyDescent="0.2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32"/>
      <c r="L489" s="12">
        <f t="shared" si="24"/>
        <v>0</v>
      </c>
      <c r="M489" s="12">
        <f t="shared" si="25"/>
        <v>0</v>
      </c>
      <c r="N489" s="12">
        <f t="shared" si="26"/>
        <v>0</v>
      </c>
      <c r="O489" s="12">
        <f>IF(E489&lt;1,0,IF(A489&lt;(Støtteark!$H$4-5),0,(IF(H489="Utførelse",(L489+M489),IF(H489="Fagkontroll",(N489),0)))))</f>
        <v>0</v>
      </c>
      <c r="P489" s="12">
        <f>IF(A489&lt;(Støtteark!$H$4-5),0,B489)</f>
        <v>0</v>
      </c>
    </row>
    <row r="490" spans="1:16" x14ac:dyDescent="0.2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32"/>
      <c r="L490" s="12">
        <f t="shared" si="24"/>
        <v>0</v>
      </c>
      <c r="M490" s="12">
        <f t="shared" si="25"/>
        <v>0</v>
      </c>
      <c r="N490" s="12">
        <f t="shared" si="26"/>
        <v>0</v>
      </c>
      <c r="O490" s="12">
        <f>IF(E490&lt;1,0,IF(A490&lt;(Støtteark!$H$4-5),0,(IF(H490="Utførelse",(L490+M490),IF(H490="Fagkontroll",(N490),0)))))</f>
        <v>0</v>
      </c>
      <c r="P490" s="12">
        <f>IF(A490&lt;(Støtteark!$H$4-5),0,B490)</f>
        <v>0</v>
      </c>
    </row>
    <row r="491" spans="1:16" x14ac:dyDescent="0.2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32"/>
      <c r="L491" s="12">
        <f t="shared" si="24"/>
        <v>0</v>
      </c>
      <c r="M491" s="12">
        <f t="shared" si="25"/>
        <v>0</v>
      </c>
      <c r="N491" s="12">
        <f t="shared" si="26"/>
        <v>0</v>
      </c>
      <c r="O491" s="12">
        <f>IF(E491&lt;1,0,IF(A491&lt;(Støtteark!$H$4-5),0,(IF(H491="Utførelse",(L491+M491),IF(H491="Fagkontroll",(N491),0)))))</f>
        <v>0</v>
      </c>
      <c r="P491" s="12">
        <f>IF(A491&lt;(Støtteark!$H$4-5),0,B491)</f>
        <v>0</v>
      </c>
    </row>
    <row r="492" spans="1:16" x14ac:dyDescent="0.2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32"/>
      <c r="L492" s="12">
        <f t="shared" si="24"/>
        <v>0</v>
      </c>
      <c r="M492" s="12">
        <f t="shared" si="25"/>
        <v>0</v>
      </c>
      <c r="N492" s="12">
        <f t="shared" si="26"/>
        <v>0</v>
      </c>
      <c r="O492" s="12">
        <f>IF(E492&lt;1,0,IF(A492&lt;(Støtteark!$H$4-5),0,(IF(H492="Utførelse",(L492+M492),IF(H492="Fagkontroll",(N492),0)))))</f>
        <v>0</v>
      </c>
      <c r="P492" s="12">
        <f>IF(A492&lt;(Støtteark!$H$4-5),0,B492)</f>
        <v>0</v>
      </c>
    </row>
    <row r="493" spans="1:16" x14ac:dyDescent="0.2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32"/>
      <c r="L493" s="12">
        <f t="shared" si="24"/>
        <v>0</v>
      </c>
      <c r="M493" s="12">
        <f t="shared" si="25"/>
        <v>0</v>
      </c>
      <c r="N493" s="12">
        <f t="shared" si="26"/>
        <v>0</v>
      </c>
      <c r="O493" s="12">
        <f>IF(E493&lt;1,0,IF(A493&lt;(Støtteark!$H$4-5),0,(IF(H493="Utførelse",(L493+M493),IF(H493="Fagkontroll",(N493),0)))))</f>
        <v>0</v>
      </c>
      <c r="P493" s="12">
        <f>IF(A493&lt;(Støtteark!$H$4-5),0,B493)</f>
        <v>0</v>
      </c>
    </row>
    <row r="494" spans="1:16" x14ac:dyDescent="0.2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32"/>
      <c r="L494" s="12">
        <f t="shared" si="24"/>
        <v>0</v>
      </c>
      <c r="M494" s="12">
        <f t="shared" si="25"/>
        <v>0</v>
      </c>
      <c r="N494" s="12">
        <f t="shared" si="26"/>
        <v>0</v>
      </c>
      <c r="O494" s="12">
        <f>IF(E494&lt;1,0,IF(A494&lt;(Støtteark!$H$4-5),0,(IF(H494="Utførelse",(L494+M494),IF(H494="Fagkontroll",(N494),0)))))</f>
        <v>0</v>
      </c>
      <c r="P494" s="12">
        <f>IF(A494&lt;(Støtteark!$H$4-5),0,B494)</f>
        <v>0</v>
      </c>
    </row>
    <row r="495" spans="1:16" x14ac:dyDescent="0.2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32"/>
      <c r="L495" s="12">
        <f t="shared" si="24"/>
        <v>0</v>
      </c>
      <c r="M495" s="12">
        <f t="shared" si="25"/>
        <v>0</v>
      </c>
      <c r="N495" s="12">
        <f t="shared" si="26"/>
        <v>0</v>
      </c>
      <c r="O495" s="12">
        <f>IF(E495&lt;1,0,IF(A495&lt;(Støtteark!$H$4-5),0,(IF(H495="Utførelse",(L495+M495),IF(H495="Fagkontroll",(N495),0)))))</f>
        <v>0</v>
      </c>
      <c r="P495" s="12">
        <f>IF(A495&lt;(Støtteark!$H$4-5),0,B495)</f>
        <v>0</v>
      </c>
    </row>
    <row r="496" spans="1:16" x14ac:dyDescent="0.2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32"/>
      <c r="L496" s="12">
        <f t="shared" si="24"/>
        <v>0</v>
      </c>
      <c r="M496" s="12">
        <f t="shared" si="25"/>
        <v>0</v>
      </c>
      <c r="N496" s="12">
        <f t="shared" si="26"/>
        <v>0</v>
      </c>
      <c r="O496" s="12">
        <f>IF(E496&lt;1,0,IF(A496&lt;(Støtteark!$H$4-5),0,(IF(H496="Utførelse",(L496+M496),IF(H496="Fagkontroll",(N496),0)))))</f>
        <v>0</v>
      </c>
      <c r="P496" s="12">
        <f>IF(A496&lt;(Støtteark!$H$4-5),0,B496)</f>
        <v>0</v>
      </c>
    </row>
    <row r="497" spans="1:16" x14ac:dyDescent="0.2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32"/>
      <c r="L497" s="12">
        <f t="shared" si="24"/>
        <v>0</v>
      </c>
      <c r="M497" s="12">
        <f t="shared" si="25"/>
        <v>0</v>
      </c>
      <c r="N497" s="12">
        <f t="shared" si="26"/>
        <v>0</v>
      </c>
      <c r="O497" s="12">
        <f>IF(E497&lt;1,0,IF(A497&lt;(Støtteark!$H$4-5),0,(IF(H497="Utførelse",(L497+M497),IF(H497="Fagkontroll",(N497),0)))))</f>
        <v>0</v>
      </c>
      <c r="P497" s="12">
        <f>IF(A497&lt;(Støtteark!$H$4-5),0,B497)</f>
        <v>0</v>
      </c>
    </row>
    <row r="498" spans="1:16" x14ac:dyDescent="0.2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32"/>
      <c r="L498" s="12">
        <f t="shared" si="24"/>
        <v>0</v>
      </c>
      <c r="M498" s="12">
        <f t="shared" si="25"/>
        <v>0</v>
      </c>
      <c r="N498" s="12">
        <f t="shared" si="26"/>
        <v>0</v>
      </c>
      <c r="O498" s="12">
        <f>IF(E498&lt;1,0,IF(A498&lt;(Støtteark!$H$4-5),0,(IF(H498="Utførelse",(L498+M498),IF(H498="Fagkontroll",(N498),0)))))</f>
        <v>0</v>
      </c>
      <c r="P498" s="12">
        <f>IF(A498&lt;(Støtteark!$H$4-5),0,B498)</f>
        <v>0</v>
      </c>
    </row>
    <row r="499" spans="1:16" x14ac:dyDescent="0.2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32"/>
      <c r="L499" s="12">
        <f t="shared" si="24"/>
        <v>0</v>
      </c>
      <c r="M499" s="12">
        <f t="shared" si="25"/>
        <v>0</v>
      </c>
      <c r="N499" s="12">
        <f t="shared" si="26"/>
        <v>0</v>
      </c>
      <c r="O499" s="12">
        <f>IF(E499&lt;1,0,IF(A499&lt;(Støtteark!$H$4-5),0,(IF(H499="Utførelse",(L499+M499),IF(H499="Fagkontroll",(N499),0)))))</f>
        <v>0</v>
      </c>
      <c r="P499" s="12">
        <f>IF(A499&lt;(Støtteark!$H$4-5),0,B499)</f>
        <v>0</v>
      </c>
    </row>
    <row r="500" spans="1:16" x14ac:dyDescent="0.2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32"/>
      <c r="L500" s="12">
        <f t="shared" si="24"/>
        <v>0</v>
      </c>
      <c r="M500" s="12">
        <f t="shared" si="25"/>
        <v>0</v>
      </c>
      <c r="N500" s="12">
        <f t="shared" si="26"/>
        <v>0</v>
      </c>
      <c r="O500" s="12">
        <f>IF(E500&lt;1,0,IF(A500&lt;(Støtteark!$H$4-5),0,(IF(H500="Utførelse",(L500+M500),IF(H500="Fagkontroll",(N500),0)))))</f>
        <v>0</v>
      </c>
      <c r="P500" s="12">
        <f>IF(A500&lt;(Støtteark!$H$4-5),0,B500)</f>
        <v>0</v>
      </c>
    </row>
    <row r="501" spans="1:16" x14ac:dyDescent="0.2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32"/>
      <c r="L501" s="12">
        <f t="shared" si="24"/>
        <v>0</v>
      </c>
      <c r="M501" s="12">
        <f t="shared" si="25"/>
        <v>0</v>
      </c>
      <c r="N501" s="12">
        <f t="shared" si="26"/>
        <v>0</v>
      </c>
      <c r="O501" s="12">
        <f>IF(E501&lt;1,0,IF(A501&lt;(Støtteark!$H$4-5),0,(IF(H501="Utførelse",(L501+M501),IF(H501="Fagkontroll",(N501),0)))))</f>
        <v>0</v>
      </c>
      <c r="P501" s="12">
        <f>IF(A501&lt;(Støtteark!$H$4-5),0,B501)</f>
        <v>0</v>
      </c>
    </row>
    <row r="502" spans="1:16" x14ac:dyDescent="0.2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32"/>
      <c r="L502" s="12">
        <f t="shared" si="24"/>
        <v>0</v>
      </c>
      <c r="M502" s="12">
        <f t="shared" si="25"/>
        <v>0</v>
      </c>
      <c r="N502" s="12">
        <f t="shared" si="26"/>
        <v>0</v>
      </c>
      <c r="O502" s="12">
        <f>IF(E502&lt;1,0,IF(A502&lt;(Støtteark!$H$4-5),0,(IF(H502="Utførelse",(L502+M502),IF(H502="Fagkontroll",(N502),0)))))</f>
        <v>0</v>
      </c>
      <c r="P502" s="12">
        <f>IF(A502&lt;(Støtteark!$H$4-5),0,B502)</f>
        <v>0</v>
      </c>
    </row>
    <row r="503" spans="1:16" x14ac:dyDescent="0.2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32"/>
      <c r="L503" s="12">
        <f t="shared" si="24"/>
        <v>0</v>
      </c>
      <c r="M503" s="12">
        <f t="shared" si="25"/>
        <v>0</v>
      </c>
      <c r="N503" s="12">
        <f t="shared" si="26"/>
        <v>0</v>
      </c>
      <c r="O503" s="12">
        <f>IF(E503&lt;1,0,IF(A503&lt;(Støtteark!$H$4-5),0,(IF(H503="Utførelse",(L503+M503),IF(H503="Fagkontroll",(N503),0)))))</f>
        <v>0</v>
      </c>
      <c r="P503" s="12">
        <f>IF(A503&lt;(Støtteark!$H$4-5),0,B503)</f>
        <v>0</v>
      </c>
    </row>
    <row r="504" spans="1:16" x14ac:dyDescent="0.2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32"/>
      <c r="L504" s="12">
        <f t="shared" si="24"/>
        <v>0</v>
      </c>
      <c r="M504" s="12">
        <f t="shared" si="25"/>
        <v>0</v>
      </c>
      <c r="N504" s="12">
        <f t="shared" si="26"/>
        <v>0</v>
      </c>
      <c r="O504" s="12">
        <f>IF(E504&lt;1,0,IF(A504&lt;(Støtteark!$H$4-5),0,(IF(H504="Utførelse",(L504+M504),IF(H504="Fagkontroll",(N504),0)))))</f>
        <v>0</v>
      </c>
      <c r="P504" s="12">
        <f>IF(A504&lt;(Støtteark!$H$4-5),0,B504)</f>
        <v>0</v>
      </c>
    </row>
    <row r="505" spans="1:16" x14ac:dyDescent="0.2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32"/>
      <c r="L505" s="12">
        <f t="shared" si="24"/>
        <v>0</v>
      </c>
      <c r="M505" s="12">
        <f t="shared" si="25"/>
        <v>0</v>
      </c>
      <c r="N505" s="12">
        <f t="shared" si="26"/>
        <v>0</v>
      </c>
      <c r="O505" s="12">
        <f>IF(E505&lt;1,0,IF(A505&lt;(Støtteark!$H$4-5),0,(IF(H505="Utførelse",(L505+M505),IF(H505="Fagkontroll",(N505),0)))))</f>
        <v>0</v>
      </c>
      <c r="P505" s="12">
        <f>IF(A505&lt;(Støtteark!$H$4-5),0,B505)</f>
        <v>0</v>
      </c>
    </row>
    <row r="506" spans="1:16" x14ac:dyDescent="0.2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32"/>
      <c r="L506" s="12">
        <f t="shared" si="24"/>
        <v>0</v>
      </c>
      <c r="M506" s="12">
        <f t="shared" si="25"/>
        <v>0</v>
      </c>
      <c r="N506" s="12">
        <f t="shared" si="26"/>
        <v>0</v>
      </c>
      <c r="O506" s="12">
        <f>IF(E506&lt;1,0,IF(A506&lt;(Støtteark!$H$4-5),0,(IF(H506="Utførelse",(L506+M506),IF(H506="Fagkontroll",(N506),0)))))</f>
        <v>0</v>
      </c>
      <c r="P506" s="12">
        <f>IF(A506&lt;(Støtteark!$H$4-5),0,B506)</f>
        <v>0</v>
      </c>
    </row>
    <row r="507" spans="1:16" x14ac:dyDescent="0.2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32"/>
      <c r="L507" s="12">
        <f t="shared" si="24"/>
        <v>0</v>
      </c>
      <c r="M507" s="12">
        <f t="shared" si="25"/>
        <v>0</v>
      </c>
      <c r="N507" s="12">
        <f t="shared" si="26"/>
        <v>0</v>
      </c>
      <c r="O507" s="12">
        <f>IF(E507&lt;1,0,IF(A507&lt;(Støtteark!$H$4-5),0,(IF(H507="Utførelse",(L507+M507),IF(H507="Fagkontroll",(N507),0)))))</f>
        <v>0</v>
      </c>
      <c r="P507" s="12">
        <f>IF(A507&lt;(Støtteark!$H$4-5),0,B507)</f>
        <v>0</v>
      </c>
    </row>
    <row r="508" spans="1:16" x14ac:dyDescent="0.2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32"/>
      <c r="L508" s="12">
        <f t="shared" si="24"/>
        <v>0</v>
      </c>
      <c r="M508" s="12">
        <f t="shared" si="25"/>
        <v>0</v>
      </c>
      <c r="N508" s="12">
        <f t="shared" si="26"/>
        <v>0</v>
      </c>
      <c r="O508" s="12">
        <f>IF(E508&lt;1,0,IF(A508&lt;(Støtteark!$H$4-5),0,(IF(H508="Utførelse",(L508+M508),IF(H508="Fagkontroll",(N508),0)))))</f>
        <v>0</v>
      </c>
      <c r="P508" s="12">
        <f>IF(A508&lt;(Støtteark!$H$4-5),0,B508)</f>
        <v>0</v>
      </c>
    </row>
    <row r="509" spans="1:16" x14ac:dyDescent="0.2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32"/>
      <c r="L509" s="12">
        <f t="shared" si="24"/>
        <v>0</v>
      </c>
      <c r="M509" s="12">
        <f t="shared" si="25"/>
        <v>0</v>
      </c>
      <c r="N509" s="12">
        <f t="shared" si="26"/>
        <v>0</v>
      </c>
      <c r="O509" s="12">
        <f>IF(E509&lt;1,0,IF(A509&lt;(Støtteark!$H$4-5),0,(IF(H509="Utførelse",(L509+M509),IF(H509="Fagkontroll",(N509),0)))))</f>
        <v>0</v>
      </c>
      <c r="P509" s="12">
        <f>IF(A509&lt;(Støtteark!$H$4-5),0,B509)</f>
        <v>0</v>
      </c>
    </row>
    <row r="510" spans="1:16" x14ac:dyDescent="0.2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32"/>
      <c r="L510" s="12">
        <f t="shared" si="24"/>
        <v>0</v>
      </c>
      <c r="M510" s="12">
        <f t="shared" si="25"/>
        <v>0</v>
      </c>
      <c r="N510" s="12">
        <f t="shared" si="26"/>
        <v>0</v>
      </c>
      <c r="O510" s="12">
        <f>IF(E510&lt;1,0,IF(A510&lt;(Støtteark!$H$4-5),0,(IF(H510="Utførelse",(L510+M510),IF(H510="Fagkontroll",(N510),0)))))</f>
        <v>0</v>
      </c>
      <c r="P510" s="12">
        <f>IF(A510&lt;(Støtteark!$H$4-5),0,B510)</f>
        <v>0</v>
      </c>
    </row>
    <row r="511" spans="1:16" x14ac:dyDescent="0.2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32"/>
      <c r="L511" s="12">
        <f t="shared" si="24"/>
        <v>0</v>
      </c>
      <c r="M511" s="12">
        <f t="shared" si="25"/>
        <v>0</v>
      </c>
      <c r="N511" s="12">
        <f t="shared" si="26"/>
        <v>0</v>
      </c>
      <c r="O511" s="12">
        <f>IF(E511&lt;1,0,IF(A511&lt;(Støtteark!$H$4-5),0,(IF(H511="Utførelse",(L511+M511),IF(H511="Fagkontroll",(N511),0)))))</f>
        <v>0</v>
      </c>
      <c r="P511" s="12">
        <f>IF(A511&lt;(Støtteark!$H$4-5),0,B511)</f>
        <v>0</v>
      </c>
    </row>
    <row r="512" spans="1:16" x14ac:dyDescent="0.2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32"/>
      <c r="L512" s="12">
        <f t="shared" si="24"/>
        <v>0</v>
      </c>
      <c r="M512" s="12">
        <f t="shared" si="25"/>
        <v>0</v>
      </c>
      <c r="N512" s="12">
        <f t="shared" si="26"/>
        <v>0</v>
      </c>
      <c r="O512" s="12">
        <f>IF(E512&lt;1,0,IF(A512&lt;(Støtteark!$H$4-5),0,(IF(H512="Utførelse",(L512+M512),IF(H512="Fagkontroll",(N512),0)))))</f>
        <v>0</v>
      </c>
      <c r="P512" s="12">
        <f>IF(A512&lt;(Støtteark!$H$4-5),0,B512)</f>
        <v>0</v>
      </c>
    </row>
    <row r="513" spans="1:16" x14ac:dyDescent="0.2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32"/>
      <c r="L513" s="12">
        <f t="shared" si="24"/>
        <v>0</v>
      </c>
      <c r="M513" s="12">
        <f t="shared" si="25"/>
        <v>0</v>
      </c>
      <c r="N513" s="12">
        <f t="shared" si="26"/>
        <v>0</v>
      </c>
      <c r="O513" s="12">
        <f>IF(E513&lt;1,0,IF(A513&lt;(Støtteark!$H$4-5),0,(IF(H513="Utførelse",(L513+M513),IF(H513="Fagkontroll",(N513),0)))))</f>
        <v>0</v>
      </c>
      <c r="P513" s="12">
        <f>IF(A513&lt;(Støtteark!$H$4-5),0,B513)</f>
        <v>0</v>
      </c>
    </row>
    <row r="514" spans="1:16" x14ac:dyDescent="0.2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32"/>
      <c r="L514" s="12">
        <f t="shared" si="24"/>
        <v>0</v>
      </c>
      <c r="M514" s="12">
        <f t="shared" si="25"/>
        <v>0</v>
      </c>
      <c r="N514" s="12">
        <f t="shared" si="26"/>
        <v>0</v>
      </c>
      <c r="O514" s="12">
        <f>IF(E514&lt;1,0,IF(A514&lt;(Støtteark!$H$4-5),0,(IF(H514="Utførelse",(L514+M514),IF(H514="Fagkontroll",(N514),0)))))</f>
        <v>0</v>
      </c>
      <c r="P514" s="12">
        <f>IF(A514&lt;(Støtteark!$H$4-5),0,B514)</f>
        <v>0</v>
      </c>
    </row>
    <row r="515" spans="1:16" x14ac:dyDescent="0.2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32"/>
      <c r="L515" s="12">
        <f t="shared" si="24"/>
        <v>0</v>
      </c>
      <c r="M515" s="12">
        <f t="shared" si="25"/>
        <v>0</v>
      </c>
      <c r="N515" s="12">
        <f t="shared" si="26"/>
        <v>0</v>
      </c>
      <c r="O515" s="12">
        <f>IF(E515&lt;1,0,IF(A515&lt;(Støtteark!$H$4-5),0,(IF(H515="Utførelse",(L515+M515),IF(H515="Fagkontroll",(N515),0)))))</f>
        <v>0</v>
      </c>
      <c r="P515" s="12">
        <f>IF(A515&lt;(Støtteark!$H$4-5),0,B515)</f>
        <v>0</v>
      </c>
    </row>
    <row r="516" spans="1:16" x14ac:dyDescent="0.2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32"/>
      <c r="L516" s="12">
        <f t="shared" si="24"/>
        <v>0</v>
      </c>
      <c r="M516" s="12">
        <f t="shared" si="25"/>
        <v>0</v>
      </c>
      <c r="N516" s="12">
        <f t="shared" si="26"/>
        <v>0</v>
      </c>
      <c r="O516" s="12">
        <f>IF(E516&lt;1,0,IF(A516&lt;(Støtteark!$H$4-5),0,(IF(H516="Utførelse",(L516+M516),IF(H516="Fagkontroll",(N516),0)))))</f>
        <v>0</v>
      </c>
      <c r="P516" s="12">
        <f>IF(A516&lt;(Støtteark!$H$4-5),0,B516)</f>
        <v>0</v>
      </c>
    </row>
    <row r="517" spans="1:16" x14ac:dyDescent="0.2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32"/>
      <c r="L517" s="12">
        <f t="shared" si="24"/>
        <v>0</v>
      </c>
      <c r="M517" s="12">
        <f t="shared" si="25"/>
        <v>0</v>
      </c>
      <c r="N517" s="12">
        <f t="shared" si="26"/>
        <v>0</v>
      </c>
      <c r="O517" s="12">
        <f>IF(E517&lt;1,0,IF(A517&lt;(Støtteark!$H$4-5),0,(IF(H517="Utførelse",(L517+M517),IF(H517="Fagkontroll",(N517),0)))))</f>
        <v>0</v>
      </c>
      <c r="P517" s="12">
        <f>IF(A517&lt;(Støtteark!$H$4-5),0,B517)</f>
        <v>0</v>
      </c>
    </row>
    <row r="518" spans="1:16" x14ac:dyDescent="0.2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32"/>
      <c r="L518" s="12">
        <f t="shared" si="24"/>
        <v>0</v>
      </c>
      <c r="M518" s="12">
        <f t="shared" si="25"/>
        <v>0</v>
      </c>
      <c r="N518" s="12">
        <f t="shared" si="26"/>
        <v>0</v>
      </c>
      <c r="O518" s="12">
        <f>IF(E518&lt;1,0,IF(A518&lt;(Støtteark!$H$4-5),0,(IF(H518="Utførelse",(L518+M518),IF(H518="Fagkontroll",(N518),0)))))</f>
        <v>0</v>
      </c>
      <c r="P518" s="12">
        <f>IF(A518&lt;(Støtteark!$H$4-5),0,B518)</f>
        <v>0</v>
      </c>
    </row>
    <row r="519" spans="1:16" x14ac:dyDescent="0.2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32"/>
      <c r="L519" s="12">
        <f t="shared" si="24"/>
        <v>0</v>
      </c>
      <c r="M519" s="12">
        <f t="shared" si="25"/>
        <v>0</v>
      </c>
      <c r="N519" s="12">
        <f t="shared" si="26"/>
        <v>0</v>
      </c>
      <c r="O519" s="12">
        <f>IF(E519&lt;1,0,IF(A519&lt;(Støtteark!$H$4-5),0,(IF(H519="Utførelse",(L519+M519),IF(H519="Fagkontroll",(N519),0)))))</f>
        <v>0</v>
      </c>
      <c r="P519" s="12">
        <f>IF(A519&lt;(Støtteark!$H$4-5),0,B519)</f>
        <v>0</v>
      </c>
    </row>
    <row r="520" spans="1:16" x14ac:dyDescent="0.2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32"/>
      <c r="L520" s="12">
        <f t="shared" si="24"/>
        <v>0</v>
      </c>
      <c r="M520" s="12">
        <f t="shared" si="25"/>
        <v>0</v>
      </c>
      <c r="N520" s="12">
        <f t="shared" si="26"/>
        <v>0</v>
      </c>
      <c r="O520" s="12">
        <f>IF(E520&lt;1,0,IF(A520&lt;(Støtteark!$H$4-5),0,(IF(H520="Utførelse",(L520+M520),IF(H520="Fagkontroll",(N520),0)))))</f>
        <v>0</v>
      </c>
      <c r="P520" s="12">
        <f>IF(A520&lt;(Støtteark!$H$4-5),0,B520)</f>
        <v>0</v>
      </c>
    </row>
    <row r="521" spans="1:16" x14ac:dyDescent="0.2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32"/>
      <c r="L521" s="12">
        <f t="shared" si="24"/>
        <v>0</v>
      </c>
      <c r="M521" s="12">
        <f t="shared" si="25"/>
        <v>0</v>
      </c>
      <c r="N521" s="12">
        <f t="shared" si="26"/>
        <v>0</v>
      </c>
      <c r="O521" s="12">
        <f>IF(E521&lt;1,0,IF(A521&lt;(Støtteark!$H$4-5),0,(IF(H521="Utførelse",(L521+M521),IF(H521="Fagkontroll",(N521),0)))))</f>
        <v>0</v>
      </c>
      <c r="P521" s="12">
        <f>IF(A521&lt;(Støtteark!$H$4-5),0,B521)</f>
        <v>0</v>
      </c>
    </row>
    <row r="522" spans="1:16" x14ac:dyDescent="0.2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32"/>
      <c r="L522" s="12">
        <f t="shared" si="24"/>
        <v>0</v>
      </c>
      <c r="M522" s="12">
        <f t="shared" si="25"/>
        <v>0</v>
      </c>
      <c r="N522" s="12">
        <f t="shared" si="26"/>
        <v>0</v>
      </c>
      <c r="O522" s="12">
        <f>IF(E522&lt;1,0,IF(A522&lt;(Støtteark!$H$4-5),0,(IF(H522="Utførelse",(L522+M522),IF(H522="Fagkontroll",(N522),0)))))</f>
        <v>0</v>
      </c>
      <c r="P522" s="12">
        <f>IF(A522&lt;(Støtteark!$H$4-5),0,B522)</f>
        <v>0</v>
      </c>
    </row>
    <row r="523" spans="1:16" x14ac:dyDescent="0.2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32"/>
      <c r="L523" s="12">
        <f t="shared" si="24"/>
        <v>0</v>
      </c>
      <c r="M523" s="12">
        <f t="shared" si="25"/>
        <v>0</v>
      </c>
      <c r="N523" s="12">
        <f t="shared" si="26"/>
        <v>0</v>
      </c>
      <c r="O523" s="12">
        <f>IF(E523&lt;1,0,IF(A523&lt;(Støtteark!$H$4-5),0,(IF(H523="Utførelse",(L523+M523),IF(H523="Fagkontroll",(N523),0)))))</f>
        <v>0</v>
      </c>
      <c r="P523" s="12">
        <f>IF(A523&lt;(Støtteark!$H$4-5),0,B523)</f>
        <v>0</v>
      </c>
    </row>
    <row r="524" spans="1:16" x14ac:dyDescent="0.2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32"/>
      <c r="L524" s="12">
        <f t="shared" si="24"/>
        <v>0</v>
      </c>
      <c r="M524" s="12">
        <f t="shared" si="25"/>
        <v>0</v>
      </c>
      <c r="N524" s="12">
        <f t="shared" si="26"/>
        <v>0</v>
      </c>
      <c r="O524" s="12">
        <f>IF(E524&lt;1,0,IF(A524&lt;(Støtteark!$H$4-5),0,(IF(H524="Utførelse",(L524+M524),IF(H524="Fagkontroll",(N524),0)))))</f>
        <v>0</v>
      </c>
      <c r="P524" s="12">
        <f>IF(A524&lt;(Støtteark!$H$4-5),0,B524)</f>
        <v>0</v>
      </c>
    </row>
    <row r="525" spans="1:16" x14ac:dyDescent="0.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32"/>
      <c r="L525" s="12">
        <f t="shared" si="24"/>
        <v>0</v>
      </c>
      <c r="M525" s="12">
        <f t="shared" si="25"/>
        <v>0</v>
      </c>
      <c r="N525" s="12">
        <f t="shared" si="26"/>
        <v>0</v>
      </c>
      <c r="O525" s="12">
        <f>IF(E525&lt;1,0,IF(A525&lt;(Støtteark!$H$4-5),0,(IF(H525="Utførelse",(L525+M525),IF(H525="Fagkontroll",(N525),0)))))</f>
        <v>0</v>
      </c>
      <c r="P525" s="12">
        <f>IF(A525&lt;(Støtteark!$H$4-5),0,B525)</f>
        <v>0</v>
      </c>
    </row>
    <row r="526" spans="1:16" x14ac:dyDescent="0.2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32"/>
      <c r="L526" s="12">
        <f t="shared" si="24"/>
        <v>0</v>
      </c>
      <c r="M526" s="12">
        <f t="shared" si="25"/>
        <v>0</v>
      </c>
      <c r="N526" s="12">
        <f t="shared" si="26"/>
        <v>0</v>
      </c>
      <c r="O526" s="12">
        <f>IF(E526&lt;1,0,IF(A526&lt;(Støtteark!$H$4-5),0,(IF(H526="Utførelse",(L526+M526),IF(H526="Fagkontroll",(N526),0)))))</f>
        <v>0</v>
      </c>
      <c r="P526" s="12">
        <f>IF(A526&lt;(Støtteark!$H$4-5),0,B526)</f>
        <v>0</v>
      </c>
    </row>
    <row r="527" spans="1:16" x14ac:dyDescent="0.2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32"/>
      <c r="L527" s="12">
        <f t="shared" ref="L527:L590" si="27">IF(E527&lt;1,0,IF(H527="Utførelse",IF(G527="Tekniske planer",B527,0),0))</f>
        <v>0</v>
      </c>
      <c r="M527" s="12">
        <f t="shared" ref="M527:M590" si="28">IF(E527&lt;1,0,IF(H527="Utførelse",IF(G527="Revurdering",B527,0),0))</f>
        <v>0</v>
      </c>
      <c r="N527" s="12">
        <f t="shared" ref="N527:N590" si="29">IF(L527+M527&gt;0,0,B527)</f>
        <v>0</v>
      </c>
      <c r="O527" s="12">
        <f>IF(E527&lt;1,0,IF(A527&lt;(Støtteark!$H$4-5),0,(IF(H527="Utførelse",(L527+M527),IF(H527="Fagkontroll",(N527),0)))))</f>
        <v>0</v>
      </c>
      <c r="P527" s="12">
        <f>IF(A527&lt;(Støtteark!$H$4-5),0,B527)</f>
        <v>0</v>
      </c>
    </row>
    <row r="528" spans="1:16" x14ac:dyDescent="0.2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32"/>
      <c r="L528" s="12">
        <f t="shared" si="27"/>
        <v>0</v>
      </c>
      <c r="M528" s="12">
        <f t="shared" si="28"/>
        <v>0</v>
      </c>
      <c r="N528" s="12">
        <f t="shared" si="29"/>
        <v>0</v>
      </c>
      <c r="O528" s="12">
        <f>IF(E528&lt;1,0,IF(A528&lt;(Støtteark!$H$4-5),0,(IF(H528="Utførelse",(L528+M528),IF(H528="Fagkontroll",(N528),0)))))</f>
        <v>0</v>
      </c>
      <c r="P528" s="12">
        <f>IF(A528&lt;(Støtteark!$H$4-5),0,B528)</f>
        <v>0</v>
      </c>
    </row>
    <row r="529" spans="1:16" x14ac:dyDescent="0.2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32"/>
      <c r="L529" s="12">
        <f t="shared" si="27"/>
        <v>0</v>
      </c>
      <c r="M529" s="12">
        <f t="shared" si="28"/>
        <v>0</v>
      </c>
      <c r="N529" s="12">
        <f t="shared" si="29"/>
        <v>0</v>
      </c>
      <c r="O529" s="12">
        <f>IF(E529&lt;1,0,IF(A529&lt;(Støtteark!$H$4-5),0,(IF(H529="Utførelse",(L529+M529),IF(H529="Fagkontroll",(N529),0)))))</f>
        <v>0</v>
      </c>
      <c r="P529" s="12">
        <f>IF(A529&lt;(Støtteark!$H$4-5),0,B529)</f>
        <v>0</v>
      </c>
    </row>
    <row r="530" spans="1:16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32"/>
      <c r="L530" s="12">
        <f t="shared" si="27"/>
        <v>0</v>
      </c>
      <c r="M530" s="12">
        <f t="shared" si="28"/>
        <v>0</v>
      </c>
      <c r="N530" s="12">
        <f t="shared" si="29"/>
        <v>0</v>
      </c>
      <c r="O530" s="12">
        <f>IF(E530&lt;1,0,IF(A530&lt;(Støtteark!$H$4-5),0,(IF(H530="Utførelse",(L530+M530),IF(H530="Fagkontroll",(N530),0)))))</f>
        <v>0</v>
      </c>
      <c r="P530" s="12">
        <f>IF(A530&lt;(Støtteark!$H$4-5),0,B530)</f>
        <v>0</v>
      </c>
    </row>
    <row r="531" spans="1:16" x14ac:dyDescent="0.2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32"/>
      <c r="L531" s="12">
        <f t="shared" si="27"/>
        <v>0</v>
      </c>
      <c r="M531" s="12">
        <f t="shared" si="28"/>
        <v>0</v>
      </c>
      <c r="N531" s="12">
        <f t="shared" si="29"/>
        <v>0</v>
      </c>
      <c r="O531" s="12">
        <f>IF(E531&lt;1,0,IF(A531&lt;(Støtteark!$H$4-5),0,(IF(H531="Utførelse",(L531+M531),IF(H531="Fagkontroll",(N531),0)))))</f>
        <v>0</v>
      </c>
      <c r="P531" s="12">
        <f>IF(A531&lt;(Støtteark!$H$4-5),0,B531)</f>
        <v>0</v>
      </c>
    </row>
    <row r="532" spans="1:16" x14ac:dyDescent="0.2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32"/>
      <c r="L532" s="12">
        <f t="shared" si="27"/>
        <v>0</v>
      </c>
      <c r="M532" s="12">
        <f t="shared" si="28"/>
        <v>0</v>
      </c>
      <c r="N532" s="12">
        <f t="shared" si="29"/>
        <v>0</v>
      </c>
      <c r="O532" s="12">
        <f>IF(E532&lt;1,0,IF(A532&lt;(Støtteark!$H$4-5),0,(IF(H532="Utførelse",(L532+M532),IF(H532="Fagkontroll",(N532),0)))))</f>
        <v>0</v>
      </c>
      <c r="P532" s="12">
        <f>IF(A532&lt;(Støtteark!$H$4-5),0,B532)</f>
        <v>0</v>
      </c>
    </row>
    <row r="533" spans="1:16" x14ac:dyDescent="0.2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32"/>
      <c r="L533" s="12">
        <f t="shared" si="27"/>
        <v>0</v>
      </c>
      <c r="M533" s="12">
        <f t="shared" si="28"/>
        <v>0</v>
      </c>
      <c r="N533" s="12">
        <f t="shared" si="29"/>
        <v>0</v>
      </c>
      <c r="O533" s="12">
        <f>IF(E533&lt;1,0,IF(A533&lt;(Støtteark!$H$4-5),0,(IF(H533="Utførelse",(L533+M533),IF(H533="Fagkontroll",(N533),0)))))</f>
        <v>0</v>
      </c>
      <c r="P533" s="12">
        <f>IF(A533&lt;(Støtteark!$H$4-5),0,B533)</f>
        <v>0</v>
      </c>
    </row>
    <row r="534" spans="1:16" x14ac:dyDescent="0.2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32"/>
      <c r="L534" s="12">
        <f t="shared" si="27"/>
        <v>0</v>
      </c>
      <c r="M534" s="12">
        <f t="shared" si="28"/>
        <v>0</v>
      </c>
      <c r="N534" s="12">
        <f t="shared" si="29"/>
        <v>0</v>
      </c>
      <c r="O534" s="12">
        <f>IF(E534&lt;1,0,IF(A534&lt;(Støtteark!$H$4-5),0,(IF(H534="Utførelse",(L534+M534),IF(H534="Fagkontroll",(N534),0)))))</f>
        <v>0</v>
      </c>
      <c r="P534" s="12">
        <f>IF(A534&lt;(Støtteark!$H$4-5),0,B534)</f>
        <v>0</v>
      </c>
    </row>
    <row r="535" spans="1:16" x14ac:dyDescent="0.2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32"/>
      <c r="L535" s="12">
        <f t="shared" si="27"/>
        <v>0</v>
      </c>
      <c r="M535" s="12">
        <f t="shared" si="28"/>
        <v>0</v>
      </c>
      <c r="N535" s="12">
        <f t="shared" si="29"/>
        <v>0</v>
      </c>
      <c r="O535" s="12">
        <f>IF(E535&lt;1,0,IF(A535&lt;(Støtteark!$H$4-5),0,(IF(H535="Utførelse",(L535+M535),IF(H535="Fagkontroll",(N535),0)))))</f>
        <v>0</v>
      </c>
      <c r="P535" s="12">
        <f>IF(A535&lt;(Støtteark!$H$4-5),0,B535)</f>
        <v>0</v>
      </c>
    </row>
    <row r="536" spans="1:16" x14ac:dyDescent="0.2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32"/>
      <c r="L536" s="12">
        <f t="shared" si="27"/>
        <v>0</v>
      </c>
      <c r="M536" s="12">
        <f t="shared" si="28"/>
        <v>0</v>
      </c>
      <c r="N536" s="12">
        <f t="shared" si="29"/>
        <v>0</v>
      </c>
      <c r="O536" s="12">
        <f>IF(E536&lt;1,0,IF(A536&lt;(Støtteark!$H$4-5),0,(IF(H536="Utførelse",(L536+M536),IF(H536="Fagkontroll",(N536),0)))))</f>
        <v>0</v>
      </c>
      <c r="P536" s="12">
        <f>IF(A536&lt;(Støtteark!$H$4-5),0,B536)</f>
        <v>0</v>
      </c>
    </row>
    <row r="537" spans="1:16" x14ac:dyDescent="0.2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32"/>
      <c r="L537" s="12">
        <f t="shared" si="27"/>
        <v>0</v>
      </c>
      <c r="M537" s="12">
        <f t="shared" si="28"/>
        <v>0</v>
      </c>
      <c r="N537" s="12">
        <f t="shared" si="29"/>
        <v>0</v>
      </c>
      <c r="O537" s="12">
        <f>IF(E537&lt;1,0,IF(A537&lt;(Støtteark!$H$4-5),0,(IF(H537="Utførelse",(L537+M537),IF(H537="Fagkontroll",(N537),0)))))</f>
        <v>0</v>
      </c>
      <c r="P537" s="12">
        <f>IF(A537&lt;(Støtteark!$H$4-5),0,B537)</f>
        <v>0</v>
      </c>
    </row>
    <row r="538" spans="1:16" x14ac:dyDescent="0.2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32"/>
      <c r="L538" s="12">
        <f t="shared" si="27"/>
        <v>0</v>
      </c>
      <c r="M538" s="12">
        <f t="shared" si="28"/>
        <v>0</v>
      </c>
      <c r="N538" s="12">
        <f t="shared" si="29"/>
        <v>0</v>
      </c>
      <c r="O538" s="12">
        <f>IF(E538&lt;1,0,IF(A538&lt;(Støtteark!$H$4-5),0,(IF(H538="Utførelse",(L538+M538),IF(H538="Fagkontroll",(N538),0)))))</f>
        <v>0</v>
      </c>
      <c r="P538" s="12">
        <f>IF(A538&lt;(Støtteark!$H$4-5),0,B538)</f>
        <v>0</v>
      </c>
    </row>
    <row r="539" spans="1:16" x14ac:dyDescent="0.2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32"/>
      <c r="L539" s="12">
        <f t="shared" si="27"/>
        <v>0</v>
      </c>
      <c r="M539" s="12">
        <f t="shared" si="28"/>
        <v>0</v>
      </c>
      <c r="N539" s="12">
        <f t="shared" si="29"/>
        <v>0</v>
      </c>
      <c r="O539" s="12">
        <f>IF(E539&lt;1,0,IF(A539&lt;(Støtteark!$H$4-5),0,(IF(H539="Utførelse",(L539+M539),IF(H539="Fagkontroll",(N539),0)))))</f>
        <v>0</v>
      </c>
      <c r="P539" s="12">
        <f>IF(A539&lt;(Støtteark!$H$4-5),0,B539)</f>
        <v>0</v>
      </c>
    </row>
    <row r="540" spans="1:16" x14ac:dyDescent="0.2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32"/>
      <c r="L540" s="12">
        <f t="shared" si="27"/>
        <v>0</v>
      </c>
      <c r="M540" s="12">
        <f t="shared" si="28"/>
        <v>0</v>
      </c>
      <c r="N540" s="12">
        <f t="shared" si="29"/>
        <v>0</v>
      </c>
      <c r="O540" s="12">
        <f>IF(E540&lt;1,0,IF(A540&lt;(Støtteark!$H$4-5),0,(IF(H540="Utførelse",(L540+M540),IF(H540="Fagkontroll",(N540),0)))))</f>
        <v>0</v>
      </c>
      <c r="P540" s="12">
        <f>IF(A540&lt;(Støtteark!$H$4-5),0,B540)</f>
        <v>0</v>
      </c>
    </row>
    <row r="541" spans="1:16" x14ac:dyDescent="0.2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32"/>
      <c r="L541" s="12">
        <f t="shared" si="27"/>
        <v>0</v>
      </c>
      <c r="M541" s="12">
        <f t="shared" si="28"/>
        <v>0</v>
      </c>
      <c r="N541" s="12">
        <f t="shared" si="29"/>
        <v>0</v>
      </c>
      <c r="O541" s="12">
        <f>IF(E541&lt;1,0,IF(A541&lt;(Støtteark!$H$4-5),0,(IF(H541="Utførelse",(L541+M541),IF(H541="Fagkontroll",(N541),0)))))</f>
        <v>0</v>
      </c>
      <c r="P541" s="12">
        <f>IF(A541&lt;(Støtteark!$H$4-5),0,B541)</f>
        <v>0</v>
      </c>
    </row>
    <row r="542" spans="1:16" x14ac:dyDescent="0.2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32"/>
      <c r="L542" s="12">
        <f t="shared" si="27"/>
        <v>0</v>
      </c>
      <c r="M542" s="12">
        <f t="shared" si="28"/>
        <v>0</v>
      </c>
      <c r="N542" s="12">
        <f t="shared" si="29"/>
        <v>0</v>
      </c>
      <c r="O542" s="12">
        <f>IF(E542&lt;1,0,IF(A542&lt;(Støtteark!$H$4-5),0,(IF(H542="Utførelse",(L542+M542),IF(H542="Fagkontroll",(N542),0)))))</f>
        <v>0</v>
      </c>
      <c r="P542" s="12">
        <f>IF(A542&lt;(Støtteark!$H$4-5),0,B542)</f>
        <v>0</v>
      </c>
    </row>
    <row r="543" spans="1:16" x14ac:dyDescent="0.2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32"/>
      <c r="L543" s="12">
        <f t="shared" si="27"/>
        <v>0</v>
      </c>
      <c r="M543" s="12">
        <f t="shared" si="28"/>
        <v>0</v>
      </c>
      <c r="N543" s="12">
        <f t="shared" si="29"/>
        <v>0</v>
      </c>
      <c r="O543" s="12">
        <f>IF(E543&lt;1,0,IF(A543&lt;(Støtteark!$H$4-5),0,(IF(H543="Utførelse",(L543+M543),IF(H543="Fagkontroll",(N543),0)))))</f>
        <v>0</v>
      </c>
      <c r="P543" s="12">
        <f>IF(A543&lt;(Støtteark!$H$4-5),0,B543)</f>
        <v>0</v>
      </c>
    </row>
    <row r="544" spans="1:16" x14ac:dyDescent="0.2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32"/>
      <c r="L544" s="12">
        <f t="shared" si="27"/>
        <v>0</v>
      </c>
      <c r="M544" s="12">
        <f t="shared" si="28"/>
        <v>0</v>
      </c>
      <c r="N544" s="12">
        <f t="shared" si="29"/>
        <v>0</v>
      </c>
      <c r="O544" s="12">
        <f>IF(E544&lt;1,0,IF(A544&lt;(Støtteark!$H$4-5),0,(IF(H544="Utførelse",(L544+M544),IF(H544="Fagkontroll",(N544),0)))))</f>
        <v>0</v>
      </c>
      <c r="P544" s="12">
        <f>IF(A544&lt;(Støtteark!$H$4-5),0,B544)</f>
        <v>0</v>
      </c>
    </row>
    <row r="545" spans="1:16" x14ac:dyDescent="0.2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32"/>
      <c r="L545" s="12">
        <f t="shared" si="27"/>
        <v>0</v>
      </c>
      <c r="M545" s="12">
        <f t="shared" si="28"/>
        <v>0</v>
      </c>
      <c r="N545" s="12">
        <f t="shared" si="29"/>
        <v>0</v>
      </c>
      <c r="O545" s="12">
        <f>IF(E545&lt;1,0,IF(A545&lt;(Støtteark!$H$4-5),0,(IF(H545="Utførelse",(L545+M545),IF(H545="Fagkontroll",(N545),0)))))</f>
        <v>0</v>
      </c>
      <c r="P545" s="12">
        <f>IF(A545&lt;(Støtteark!$H$4-5),0,B545)</f>
        <v>0</v>
      </c>
    </row>
    <row r="546" spans="1:16" x14ac:dyDescent="0.2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32"/>
      <c r="L546" s="12">
        <f t="shared" si="27"/>
        <v>0</v>
      </c>
      <c r="M546" s="12">
        <f t="shared" si="28"/>
        <v>0</v>
      </c>
      <c r="N546" s="12">
        <f t="shared" si="29"/>
        <v>0</v>
      </c>
      <c r="O546" s="12">
        <f>IF(E546&lt;1,0,IF(A546&lt;(Støtteark!$H$4-5),0,(IF(H546="Utførelse",(L546+M546),IF(H546="Fagkontroll",(N546),0)))))</f>
        <v>0</v>
      </c>
      <c r="P546" s="12">
        <f>IF(A546&lt;(Støtteark!$H$4-5),0,B546)</f>
        <v>0</v>
      </c>
    </row>
    <row r="547" spans="1:16" x14ac:dyDescent="0.2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32"/>
      <c r="L547" s="12">
        <f t="shared" si="27"/>
        <v>0</v>
      </c>
      <c r="M547" s="12">
        <f t="shared" si="28"/>
        <v>0</v>
      </c>
      <c r="N547" s="12">
        <f t="shared" si="29"/>
        <v>0</v>
      </c>
      <c r="O547" s="12">
        <f>IF(E547&lt;1,0,IF(A547&lt;(Støtteark!$H$4-5),0,(IF(H547="Utførelse",(L547+M547),IF(H547="Fagkontroll",(N547),0)))))</f>
        <v>0</v>
      </c>
      <c r="P547" s="12">
        <f>IF(A547&lt;(Støtteark!$H$4-5),0,B547)</f>
        <v>0</v>
      </c>
    </row>
    <row r="548" spans="1:16" x14ac:dyDescent="0.2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32"/>
      <c r="L548" s="12">
        <f t="shared" si="27"/>
        <v>0</v>
      </c>
      <c r="M548" s="12">
        <f t="shared" si="28"/>
        <v>0</v>
      </c>
      <c r="N548" s="12">
        <f t="shared" si="29"/>
        <v>0</v>
      </c>
      <c r="O548" s="12">
        <f>IF(E548&lt;1,0,IF(A548&lt;(Støtteark!$H$4-5),0,(IF(H548="Utførelse",(L548+M548),IF(H548="Fagkontroll",(N548),0)))))</f>
        <v>0</v>
      </c>
      <c r="P548" s="12">
        <f>IF(A548&lt;(Støtteark!$H$4-5),0,B548)</f>
        <v>0</v>
      </c>
    </row>
    <row r="549" spans="1:16" x14ac:dyDescent="0.2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32"/>
      <c r="L549" s="12">
        <f t="shared" si="27"/>
        <v>0</v>
      </c>
      <c r="M549" s="12">
        <f t="shared" si="28"/>
        <v>0</v>
      </c>
      <c r="N549" s="12">
        <f t="shared" si="29"/>
        <v>0</v>
      </c>
      <c r="O549" s="12">
        <f>IF(E549&lt;1,0,IF(A549&lt;(Støtteark!$H$4-5),0,(IF(H549="Utførelse",(L549+M549),IF(H549="Fagkontroll",(N549),0)))))</f>
        <v>0</v>
      </c>
      <c r="P549" s="12">
        <f>IF(A549&lt;(Støtteark!$H$4-5),0,B549)</f>
        <v>0</v>
      </c>
    </row>
    <row r="550" spans="1:16" x14ac:dyDescent="0.2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32"/>
      <c r="L550" s="12">
        <f t="shared" si="27"/>
        <v>0</v>
      </c>
      <c r="M550" s="12">
        <f t="shared" si="28"/>
        <v>0</v>
      </c>
      <c r="N550" s="12">
        <f t="shared" si="29"/>
        <v>0</v>
      </c>
      <c r="O550" s="12">
        <f>IF(E550&lt;1,0,IF(A550&lt;(Støtteark!$H$4-5),0,(IF(H550="Utførelse",(L550+M550),IF(H550="Fagkontroll",(N550),0)))))</f>
        <v>0</v>
      </c>
      <c r="P550" s="12">
        <f>IF(A550&lt;(Støtteark!$H$4-5),0,B550)</f>
        <v>0</v>
      </c>
    </row>
    <row r="551" spans="1:16" x14ac:dyDescent="0.2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32"/>
      <c r="L551" s="12">
        <f t="shared" si="27"/>
        <v>0</v>
      </c>
      <c r="M551" s="12">
        <f t="shared" si="28"/>
        <v>0</v>
      </c>
      <c r="N551" s="12">
        <f t="shared" si="29"/>
        <v>0</v>
      </c>
      <c r="O551" s="12">
        <f>IF(E551&lt;1,0,IF(A551&lt;(Støtteark!$H$4-5),0,(IF(H551="Utførelse",(L551+M551),IF(H551="Fagkontroll",(N551),0)))))</f>
        <v>0</v>
      </c>
      <c r="P551" s="12">
        <f>IF(A551&lt;(Støtteark!$H$4-5),0,B551)</f>
        <v>0</v>
      </c>
    </row>
    <row r="552" spans="1:16" x14ac:dyDescent="0.2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32"/>
      <c r="L552" s="12">
        <f t="shared" si="27"/>
        <v>0</v>
      </c>
      <c r="M552" s="12">
        <f t="shared" si="28"/>
        <v>0</v>
      </c>
      <c r="N552" s="12">
        <f t="shared" si="29"/>
        <v>0</v>
      </c>
      <c r="O552" s="12">
        <f>IF(E552&lt;1,0,IF(A552&lt;(Støtteark!$H$4-5),0,(IF(H552="Utførelse",(L552+M552),IF(H552="Fagkontroll",(N552),0)))))</f>
        <v>0</v>
      </c>
      <c r="P552" s="12">
        <f>IF(A552&lt;(Støtteark!$H$4-5),0,B552)</f>
        <v>0</v>
      </c>
    </row>
    <row r="553" spans="1:16" x14ac:dyDescent="0.2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32"/>
      <c r="L553" s="12">
        <f t="shared" si="27"/>
        <v>0</v>
      </c>
      <c r="M553" s="12">
        <f t="shared" si="28"/>
        <v>0</v>
      </c>
      <c r="N553" s="12">
        <f t="shared" si="29"/>
        <v>0</v>
      </c>
      <c r="O553" s="12">
        <f>IF(E553&lt;1,0,IF(A553&lt;(Støtteark!$H$4-5),0,(IF(H553="Utførelse",(L553+M553),IF(H553="Fagkontroll",(N553),0)))))</f>
        <v>0</v>
      </c>
      <c r="P553" s="12">
        <f>IF(A553&lt;(Støtteark!$H$4-5),0,B553)</f>
        <v>0</v>
      </c>
    </row>
    <row r="554" spans="1:16" x14ac:dyDescent="0.2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32"/>
      <c r="L554" s="12">
        <f t="shared" si="27"/>
        <v>0</v>
      </c>
      <c r="M554" s="12">
        <f t="shared" si="28"/>
        <v>0</v>
      </c>
      <c r="N554" s="12">
        <f t="shared" si="29"/>
        <v>0</v>
      </c>
      <c r="O554" s="12">
        <f>IF(E554&lt;1,0,IF(A554&lt;(Støtteark!$H$4-5),0,(IF(H554="Utførelse",(L554+M554),IF(H554="Fagkontroll",(N554),0)))))</f>
        <v>0</v>
      </c>
      <c r="P554" s="12">
        <f>IF(A554&lt;(Støtteark!$H$4-5),0,B554)</f>
        <v>0</v>
      </c>
    </row>
    <row r="555" spans="1:16" x14ac:dyDescent="0.2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32"/>
      <c r="L555" s="12">
        <f t="shared" si="27"/>
        <v>0</v>
      </c>
      <c r="M555" s="12">
        <f t="shared" si="28"/>
        <v>0</v>
      </c>
      <c r="N555" s="12">
        <f t="shared" si="29"/>
        <v>0</v>
      </c>
      <c r="O555" s="12">
        <f>IF(E555&lt;1,0,IF(A555&lt;(Støtteark!$H$4-5),0,(IF(H555="Utførelse",(L555+M555),IF(H555="Fagkontroll",(N555),0)))))</f>
        <v>0</v>
      </c>
      <c r="P555" s="12">
        <f>IF(A555&lt;(Støtteark!$H$4-5),0,B555)</f>
        <v>0</v>
      </c>
    </row>
    <row r="556" spans="1:16" x14ac:dyDescent="0.2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32"/>
      <c r="L556" s="12">
        <f t="shared" si="27"/>
        <v>0</v>
      </c>
      <c r="M556" s="12">
        <f t="shared" si="28"/>
        <v>0</v>
      </c>
      <c r="N556" s="12">
        <f t="shared" si="29"/>
        <v>0</v>
      </c>
      <c r="O556" s="12">
        <f>IF(E556&lt;1,0,IF(A556&lt;(Støtteark!$H$4-5),0,(IF(H556="Utførelse",(L556+M556),IF(H556="Fagkontroll",(N556),0)))))</f>
        <v>0</v>
      </c>
      <c r="P556" s="12">
        <f>IF(A556&lt;(Støtteark!$H$4-5),0,B556)</f>
        <v>0</v>
      </c>
    </row>
    <row r="557" spans="1:16" x14ac:dyDescent="0.2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32"/>
      <c r="L557" s="12">
        <f t="shared" si="27"/>
        <v>0</v>
      </c>
      <c r="M557" s="12">
        <f t="shared" si="28"/>
        <v>0</v>
      </c>
      <c r="N557" s="12">
        <f t="shared" si="29"/>
        <v>0</v>
      </c>
      <c r="O557" s="12">
        <f>IF(E557&lt;1,0,IF(A557&lt;(Støtteark!$H$4-5),0,(IF(H557="Utførelse",(L557+M557),IF(H557="Fagkontroll",(N557),0)))))</f>
        <v>0</v>
      </c>
      <c r="P557" s="12">
        <f>IF(A557&lt;(Støtteark!$H$4-5),0,B557)</f>
        <v>0</v>
      </c>
    </row>
    <row r="558" spans="1:16" x14ac:dyDescent="0.2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32"/>
      <c r="L558" s="12">
        <f t="shared" si="27"/>
        <v>0</v>
      </c>
      <c r="M558" s="12">
        <f t="shared" si="28"/>
        <v>0</v>
      </c>
      <c r="N558" s="12">
        <f t="shared" si="29"/>
        <v>0</v>
      </c>
      <c r="O558" s="12">
        <f>IF(E558&lt;1,0,IF(A558&lt;(Støtteark!$H$4-5),0,(IF(H558="Utførelse",(L558+M558),IF(H558="Fagkontroll",(N558),0)))))</f>
        <v>0</v>
      </c>
      <c r="P558" s="12">
        <f>IF(A558&lt;(Støtteark!$H$4-5),0,B558)</f>
        <v>0</v>
      </c>
    </row>
    <row r="559" spans="1:16" x14ac:dyDescent="0.2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32"/>
      <c r="L559" s="12">
        <f t="shared" si="27"/>
        <v>0</v>
      </c>
      <c r="M559" s="12">
        <f t="shared" si="28"/>
        <v>0</v>
      </c>
      <c r="N559" s="12">
        <f t="shared" si="29"/>
        <v>0</v>
      </c>
      <c r="O559" s="12">
        <f>IF(E559&lt;1,0,IF(A559&lt;(Støtteark!$H$4-5),0,(IF(H559="Utførelse",(L559+M559),IF(H559="Fagkontroll",(N559),0)))))</f>
        <v>0</v>
      </c>
      <c r="P559" s="12">
        <f>IF(A559&lt;(Støtteark!$H$4-5),0,B559)</f>
        <v>0</v>
      </c>
    </row>
    <row r="560" spans="1:16" x14ac:dyDescent="0.2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32"/>
      <c r="L560" s="12">
        <f t="shared" si="27"/>
        <v>0</v>
      </c>
      <c r="M560" s="12">
        <f t="shared" si="28"/>
        <v>0</v>
      </c>
      <c r="N560" s="12">
        <f t="shared" si="29"/>
        <v>0</v>
      </c>
      <c r="O560" s="12">
        <f>IF(E560&lt;1,0,IF(A560&lt;(Støtteark!$H$4-5),0,(IF(H560="Utførelse",(L560+M560),IF(H560="Fagkontroll",(N560),0)))))</f>
        <v>0</v>
      </c>
      <c r="P560" s="12">
        <f>IF(A560&lt;(Støtteark!$H$4-5),0,B560)</f>
        <v>0</v>
      </c>
    </row>
    <row r="561" spans="1:16" x14ac:dyDescent="0.2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32"/>
      <c r="L561" s="12">
        <f t="shared" si="27"/>
        <v>0</v>
      </c>
      <c r="M561" s="12">
        <f t="shared" si="28"/>
        <v>0</v>
      </c>
      <c r="N561" s="12">
        <f t="shared" si="29"/>
        <v>0</v>
      </c>
      <c r="O561" s="12">
        <f>IF(E561&lt;1,0,IF(A561&lt;(Støtteark!$H$4-5),0,(IF(H561="Utførelse",(L561+M561),IF(H561="Fagkontroll",(N561),0)))))</f>
        <v>0</v>
      </c>
      <c r="P561" s="12">
        <f>IF(A561&lt;(Støtteark!$H$4-5),0,B561)</f>
        <v>0</v>
      </c>
    </row>
    <row r="562" spans="1:16" x14ac:dyDescent="0.2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32"/>
      <c r="L562" s="12">
        <f t="shared" si="27"/>
        <v>0</v>
      </c>
      <c r="M562" s="12">
        <f t="shared" si="28"/>
        <v>0</v>
      </c>
      <c r="N562" s="12">
        <f t="shared" si="29"/>
        <v>0</v>
      </c>
      <c r="O562" s="12">
        <f>IF(E562&lt;1,0,IF(A562&lt;(Støtteark!$H$4-5),0,(IF(H562="Utførelse",(L562+M562),IF(H562="Fagkontroll",(N562),0)))))</f>
        <v>0</v>
      </c>
      <c r="P562" s="12">
        <f>IF(A562&lt;(Støtteark!$H$4-5),0,B562)</f>
        <v>0</v>
      </c>
    </row>
    <row r="563" spans="1:16" x14ac:dyDescent="0.2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32"/>
      <c r="L563" s="12">
        <f t="shared" si="27"/>
        <v>0</v>
      </c>
      <c r="M563" s="12">
        <f t="shared" si="28"/>
        <v>0</v>
      </c>
      <c r="N563" s="12">
        <f t="shared" si="29"/>
        <v>0</v>
      </c>
      <c r="O563" s="12">
        <f>IF(E563&lt;1,0,IF(A563&lt;(Støtteark!$H$4-5),0,(IF(H563="Utførelse",(L563+M563),IF(H563="Fagkontroll",(N563),0)))))</f>
        <v>0</v>
      </c>
      <c r="P563" s="12">
        <f>IF(A563&lt;(Støtteark!$H$4-5),0,B563)</f>
        <v>0</v>
      </c>
    </row>
    <row r="564" spans="1:16" x14ac:dyDescent="0.2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32"/>
      <c r="L564" s="12">
        <f t="shared" si="27"/>
        <v>0</v>
      </c>
      <c r="M564" s="12">
        <f t="shared" si="28"/>
        <v>0</v>
      </c>
      <c r="N564" s="12">
        <f t="shared" si="29"/>
        <v>0</v>
      </c>
      <c r="O564" s="12">
        <f>IF(E564&lt;1,0,IF(A564&lt;(Støtteark!$H$4-5),0,(IF(H564="Utførelse",(L564+M564),IF(H564="Fagkontroll",(N564),0)))))</f>
        <v>0</v>
      </c>
      <c r="P564" s="12">
        <f>IF(A564&lt;(Støtteark!$H$4-5),0,B564)</f>
        <v>0</v>
      </c>
    </row>
    <row r="565" spans="1:16" x14ac:dyDescent="0.2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32"/>
      <c r="L565" s="12">
        <f t="shared" si="27"/>
        <v>0</v>
      </c>
      <c r="M565" s="12">
        <f t="shared" si="28"/>
        <v>0</v>
      </c>
      <c r="N565" s="12">
        <f t="shared" si="29"/>
        <v>0</v>
      </c>
      <c r="O565" s="12">
        <f>IF(E565&lt;1,0,IF(A565&lt;(Støtteark!$H$4-5),0,(IF(H565="Utførelse",(L565+M565),IF(H565="Fagkontroll",(N565),0)))))</f>
        <v>0</v>
      </c>
      <c r="P565" s="12">
        <f>IF(A565&lt;(Støtteark!$H$4-5),0,B565)</f>
        <v>0</v>
      </c>
    </row>
    <row r="566" spans="1:16" x14ac:dyDescent="0.2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32"/>
      <c r="L566" s="12">
        <f t="shared" si="27"/>
        <v>0</v>
      </c>
      <c r="M566" s="12">
        <f t="shared" si="28"/>
        <v>0</v>
      </c>
      <c r="N566" s="12">
        <f t="shared" si="29"/>
        <v>0</v>
      </c>
      <c r="O566" s="12">
        <f>IF(E566&lt;1,0,IF(A566&lt;(Støtteark!$H$4-5),0,(IF(H566="Utførelse",(L566+M566),IF(H566="Fagkontroll",(N566),0)))))</f>
        <v>0</v>
      </c>
      <c r="P566" s="12">
        <f>IF(A566&lt;(Støtteark!$H$4-5),0,B566)</f>
        <v>0</v>
      </c>
    </row>
    <row r="567" spans="1:16" x14ac:dyDescent="0.2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32"/>
      <c r="L567" s="12">
        <f t="shared" si="27"/>
        <v>0</v>
      </c>
      <c r="M567" s="12">
        <f t="shared" si="28"/>
        <v>0</v>
      </c>
      <c r="N567" s="12">
        <f t="shared" si="29"/>
        <v>0</v>
      </c>
      <c r="O567" s="12">
        <f>IF(E567&lt;1,0,IF(A567&lt;(Støtteark!$H$4-5),0,(IF(H567="Utførelse",(L567+M567),IF(H567="Fagkontroll",(N567),0)))))</f>
        <v>0</v>
      </c>
      <c r="P567" s="12">
        <f>IF(A567&lt;(Støtteark!$H$4-5),0,B567)</f>
        <v>0</v>
      </c>
    </row>
    <row r="568" spans="1:16" x14ac:dyDescent="0.2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32"/>
      <c r="L568" s="12">
        <f t="shared" si="27"/>
        <v>0</v>
      </c>
      <c r="M568" s="12">
        <f t="shared" si="28"/>
        <v>0</v>
      </c>
      <c r="N568" s="12">
        <f t="shared" si="29"/>
        <v>0</v>
      </c>
      <c r="O568" s="12">
        <f>IF(E568&lt;1,0,IF(A568&lt;(Støtteark!$H$4-5),0,(IF(H568="Utførelse",(L568+M568),IF(H568="Fagkontroll",(N568),0)))))</f>
        <v>0</v>
      </c>
      <c r="P568" s="12">
        <f>IF(A568&lt;(Støtteark!$H$4-5),0,B568)</f>
        <v>0</v>
      </c>
    </row>
    <row r="569" spans="1:16" x14ac:dyDescent="0.2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32"/>
      <c r="L569" s="12">
        <f t="shared" si="27"/>
        <v>0</v>
      </c>
      <c r="M569" s="12">
        <f t="shared" si="28"/>
        <v>0</v>
      </c>
      <c r="N569" s="12">
        <f t="shared" si="29"/>
        <v>0</v>
      </c>
      <c r="O569" s="12">
        <f>IF(E569&lt;1,0,IF(A569&lt;(Støtteark!$H$4-5),0,(IF(H569="Utførelse",(L569+M569),IF(H569="Fagkontroll",(N569),0)))))</f>
        <v>0</v>
      </c>
      <c r="P569" s="12">
        <f>IF(A569&lt;(Støtteark!$H$4-5),0,B569)</f>
        <v>0</v>
      </c>
    </row>
    <row r="570" spans="1:16" x14ac:dyDescent="0.2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32"/>
      <c r="L570" s="12">
        <f t="shared" si="27"/>
        <v>0</v>
      </c>
      <c r="M570" s="12">
        <f t="shared" si="28"/>
        <v>0</v>
      </c>
      <c r="N570" s="12">
        <f t="shared" si="29"/>
        <v>0</v>
      </c>
      <c r="O570" s="12">
        <f>IF(E570&lt;1,0,IF(A570&lt;(Støtteark!$H$4-5),0,(IF(H570="Utførelse",(L570+M570),IF(H570="Fagkontroll",(N570),0)))))</f>
        <v>0</v>
      </c>
      <c r="P570" s="12">
        <f>IF(A570&lt;(Støtteark!$H$4-5),0,B570)</f>
        <v>0</v>
      </c>
    </row>
    <row r="571" spans="1:16" x14ac:dyDescent="0.2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32"/>
      <c r="L571" s="12">
        <f t="shared" si="27"/>
        <v>0</v>
      </c>
      <c r="M571" s="12">
        <f t="shared" si="28"/>
        <v>0</v>
      </c>
      <c r="N571" s="12">
        <f t="shared" si="29"/>
        <v>0</v>
      </c>
      <c r="O571" s="12">
        <f>IF(E571&lt;1,0,IF(A571&lt;(Støtteark!$H$4-5),0,(IF(H571="Utførelse",(L571+M571),IF(H571="Fagkontroll",(N571),0)))))</f>
        <v>0</v>
      </c>
      <c r="P571" s="12">
        <f>IF(A571&lt;(Støtteark!$H$4-5),0,B571)</f>
        <v>0</v>
      </c>
    </row>
    <row r="572" spans="1:16" x14ac:dyDescent="0.2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32"/>
      <c r="L572" s="12">
        <f t="shared" si="27"/>
        <v>0</v>
      </c>
      <c r="M572" s="12">
        <f t="shared" si="28"/>
        <v>0</v>
      </c>
      <c r="N572" s="12">
        <f t="shared" si="29"/>
        <v>0</v>
      </c>
      <c r="O572" s="12">
        <f>IF(E572&lt;1,0,IF(A572&lt;(Støtteark!$H$4-5),0,(IF(H572="Utførelse",(L572+M572),IF(H572="Fagkontroll",(N572),0)))))</f>
        <v>0</v>
      </c>
      <c r="P572" s="12">
        <f>IF(A572&lt;(Støtteark!$H$4-5),0,B572)</f>
        <v>0</v>
      </c>
    </row>
    <row r="573" spans="1:16" x14ac:dyDescent="0.2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32"/>
      <c r="L573" s="12">
        <f t="shared" si="27"/>
        <v>0</v>
      </c>
      <c r="M573" s="12">
        <f t="shared" si="28"/>
        <v>0</v>
      </c>
      <c r="N573" s="12">
        <f t="shared" si="29"/>
        <v>0</v>
      </c>
      <c r="O573" s="12">
        <f>IF(E573&lt;1,0,IF(A573&lt;(Støtteark!$H$4-5),0,(IF(H573="Utførelse",(L573+M573),IF(H573="Fagkontroll",(N573),0)))))</f>
        <v>0</v>
      </c>
      <c r="P573" s="12">
        <f>IF(A573&lt;(Støtteark!$H$4-5),0,B573)</f>
        <v>0</v>
      </c>
    </row>
    <row r="574" spans="1:16" x14ac:dyDescent="0.2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32"/>
      <c r="L574" s="12">
        <f t="shared" si="27"/>
        <v>0</v>
      </c>
      <c r="M574" s="12">
        <f t="shared" si="28"/>
        <v>0</v>
      </c>
      <c r="N574" s="12">
        <f t="shared" si="29"/>
        <v>0</v>
      </c>
      <c r="O574" s="12">
        <f>IF(E574&lt;1,0,IF(A574&lt;(Støtteark!$H$4-5),0,(IF(H574="Utførelse",(L574+M574),IF(H574="Fagkontroll",(N574),0)))))</f>
        <v>0</v>
      </c>
      <c r="P574" s="12">
        <f>IF(A574&lt;(Støtteark!$H$4-5),0,B574)</f>
        <v>0</v>
      </c>
    </row>
    <row r="575" spans="1:16" x14ac:dyDescent="0.2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32"/>
      <c r="L575" s="12">
        <f t="shared" si="27"/>
        <v>0</v>
      </c>
      <c r="M575" s="12">
        <f t="shared" si="28"/>
        <v>0</v>
      </c>
      <c r="N575" s="12">
        <f t="shared" si="29"/>
        <v>0</v>
      </c>
      <c r="O575" s="12">
        <f>IF(E575&lt;1,0,IF(A575&lt;(Støtteark!$H$4-5),0,(IF(H575="Utførelse",(L575+M575),IF(H575="Fagkontroll",(N575),0)))))</f>
        <v>0</v>
      </c>
      <c r="P575" s="12">
        <f>IF(A575&lt;(Støtteark!$H$4-5),0,B575)</f>
        <v>0</v>
      </c>
    </row>
    <row r="576" spans="1:16" x14ac:dyDescent="0.2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32"/>
      <c r="L576" s="12">
        <f t="shared" si="27"/>
        <v>0</v>
      </c>
      <c r="M576" s="12">
        <f t="shared" si="28"/>
        <v>0</v>
      </c>
      <c r="N576" s="12">
        <f t="shared" si="29"/>
        <v>0</v>
      </c>
      <c r="O576" s="12">
        <f>IF(E576&lt;1,0,IF(A576&lt;(Støtteark!$H$4-5),0,(IF(H576="Utførelse",(L576+M576),IF(H576="Fagkontroll",(N576),0)))))</f>
        <v>0</v>
      </c>
      <c r="P576" s="12">
        <f>IF(A576&lt;(Støtteark!$H$4-5),0,B576)</f>
        <v>0</v>
      </c>
    </row>
    <row r="577" spans="1:16" x14ac:dyDescent="0.2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32"/>
      <c r="L577" s="12">
        <f t="shared" si="27"/>
        <v>0</v>
      </c>
      <c r="M577" s="12">
        <f t="shared" si="28"/>
        <v>0</v>
      </c>
      <c r="N577" s="12">
        <f t="shared" si="29"/>
        <v>0</v>
      </c>
      <c r="O577" s="12">
        <f>IF(E577&lt;1,0,IF(A577&lt;(Støtteark!$H$4-5),0,(IF(H577="Utførelse",(L577+M577),IF(H577="Fagkontroll",(N577),0)))))</f>
        <v>0</v>
      </c>
      <c r="P577" s="12">
        <f>IF(A577&lt;(Støtteark!$H$4-5),0,B577)</f>
        <v>0</v>
      </c>
    </row>
    <row r="578" spans="1:16" x14ac:dyDescent="0.2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32"/>
      <c r="L578" s="12">
        <f t="shared" si="27"/>
        <v>0</v>
      </c>
      <c r="M578" s="12">
        <f t="shared" si="28"/>
        <v>0</v>
      </c>
      <c r="N578" s="12">
        <f t="shared" si="29"/>
        <v>0</v>
      </c>
      <c r="O578" s="12">
        <f>IF(E578&lt;1,0,IF(A578&lt;(Støtteark!$H$4-5),0,(IF(H578="Utførelse",(L578+M578),IF(H578="Fagkontroll",(N578),0)))))</f>
        <v>0</v>
      </c>
      <c r="P578" s="12">
        <f>IF(A578&lt;(Støtteark!$H$4-5),0,B578)</f>
        <v>0</v>
      </c>
    </row>
    <row r="579" spans="1:16" x14ac:dyDescent="0.2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32"/>
      <c r="L579" s="12">
        <f t="shared" si="27"/>
        <v>0</v>
      </c>
      <c r="M579" s="12">
        <f t="shared" si="28"/>
        <v>0</v>
      </c>
      <c r="N579" s="12">
        <f t="shared" si="29"/>
        <v>0</v>
      </c>
      <c r="O579" s="12">
        <f>IF(E579&lt;1,0,IF(A579&lt;(Støtteark!$H$4-5),0,(IF(H579="Utførelse",(L579+M579),IF(H579="Fagkontroll",(N579),0)))))</f>
        <v>0</v>
      </c>
      <c r="P579" s="12">
        <f>IF(A579&lt;(Støtteark!$H$4-5),0,B579)</f>
        <v>0</v>
      </c>
    </row>
    <row r="580" spans="1:16" x14ac:dyDescent="0.2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32"/>
      <c r="L580" s="12">
        <f t="shared" si="27"/>
        <v>0</v>
      </c>
      <c r="M580" s="12">
        <f t="shared" si="28"/>
        <v>0</v>
      </c>
      <c r="N580" s="12">
        <f t="shared" si="29"/>
        <v>0</v>
      </c>
      <c r="O580" s="12">
        <f>IF(E580&lt;1,0,IF(A580&lt;(Støtteark!$H$4-5),0,(IF(H580="Utførelse",(L580+M580),IF(H580="Fagkontroll",(N580),0)))))</f>
        <v>0</v>
      </c>
      <c r="P580" s="12">
        <f>IF(A580&lt;(Støtteark!$H$4-5),0,B580)</f>
        <v>0</v>
      </c>
    </row>
    <row r="581" spans="1:16" x14ac:dyDescent="0.2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32"/>
      <c r="L581" s="12">
        <f t="shared" si="27"/>
        <v>0</v>
      </c>
      <c r="M581" s="12">
        <f t="shared" si="28"/>
        <v>0</v>
      </c>
      <c r="N581" s="12">
        <f t="shared" si="29"/>
        <v>0</v>
      </c>
      <c r="O581" s="12">
        <f>IF(E581&lt;1,0,IF(A581&lt;(Støtteark!$H$4-5),0,(IF(H581="Utførelse",(L581+M581),IF(H581="Fagkontroll",(N581),0)))))</f>
        <v>0</v>
      </c>
      <c r="P581" s="12">
        <f>IF(A581&lt;(Støtteark!$H$4-5),0,B581)</f>
        <v>0</v>
      </c>
    </row>
    <row r="582" spans="1:16" x14ac:dyDescent="0.2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32"/>
      <c r="L582" s="12">
        <f t="shared" si="27"/>
        <v>0</v>
      </c>
      <c r="M582" s="12">
        <f t="shared" si="28"/>
        <v>0</v>
      </c>
      <c r="N582" s="12">
        <f t="shared" si="29"/>
        <v>0</v>
      </c>
      <c r="O582" s="12">
        <f>IF(E582&lt;1,0,IF(A582&lt;(Støtteark!$H$4-5),0,(IF(H582="Utførelse",(L582+M582),IF(H582="Fagkontroll",(N582),0)))))</f>
        <v>0</v>
      </c>
      <c r="P582" s="12">
        <f>IF(A582&lt;(Støtteark!$H$4-5),0,B582)</f>
        <v>0</v>
      </c>
    </row>
    <row r="583" spans="1:16" x14ac:dyDescent="0.2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32"/>
      <c r="L583" s="12">
        <f t="shared" si="27"/>
        <v>0</v>
      </c>
      <c r="M583" s="12">
        <f t="shared" si="28"/>
        <v>0</v>
      </c>
      <c r="N583" s="12">
        <f t="shared" si="29"/>
        <v>0</v>
      </c>
      <c r="O583" s="12">
        <f>IF(E583&lt;1,0,IF(A583&lt;(Støtteark!$H$4-5),0,(IF(H583="Utførelse",(L583+M583),IF(H583="Fagkontroll",(N583),0)))))</f>
        <v>0</v>
      </c>
      <c r="P583" s="12">
        <f>IF(A583&lt;(Støtteark!$H$4-5),0,B583)</f>
        <v>0</v>
      </c>
    </row>
    <row r="584" spans="1:16" x14ac:dyDescent="0.2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32"/>
      <c r="L584" s="12">
        <f t="shared" si="27"/>
        <v>0</v>
      </c>
      <c r="M584" s="12">
        <f t="shared" si="28"/>
        <v>0</v>
      </c>
      <c r="N584" s="12">
        <f t="shared" si="29"/>
        <v>0</v>
      </c>
      <c r="O584" s="12">
        <f>IF(E584&lt;1,0,IF(A584&lt;(Støtteark!$H$4-5),0,(IF(H584="Utførelse",(L584+M584),IF(H584="Fagkontroll",(N584),0)))))</f>
        <v>0</v>
      </c>
      <c r="P584" s="12">
        <f>IF(A584&lt;(Støtteark!$H$4-5),0,B584)</f>
        <v>0</v>
      </c>
    </row>
    <row r="585" spans="1:16" x14ac:dyDescent="0.2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32"/>
      <c r="L585" s="12">
        <f t="shared" si="27"/>
        <v>0</v>
      </c>
      <c r="M585" s="12">
        <f t="shared" si="28"/>
        <v>0</v>
      </c>
      <c r="N585" s="12">
        <f t="shared" si="29"/>
        <v>0</v>
      </c>
      <c r="O585" s="12">
        <f>IF(E585&lt;1,0,IF(A585&lt;(Støtteark!$H$4-5),0,(IF(H585="Utførelse",(L585+M585),IF(H585="Fagkontroll",(N585),0)))))</f>
        <v>0</v>
      </c>
      <c r="P585" s="12">
        <f>IF(A585&lt;(Støtteark!$H$4-5),0,B585)</f>
        <v>0</v>
      </c>
    </row>
    <row r="586" spans="1:16" x14ac:dyDescent="0.2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32"/>
      <c r="L586" s="12">
        <f t="shared" si="27"/>
        <v>0</v>
      </c>
      <c r="M586" s="12">
        <f t="shared" si="28"/>
        <v>0</v>
      </c>
      <c r="N586" s="12">
        <f t="shared" si="29"/>
        <v>0</v>
      </c>
      <c r="O586" s="12">
        <f>IF(E586&lt;1,0,IF(A586&lt;(Støtteark!$H$4-5),0,(IF(H586="Utførelse",(L586+M586),IF(H586="Fagkontroll",(N586),0)))))</f>
        <v>0</v>
      </c>
      <c r="P586" s="12">
        <f>IF(A586&lt;(Støtteark!$H$4-5),0,B586)</f>
        <v>0</v>
      </c>
    </row>
    <row r="587" spans="1:16" x14ac:dyDescent="0.2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32"/>
      <c r="L587" s="12">
        <f t="shared" si="27"/>
        <v>0</v>
      </c>
      <c r="M587" s="12">
        <f t="shared" si="28"/>
        <v>0</v>
      </c>
      <c r="N587" s="12">
        <f t="shared" si="29"/>
        <v>0</v>
      </c>
      <c r="O587" s="12">
        <f>IF(E587&lt;1,0,IF(A587&lt;(Støtteark!$H$4-5),0,(IF(H587="Utførelse",(L587+M587),IF(H587="Fagkontroll",(N587),0)))))</f>
        <v>0</v>
      </c>
      <c r="P587" s="12">
        <f>IF(A587&lt;(Støtteark!$H$4-5),0,B587)</f>
        <v>0</v>
      </c>
    </row>
    <row r="588" spans="1:16" x14ac:dyDescent="0.2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32"/>
      <c r="L588" s="12">
        <f t="shared" si="27"/>
        <v>0</v>
      </c>
      <c r="M588" s="12">
        <f t="shared" si="28"/>
        <v>0</v>
      </c>
      <c r="N588" s="12">
        <f t="shared" si="29"/>
        <v>0</v>
      </c>
      <c r="O588" s="12">
        <f>IF(E588&lt;1,0,IF(A588&lt;(Støtteark!$H$4-5),0,(IF(H588="Utførelse",(L588+M588),IF(H588="Fagkontroll",(N588),0)))))</f>
        <v>0</v>
      </c>
      <c r="P588" s="12">
        <f>IF(A588&lt;(Støtteark!$H$4-5),0,B588)</f>
        <v>0</v>
      </c>
    </row>
    <row r="589" spans="1:16" x14ac:dyDescent="0.2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32"/>
      <c r="L589" s="12">
        <f t="shared" si="27"/>
        <v>0</v>
      </c>
      <c r="M589" s="12">
        <f t="shared" si="28"/>
        <v>0</v>
      </c>
      <c r="N589" s="12">
        <f t="shared" si="29"/>
        <v>0</v>
      </c>
      <c r="O589" s="12">
        <f>IF(E589&lt;1,0,IF(A589&lt;(Støtteark!$H$4-5),0,(IF(H589="Utførelse",(L589+M589),IF(H589="Fagkontroll",(N589),0)))))</f>
        <v>0</v>
      </c>
      <c r="P589" s="12">
        <f>IF(A589&lt;(Støtteark!$H$4-5),0,B589)</f>
        <v>0</v>
      </c>
    </row>
    <row r="590" spans="1:16" x14ac:dyDescent="0.2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32"/>
      <c r="L590" s="12">
        <f t="shared" si="27"/>
        <v>0</v>
      </c>
      <c r="M590" s="12">
        <f t="shared" si="28"/>
        <v>0</v>
      </c>
      <c r="N590" s="12">
        <f t="shared" si="29"/>
        <v>0</v>
      </c>
      <c r="O590" s="12">
        <f>IF(E590&lt;1,0,IF(A590&lt;(Støtteark!$H$4-5),0,(IF(H590="Utførelse",(L590+M590),IF(H590="Fagkontroll",(N590),0)))))</f>
        <v>0</v>
      </c>
      <c r="P590" s="12">
        <f>IF(A590&lt;(Støtteark!$H$4-5),0,B590)</f>
        <v>0</v>
      </c>
    </row>
    <row r="591" spans="1:16" x14ac:dyDescent="0.2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32"/>
      <c r="L591" s="12">
        <f t="shared" ref="L591:L654" si="30">IF(E591&lt;1,0,IF(H591="Utførelse",IF(G591="Tekniske planer",B591,0),0))</f>
        <v>0</v>
      </c>
      <c r="M591" s="12">
        <f t="shared" ref="M591:M654" si="31">IF(E591&lt;1,0,IF(H591="Utførelse",IF(G591="Revurdering",B591,0),0))</f>
        <v>0</v>
      </c>
      <c r="N591" s="12">
        <f t="shared" ref="N591:N654" si="32">IF(L591+M591&gt;0,0,B591)</f>
        <v>0</v>
      </c>
      <c r="O591" s="12">
        <f>IF(E591&lt;1,0,IF(A591&lt;(Støtteark!$H$4-5),0,(IF(H591="Utførelse",(L591+M591),IF(H591="Fagkontroll",(N591),0)))))</f>
        <v>0</v>
      </c>
      <c r="P591" s="12">
        <f>IF(A591&lt;(Støtteark!$H$4-5),0,B591)</f>
        <v>0</v>
      </c>
    </row>
    <row r="592" spans="1:16" x14ac:dyDescent="0.2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32"/>
      <c r="L592" s="12">
        <f t="shared" si="30"/>
        <v>0</v>
      </c>
      <c r="M592" s="12">
        <f t="shared" si="31"/>
        <v>0</v>
      </c>
      <c r="N592" s="12">
        <f t="shared" si="32"/>
        <v>0</v>
      </c>
      <c r="O592" s="12">
        <f>IF(E592&lt;1,0,IF(A592&lt;(Støtteark!$H$4-5),0,(IF(H592="Utførelse",(L592+M592),IF(H592="Fagkontroll",(N592),0)))))</f>
        <v>0</v>
      </c>
      <c r="P592" s="12">
        <f>IF(A592&lt;(Støtteark!$H$4-5),0,B592)</f>
        <v>0</v>
      </c>
    </row>
    <row r="593" spans="1:16" x14ac:dyDescent="0.2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32"/>
      <c r="L593" s="12">
        <f t="shared" si="30"/>
        <v>0</v>
      </c>
      <c r="M593" s="12">
        <f t="shared" si="31"/>
        <v>0</v>
      </c>
      <c r="N593" s="12">
        <f t="shared" si="32"/>
        <v>0</v>
      </c>
      <c r="O593" s="12">
        <f>IF(E593&lt;1,0,IF(A593&lt;(Støtteark!$H$4-5),0,(IF(H593="Utførelse",(L593+M593),IF(H593="Fagkontroll",(N593),0)))))</f>
        <v>0</v>
      </c>
      <c r="P593" s="12">
        <f>IF(A593&lt;(Støtteark!$H$4-5),0,B593)</f>
        <v>0</v>
      </c>
    </row>
    <row r="594" spans="1:16" x14ac:dyDescent="0.2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32"/>
      <c r="L594" s="12">
        <f t="shared" si="30"/>
        <v>0</v>
      </c>
      <c r="M594" s="12">
        <f t="shared" si="31"/>
        <v>0</v>
      </c>
      <c r="N594" s="12">
        <f t="shared" si="32"/>
        <v>0</v>
      </c>
      <c r="O594" s="12">
        <f>IF(E594&lt;1,0,IF(A594&lt;(Støtteark!$H$4-5),0,(IF(H594="Utførelse",(L594+M594),IF(H594="Fagkontroll",(N594),0)))))</f>
        <v>0</v>
      </c>
      <c r="P594" s="12">
        <f>IF(A594&lt;(Støtteark!$H$4-5),0,B594)</f>
        <v>0</v>
      </c>
    </row>
    <row r="595" spans="1:16" x14ac:dyDescent="0.2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32"/>
      <c r="L595" s="12">
        <f t="shared" si="30"/>
        <v>0</v>
      </c>
      <c r="M595" s="12">
        <f t="shared" si="31"/>
        <v>0</v>
      </c>
      <c r="N595" s="12">
        <f t="shared" si="32"/>
        <v>0</v>
      </c>
      <c r="O595" s="12">
        <f>IF(E595&lt;1,0,IF(A595&lt;(Støtteark!$H$4-5),0,(IF(H595="Utførelse",(L595+M595),IF(H595="Fagkontroll",(N595),0)))))</f>
        <v>0</v>
      </c>
      <c r="P595" s="12">
        <f>IF(A595&lt;(Støtteark!$H$4-5),0,B595)</f>
        <v>0</v>
      </c>
    </row>
    <row r="596" spans="1:16" x14ac:dyDescent="0.2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32"/>
      <c r="L596" s="12">
        <f t="shared" si="30"/>
        <v>0</v>
      </c>
      <c r="M596" s="12">
        <f t="shared" si="31"/>
        <v>0</v>
      </c>
      <c r="N596" s="12">
        <f t="shared" si="32"/>
        <v>0</v>
      </c>
      <c r="O596" s="12">
        <f>IF(E596&lt;1,0,IF(A596&lt;(Støtteark!$H$4-5),0,(IF(H596="Utførelse",(L596+M596),IF(H596="Fagkontroll",(N596),0)))))</f>
        <v>0</v>
      </c>
      <c r="P596" s="12">
        <f>IF(A596&lt;(Støtteark!$H$4-5),0,B596)</f>
        <v>0</v>
      </c>
    </row>
    <row r="597" spans="1:16" x14ac:dyDescent="0.2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32"/>
      <c r="L597" s="12">
        <f t="shared" si="30"/>
        <v>0</v>
      </c>
      <c r="M597" s="12">
        <f t="shared" si="31"/>
        <v>0</v>
      </c>
      <c r="N597" s="12">
        <f t="shared" si="32"/>
        <v>0</v>
      </c>
      <c r="O597" s="12">
        <f>IF(E597&lt;1,0,IF(A597&lt;(Støtteark!$H$4-5),0,(IF(H597="Utførelse",(L597+M597),IF(H597="Fagkontroll",(N597),0)))))</f>
        <v>0</v>
      </c>
      <c r="P597" s="12">
        <f>IF(A597&lt;(Støtteark!$H$4-5),0,B597)</f>
        <v>0</v>
      </c>
    </row>
    <row r="598" spans="1:16" x14ac:dyDescent="0.2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32"/>
      <c r="L598" s="12">
        <f t="shared" si="30"/>
        <v>0</v>
      </c>
      <c r="M598" s="12">
        <f t="shared" si="31"/>
        <v>0</v>
      </c>
      <c r="N598" s="12">
        <f t="shared" si="32"/>
        <v>0</v>
      </c>
      <c r="O598" s="12">
        <f>IF(E598&lt;1,0,IF(A598&lt;(Støtteark!$H$4-5),0,(IF(H598="Utførelse",(L598+M598),IF(H598="Fagkontroll",(N598),0)))))</f>
        <v>0</v>
      </c>
      <c r="P598" s="12">
        <f>IF(A598&lt;(Støtteark!$H$4-5),0,B598)</f>
        <v>0</v>
      </c>
    </row>
    <row r="599" spans="1:16" x14ac:dyDescent="0.2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32"/>
      <c r="L599" s="12">
        <f t="shared" si="30"/>
        <v>0</v>
      </c>
      <c r="M599" s="12">
        <f t="shared" si="31"/>
        <v>0</v>
      </c>
      <c r="N599" s="12">
        <f t="shared" si="32"/>
        <v>0</v>
      </c>
      <c r="O599" s="12">
        <f>IF(E599&lt;1,0,IF(A599&lt;(Støtteark!$H$4-5),0,(IF(H599="Utførelse",(L599+M599),IF(H599="Fagkontroll",(N599),0)))))</f>
        <v>0</v>
      </c>
      <c r="P599" s="12">
        <f>IF(A599&lt;(Støtteark!$H$4-5),0,B599)</f>
        <v>0</v>
      </c>
    </row>
    <row r="600" spans="1:16" x14ac:dyDescent="0.2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32"/>
      <c r="L600" s="12">
        <f t="shared" si="30"/>
        <v>0</v>
      </c>
      <c r="M600" s="12">
        <f t="shared" si="31"/>
        <v>0</v>
      </c>
      <c r="N600" s="12">
        <f t="shared" si="32"/>
        <v>0</v>
      </c>
      <c r="O600" s="12">
        <f>IF(E600&lt;1,0,IF(A600&lt;(Støtteark!$H$4-5),0,(IF(H600="Utførelse",(L600+M600),IF(H600="Fagkontroll",(N600),0)))))</f>
        <v>0</v>
      </c>
      <c r="P600" s="12">
        <f>IF(A600&lt;(Støtteark!$H$4-5),0,B600)</f>
        <v>0</v>
      </c>
    </row>
    <row r="601" spans="1:16" x14ac:dyDescent="0.2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32"/>
      <c r="L601" s="12">
        <f t="shared" si="30"/>
        <v>0</v>
      </c>
      <c r="M601" s="12">
        <f t="shared" si="31"/>
        <v>0</v>
      </c>
      <c r="N601" s="12">
        <f t="shared" si="32"/>
        <v>0</v>
      </c>
      <c r="O601" s="12">
        <f>IF(E601&lt;1,0,IF(A601&lt;(Støtteark!$H$4-5),0,(IF(H601="Utførelse",(L601+M601),IF(H601="Fagkontroll",(N601),0)))))</f>
        <v>0</v>
      </c>
      <c r="P601" s="12">
        <f>IF(A601&lt;(Støtteark!$H$4-5),0,B601)</f>
        <v>0</v>
      </c>
    </row>
    <row r="602" spans="1:16" x14ac:dyDescent="0.2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32"/>
      <c r="L602" s="12">
        <f t="shared" si="30"/>
        <v>0</v>
      </c>
      <c r="M602" s="12">
        <f t="shared" si="31"/>
        <v>0</v>
      </c>
      <c r="N602" s="12">
        <f t="shared" si="32"/>
        <v>0</v>
      </c>
      <c r="O602" s="12">
        <f>IF(E602&lt;1,0,IF(A602&lt;(Støtteark!$H$4-5),0,(IF(H602="Utførelse",(L602+M602),IF(H602="Fagkontroll",(N602),0)))))</f>
        <v>0</v>
      </c>
      <c r="P602" s="12">
        <f>IF(A602&lt;(Støtteark!$H$4-5),0,B602)</f>
        <v>0</v>
      </c>
    </row>
    <row r="603" spans="1:16" x14ac:dyDescent="0.2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32"/>
      <c r="L603" s="12">
        <f t="shared" si="30"/>
        <v>0</v>
      </c>
      <c r="M603" s="12">
        <f t="shared" si="31"/>
        <v>0</v>
      </c>
      <c r="N603" s="12">
        <f t="shared" si="32"/>
        <v>0</v>
      </c>
      <c r="O603" s="12">
        <f>IF(E603&lt;1,0,IF(A603&lt;(Støtteark!$H$4-5),0,(IF(H603="Utførelse",(L603+M603),IF(H603="Fagkontroll",(N603),0)))))</f>
        <v>0</v>
      </c>
      <c r="P603" s="12">
        <f>IF(A603&lt;(Støtteark!$H$4-5),0,B603)</f>
        <v>0</v>
      </c>
    </row>
    <row r="604" spans="1:16" x14ac:dyDescent="0.2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32"/>
      <c r="L604" s="12">
        <f t="shared" si="30"/>
        <v>0</v>
      </c>
      <c r="M604" s="12">
        <f t="shared" si="31"/>
        <v>0</v>
      </c>
      <c r="N604" s="12">
        <f t="shared" si="32"/>
        <v>0</v>
      </c>
      <c r="O604" s="12">
        <f>IF(E604&lt;1,0,IF(A604&lt;(Støtteark!$H$4-5),0,(IF(H604="Utførelse",(L604+M604),IF(H604="Fagkontroll",(N604),0)))))</f>
        <v>0</v>
      </c>
      <c r="P604" s="12">
        <f>IF(A604&lt;(Støtteark!$H$4-5),0,B604)</f>
        <v>0</v>
      </c>
    </row>
    <row r="605" spans="1:16" x14ac:dyDescent="0.2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32"/>
      <c r="L605" s="12">
        <f t="shared" si="30"/>
        <v>0</v>
      </c>
      <c r="M605" s="12">
        <f t="shared" si="31"/>
        <v>0</v>
      </c>
      <c r="N605" s="12">
        <f t="shared" si="32"/>
        <v>0</v>
      </c>
      <c r="O605" s="12">
        <f>IF(E605&lt;1,0,IF(A605&lt;(Støtteark!$H$4-5),0,(IF(H605="Utførelse",(L605+M605),IF(H605="Fagkontroll",(N605),0)))))</f>
        <v>0</v>
      </c>
      <c r="P605" s="12">
        <f>IF(A605&lt;(Støtteark!$H$4-5),0,B605)</f>
        <v>0</v>
      </c>
    </row>
    <row r="606" spans="1:16" x14ac:dyDescent="0.2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32"/>
      <c r="L606" s="12">
        <f t="shared" si="30"/>
        <v>0</v>
      </c>
      <c r="M606" s="12">
        <f t="shared" si="31"/>
        <v>0</v>
      </c>
      <c r="N606" s="12">
        <f t="shared" si="32"/>
        <v>0</v>
      </c>
      <c r="O606" s="12">
        <f>IF(E606&lt;1,0,IF(A606&lt;(Støtteark!$H$4-5),0,(IF(H606="Utførelse",(L606+M606),IF(H606="Fagkontroll",(N606),0)))))</f>
        <v>0</v>
      </c>
      <c r="P606" s="12">
        <f>IF(A606&lt;(Støtteark!$H$4-5),0,B606)</f>
        <v>0</v>
      </c>
    </row>
    <row r="607" spans="1:16" x14ac:dyDescent="0.2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32"/>
      <c r="L607" s="12">
        <f t="shared" si="30"/>
        <v>0</v>
      </c>
      <c r="M607" s="12">
        <f t="shared" si="31"/>
        <v>0</v>
      </c>
      <c r="N607" s="12">
        <f t="shared" si="32"/>
        <v>0</v>
      </c>
      <c r="O607" s="12">
        <f>IF(E607&lt;1,0,IF(A607&lt;(Støtteark!$H$4-5),0,(IF(H607="Utførelse",(L607+M607),IF(H607="Fagkontroll",(N607),0)))))</f>
        <v>0</v>
      </c>
      <c r="P607" s="12">
        <f>IF(A607&lt;(Støtteark!$H$4-5),0,B607)</f>
        <v>0</v>
      </c>
    </row>
    <row r="608" spans="1:16" x14ac:dyDescent="0.2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32"/>
      <c r="L608" s="12">
        <f t="shared" si="30"/>
        <v>0</v>
      </c>
      <c r="M608" s="12">
        <f t="shared" si="31"/>
        <v>0</v>
      </c>
      <c r="N608" s="12">
        <f t="shared" si="32"/>
        <v>0</v>
      </c>
      <c r="O608" s="12">
        <f>IF(E608&lt;1,0,IF(A608&lt;(Støtteark!$H$4-5),0,(IF(H608="Utførelse",(L608+M608),IF(H608="Fagkontroll",(N608),0)))))</f>
        <v>0</v>
      </c>
      <c r="P608" s="12">
        <f>IF(A608&lt;(Støtteark!$H$4-5),0,B608)</f>
        <v>0</v>
      </c>
    </row>
    <row r="609" spans="1:16" x14ac:dyDescent="0.2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32"/>
      <c r="L609" s="12">
        <f t="shared" si="30"/>
        <v>0</v>
      </c>
      <c r="M609" s="12">
        <f t="shared" si="31"/>
        <v>0</v>
      </c>
      <c r="N609" s="12">
        <f t="shared" si="32"/>
        <v>0</v>
      </c>
      <c r="O609" s="12">
        <f>IF(E609&lt;1,0,IF(A609&lt;(Støtteark!$H$4-5),0,(IF(H609="Utførelse",(L609+M609),IF(H609="Fagkontroll",(N609),0)))))</f>
        <v>0</v>
      </c>
      <c r="P609" s="12">
        <f>IF(A609&lt;(Støtteark!$H$4-5),0,B609)</f>
        <v>0</v>
      </c>
    </row>
    <row r="610" spans="1:16" x14ac:dyDescent="0.2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32"/>
      <c r="L610" s="12">
        <f t="shared" si="30"/>
        <v>0</v>
      </c>
      <c r="M610" s="12">
        <f t="shared" si="31"/>
        <v>0</v>
      </c>
      <c r="N610" s="12">
        <f t="shared" si="32"/>
        <v>0</v>
      </c>
      <c r="O610" s="12">
        <f>IF(E610&lt;1,0,IF(A610&lt;(Støtteark!$H$4-5),0,(IF(H610="Utførelse",(L610+M610),IF(H610="Fagkontroll",(N610),0)))))</f>
        <v>0</v>
      </c>
      <c r="P610" s="12">
        <f>IF(A610&lt;(Støtteark!$H$4-5),0,B610)</f>
        <v>0</v>
      </c>
    </row>
    <row r="611" spans="1:16" x14ac:dyDescent="0.2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32"/>
      <c r="L611" s="12">
        <f t="shared" si="30"/>
        <v>0</v>
      </c>
      <c r="M611" s="12">
        <f t="shared" si="31"/>
        <v>0</v>
      </c>
      <c r="N611" s="12">
        <f t="shared" si="32"/>
        <v>0</v>
      </c>
      <c r="O611" s="12">
        <f>IF(E611&lt;1,0,IF(A611&lt;(Støtteark!$H$4-5),0,(IF(H611="Utførelse",(L611+M611),IF(H611="Fagkontroll",(N611),0)))))</f>
        <v>0</v>
      </c>
      <c r="P611" s="12">
        <f>IF(A611&lt;(Støtteark!$H$4-5),0,B611)</f>
        <v>0</v>
      </c>
    </row>
    <row r="612" spans="1:16" x14ac:dyDescent="0.2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32"/>
      <c r="L612" s="12">
        <f t="shared" si="30"/>
        <v>0</v>
      </c>
      <c r="M612" s="12">
        <f t="shared" si="31"/>
        <v>0</v>
      </c>
      <c r="N612" s="12">
        <f t="shared" si="32"/>
        <v>0</v>
      </c>
      <c r="O612" s="12">
        <f>IF(E612&lt;1,0,IF(A612&lt;(Støtteark!$H$4-5),0,(IF(H612="Utførelse",(L612+M612),IF(H612="Fagkontroll",(N612),0)))))</f>
        <v>0</v>
      </c>
      <c r="P612" s="12">
        <f>IF(A612&lt;(Støtteark!$H$4-5),0,B612)</f>
        <v>0</v>
      </c>
    </row>
    <row r="613" spans="1:16" x14ac:dyDescent="0.2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32"/>
      <c r="L613" s="12">
        <f t="shared" si="30"/>
        <v>0</v>
      </c>
      <c r="M613" s="12">
        <f t="shared" si="31"/>
        <v>0</v>
      </c>
      <c r="N613" s="12">
        <f t="shared" si="32"/>
        <v>0</v>
      </c>
      <c r="O613" s="12">
        <f>IF(E613&lt;1,0,IF(A613&lt;(Støtteark!$H$4-5),0,(IF(H613="Utførelse",(L613+M613),IF(H613="Fagkontroll",(N613),0)))))</f>
        <v>0</v>
      </c>
      <c r="P613" s="12">
        <f>IF(A613&lt;(Støtteark!$H$4-5),0,B613)</f>
        <v>0</v>
      </c>
    </row>
    <row r="614" spans="1:16" x14ac:dyDescent="0.2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32"/>
      <c r="L614" s="12">
        <f t="shared" si="30"/>
        <v>0</v>
      </c>
      <c r="M614" s="12">
        <f t="shared" si="31"/>
        <v>0</v>
      </c>
      <c r="N614" s="12">
        <f t="shared" si="32"/>
        <v>0</v>
      </c>
      <c r="O614" s="12">
        <f>IF(E614&lt;1,0,IF(A614&lt;(Støtteark!$H$4-5),0,(IF(H614="Utførelse",(L614+M614),IF(H614="Fagkontroll",(N614),0)))))</f>
        <v>0</v>
      </c>
      <c r="P614" s="12">
        <f>IF(A614&lt;(Støtteark!$H$4-5),0,B614)</f>
        <v>0</v>
      </c>
    </row>
    <row r="615" spans="1:16" x14ac:dyDescent="0.2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32"/>
      <c r="L615" s="12">
        <f t="shared" si="30"/>
        <v>0</v>
      </c>
      <c r="M615" s="12">
        <f t="shared" si="31"/>
        <v>0</v>
      </c>
      <c r="N615" s="12">
        <f t="shared" si="32"/>
        <v>0</v>
      </c>
      <c r="O615" s="12">
        <f>IF(E615&lt;1,0,IF(A615&lt;(Støtteark!$H$4-5),0,(IF(H615="Utførelse",(L615+M615),IF(H615="Fagkontroll",(N615),0)))))</f>
        <v>0</v>
      </c>
      <c r="P615" s="12">
        <f>IF(A615&lt;(Støtteark!$H$4-5),0,B615)</f>
        <v>0</v>
      </c>
    </row>
    <row r="616" spans="1:16" x14ac:dyDescent="0.2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32"/>
      <c r="L616" s="12">
        <f t="shared" si="30"/>
        <v>0</v>
      </c>
      <c r="M616" s="12">
        <f t="shared" si="31"/>
        <v>0</v>
      </c>
      <c r="N616" s="12">
        <f t="shared" si="32"/>
        <v>0</v>
      </c>
      <c r="O616" s="12">
        <f>IF(E616&lt;1,0,IF(A616&lt;(Støtteark!$H$4-5),0,(IF(H616="Utførelse",(L616+M616),IF(H616="Fagkontroll",(N616),0)))))</f>
        <v>0</v>
      </c>
      <c r="P616" s="12">
        <f>IF(A616&lt;(Støtteark!$H$4-5),0,B616)</f>
        <v>0</v>
      </c>
    </row>
    <row r="617" spans="1:16" x14ac:dyDescent="0.2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32"/>
      <c r="L617" s="12">
        <f t="shared" si="30"/>
        <v>0</v>
      </c>
      <c r="M617" s="12">
        <f t="shared" si="31"/>
        <v>0</v>
      </c>
      <c r="N617" s="12">
        <f t="shared" si="32"/>
        <v>0</v>
      </c>
      <c r="O617" s="12">
        <f>IF(E617&lt;1,0,IF(A617&lt;(Støtteark!$H$4-5),0,(IF(H617="Utførelse",(L617+M617),IF(H617="Fagkontroll",(N617),0)))))</f>
        <v>0</v>
      </c>
      <c r="P617" s="12">
        <f>IF(A617&lt;(Støtteark!$H$4-5),0,B617)</f>
        <v>0</v>
      </c>
    </row>
    <row r="618" spans="1:16" x14ac:dyDescent="0.2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32"/>
      <c r="L618" s="12">
        <f t="shared" si="30"/>
        <v>0</v>
      </c>
      <c r="M618" s="12">
        <f t="shared" si="31"/>
        <v>0</v>
      </c>
      <c r="N618" s="12">
        <f t="shared" si="32"/>
        <v>0</v>
      </c>
      <c r="O618" s="12">
        <f>IF(E618&lt;1,0,IF(A618&lt;(Støtteark!$H$4-5),0,(IF(H618="Utførelse",(L618+M618),IF(H618="Fagkontroll",(N618),0)))))</f>
        <v>0</v>
      </c>
      <c r="P618" s="12">
        <f>IF(A618&lt;(Støtteark!$H$4-5),0,B618)</f>
        <v>0</v>
      </c>
    </row>
    <row r="619" spans="1:16" x14ac:dyDescent="0.2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32"/>
      <c r="L619" s="12">
        <f t="shared" si="30"/>
        <v>0</v>
      </c>
      <c r="M619" s="12">
        <f t="shared" si="31"/>
        <v>0</v>
      </c>
      <c r="N619" s="12">
        <f t="shared" si="32"/>
        <v>0</v>
      </c>
      <c r="O619" s="12">
        <f>IF(E619&lt;1,0,IF(A619&lt;(Støtteark!$H$4-5),0,(IF(H619="Utførelse",(L619+M619),IF(H619="Fagkontroll",(N619),0)))))</f>
        <v>0</v>
      </c>
      <c r="P619" s="12">
        <f>IF(A619&lt;(Støtteark!$H$4-5),0,B619)</f>
        <v>0</v>
      </c>
    </row>
    <row r="620" spans="1:16" x14ac:dyDescent="0.2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32"/>
      <c r="L620" s="12">
        <f t="shared" si="30"/>
        <v>0</v>
      </c>
      <c r="M620" s="12">
        <f t="shared" si="31"/>
        <v>0</v>
      </c>
      <c r="N620" s="12">
        <f t="shared" si="32"/>
        <v>0</v>
      </c>
      <c r="O620" s="12">
        <f>IF(E620&lt;1,0,IF(A620&lt;(Støtteark!$H$4-5),0,(IF(H620="Utførelse",(L620+M620),IF(H620="Fagkontroll",(N620),0)))))</f>
        <v>0</v>
      </c>
      <c r="P620" s="12">
        <f>IF(A620&lt;(Støtteark!$H$4-5),0,B620)</f>
        <v>0</v>
      </c>
    </row>
    <row r="621" spans="1:16" x14ac:dyDescent="0.2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32"/>
      <c r="L621" s="12">
        <f t="shared" si="30"/>
        <v>0</v>
      </c>
      <c r="M621" s="12">
        <f t="shared" si="31"/>
        <v>0</v>
      </c>
      <c r="N621" s="12">
        <f t="shared" si="32"/>
        <v>0</v>
      </c>
      <c r="O621" s="12">
        <f>IF(E621&lt;1,0,IF(A621&lt;(Støtteark!$H$4-5),0,(IF(H621="Utførelse",(L621+M621),IF(H621="Fagkontroll",(N621),0)))))</f>
        <v>0</v>
      </c>
      <c r="P621" s="12">
        <f>IF(A621&lt;(Støtteark!$H$4-5),0,B621)</f>
        <v>0</v>
      </c>
    </row>
    <row r="622" spans="1:16" x14ac:dyDescent="0.2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32"/>
      <c r="L622" s="12">
        <f t="shared" si="30"/>
        <v>0</v>
      </c>
      <c r="M622" s="12">
        <f t="shared" si="31"/>
        <v>0</v>
      </c>
      <c r="N622" s="12">
        <f t="shared" si="32"/>
        <v>0</v>
      </c>
      <c r="O622" s="12">
        <f>IF(E622&lt;1,0,IF(A622&lt;(Støtteark!$H$4-5),0,(IF(H622="Utførelse",(L622+M622),IF(H622="Fagkontroll",(N622),0)))))</f>
        <v>0</v>
      </c>
      <c r="P622" s="12">
        <f>IF(A622&lt;(Støtteark!$H$4-5),0,B622)</f>
        <v>0</v>
      </c>
    </row>
    <row r="623" spans="1:16" x14ac:dyDescent="0.2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32"/>
      <c r="L623" s="12">
        <f t="shared" si="30"/>
        <v>0</v>
      </c>
      <c r="M623" s="12">
        <f t="shared" si="31"/>
        <v>0</v>
      </c>
      <c r="N623" s="12">
        <f t="shared" si="32"/>
        <v>0</v>
      </c>
      <c r="O623" s="12">
        <f>IF(E623&lt;1,0,IF(A623&lt;(Støtteark!$H$4-5),0,(IF(H623="Utførelse",(L623+M623),IF(H623="Fagkontroll",(N623),0)))))</f>
        <v>0</v>
      </c>
      <c r="P623" s="12">
        <f>IF(A623&lt;(Støtteark!$H$4-5),0,B623)</f>
        <v>0</v>
      </c>
    </row>
    <row r="624" spans="1:16" x14ac:dyDescent="0.2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32"/>
      <c r="L624" s="12">
        <f t="shared" si="30"/>
        <v>0</v>
      </c>
      <c r="M624" s="12">
        <f t="shared" si="31"/>
        <v>0</v>
      </c>
      <c r="N624" s="12">
        <f t="shared" si="32"/>
        <v>0</v>
      </c>
      <c r="O624" s="12">
        <f>IF(E624&lt;1,0,IF(A624&lt;(Støtteark!$H$4-5),0,(IF(H624="Utførelse",(L624+M624),IF(H624="Fagkontroll",(N624),0)))))</f>
        <v>0</v>
      </c>
      <c r="P624" s="12">
        <f>IF(A624&lt;(Støtteark!$H$4-5),0,B624)</f>
        <v>0</v>
      </c>
    </row>
    <row r="625" spans="1:16" x14ac:dyDescent="0.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32"/>
      <c r="L625" s="12">
        <f t="shared" si="30"/>
        <v>0</v>
      </c>
      <c r="M625" s="12">
        <f t="shared" si="31"/>
        <v>0</v>
      </c>
      <c r="N625" s="12">
        <f t="shared" si="32"/>
        <v>0</v>
      </c>
      <c r="O625" s="12">
        <f>IF(E625&lt;1,0,IF(A625&lt;(Støtteark!$H$4-5),0,(IF(H625="Utførelse",(L625+M625),IF(H625="Fagkontroll",(N625),0)))))</f>
        <v>0</v>
      </c>
      <c r="P625" s="12">
        <f>IF(A625&lt;(Støtteark!$H$4-5),0,B625)</f>
        <v>0</v>
      </c>
    </row>
    <row r="626" spans="1:16" x14ac:dyDescent="0.2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32"/>
      <c r="L626" s="12">
        <f t="shared" si="30"/>
        <v>0</v>
      </c>
      <c r="M626" s="12">
        <f t="shared" si="31"/>
        <v>0</v>
      </c>
      <c r="N626" s="12">
        <f t="shared" si="32"/>
        <v>0</v>
      </c>
      <c r="O626" s="12">
        <f>IF(E626&lt;1,0,IF(A626&lt;(Støtteark!$H$4-5),0,(IF(H626="Utførelse",(L626+M626),IF(H626="Fagkontroll",(N626),0)))))</f>
        <v>0</v>
      </c>
      <c r="P626" s="12">
        <f>IF(A626&lt;(Støtteark!$H$4-5),0,B626)</f>
        <v>0</v>
      </c>
    </row>
    <row r="627" spans="1:16" x14ac:dyDescent="0.2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32"/>
      <c r="L627" s="12">
        <f t="shared" si="30"/>
        <v>0</v>
      </c>
      <c r="M627" s="12">
        <f t="shared" si="31"/>
        <v>0</v>
      </c>
      <c r="N627" s="12">
        <f t="shared" si="32"/>
        <v>0</v>
      </c>
      <c r="O627" s="12">
        <f>IF(E627&lt;1,0,IF(A627&lt;(Støtteark!$H$4-5),0,(IF(H627="Utførelse",(L627+M627),IF(H627="Fagkontroll",(N627),0)))))</f>
        <v>0</v>
      </c>
      <c r="P627" s="12">
        <f>IF(A627&lt;(Støtteark!$H$4-5),0,B627)</f>
        <v>0</v>
      </c>
    </row>
    <row r="628" spans="1:16" x14ac:dyDescent="0.2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32"/>
      <c r="L628" s="12">
        <f t="shared" si="30"/>
        <v>0</v>
      </c>
      <c r="M628" s="12">
        <f t="shared" si="31"/>
        <v>0</v>
      </c>
      <c r="N628" s="12">
        <f t="shared" si="32"/>
        <v>0</v>
      </c>
      <c r="O628" s="12">
        <f>IF(E628&lt;1,0,IF(A628&lt;(Støtteark!$H$4-5),0,(IF(H628="Utførelse",(L628+M628),IF(H628="Fagkontroll",(N628),0)))))</f>
        <v>0</v>
      </c>
      <c r="P628" s="12">
        <f>IF(A628&lt;(Støtteark!$H$4-5),0,B628)</f>
        <v>0</v>
      </c>
    </row>
    <row r="629" spans="1:16" x14ac:dyDescent="0.2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32"/>
      <c r="L629" s="12">
        <f t="shared" si="30"/>
        <v>0</v>
      </c>
      <c r="M629" s="12">
        <f t="shared" si="31"/>
        <v>0</v>
      </c>
      <c r="N629" s="12">
        <f t="shared" si="32"/>
        <v>0</v>
      </c>
      <c r="O629" s="12">
        <f>IF(E629&lt;1,0,IF(A629&lt;(Støtteark!$H$4-5),0,(IF(H629="Utførelse",(L629+M629),IF(H629="Fagkontroll",(N629),0)))))</f>
        <v>0</v>
      </c>
      <c r="P629" s="12">
        <f>IF(A629&lt;(Støtteark!$H$4-5),0,B629)</f>
        <v>0</v>
      </c>
    </row>
    <row r="630" spans="1:16" x14ac:dyDescent="0.2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32"/>
      <c r="L630" s="12">
        <f t="shared" si="30"/>
        <v>0</v>
      </c>
      <c r="M630" s="12">
        <f t="shared" si="31"/>
        <v>0</v>
      </c>
      <c r="N630" s="12">
        <f t="shared" si="32"/>
        <v>0</v>
      </c>
      <c r="O630" s="12">
        <f>IF(E630&lt;1,0,IF(A630&lt;(Støtteark!$H$4-5),0,(IF(H630="Utførelse",(L630+M630),IF(H630="Fagkontroll",(N630),0)))))</f>
        <v>0</v>
      </c>
      <c r="P630" s="12">
        <f>IF(A630&lt;(Støtteark!$H$4-5),0,B630)</f>
        <v>0</v>
      </c>
    </row>
    <row r="631" spans="1:16" x14ac:dyDescent="0.2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32"/>
      <c r="L631" s="12">
        <f t="shared" si="30"/>
        <v>0</v>
      </c>
      <c r="M631" s="12">
        <f t="shared" si="31"/>
        <v>0</v>
      </c>
      <c r="N631" s="12">
        <f t="shared" si="32"/>
        <v>0</v>
      </c>
      <c r="O631" s="12">
        <f>IF(E631&lt;1,0,IF(A631&lt;(Støtteark!$H$4-5),0,(IF(H631="Utførelse",(L631+M631),IF(H631="Fagkontroll",(N631),0)))))</f>
        <v>0</v>
      </c>
      <c r="P631" s="12">
        <f>IF(A631&lt;(Støtteark!$H$4-5),0,B631)</f>
        <v>0</v>
      </c>
    </row>
    <row r="632" spans="1:16" x14ac:dyDescent="0.2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32"/>
      <c r="L632" s="12">
        <f t="shared" si="30"/>
        <v>0</v>
      </c>
      <c r="M632" s="12">
        <f t="shared" si="31"/>
        <v>0</v>
      </c>
      <c r="N632" s="12">
        <f t="shared" si="32"/>
        <v>0</v>
      </c>
      <c r="O632" s="12">
        <f>IF(E632&lt;1,0,IF(A632&lt;(Støtteark!$H$4-5),0,(IF(H632="Utførelse",(L632+M632),IF(H632="Fagkontroll",(N632),0)))))</f>
        <v>0</v>
      </c>
      <c r="P632" s="12">
        <f>IF(A632&lt;(Støtteark!$H$4-5),0,B632)</f>
        <v>0</v>
      </c>
    </row>
    <row r="633" spans="1:16" x14ac:dyDescent="0.2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32"/>
      <c r="L633" s="12">
        <f t="shared" si="30"/>
        <v>0</v>
      </c>
      <c r="M633" s="12">
        <f t="shared" si="31"/>
        <v>0</v>
      </c>
      <c r="N633" s="12">
        <f t="shared" si="32"/>
        <v>0</v>
      </c>
      <c r="O633" s="12">
        <f>IF(E633&lt;1,0,IF(A633&lt;(Støtteark!$H$4-5),0,(IF(H633="Utførelse",(L633+M633),IF(H633="Fagkontroll",(N633),0)))))</f>
        <v>0</v>
      </c>
      <c r="P633" s="12">
        <f>IF(A633&lt;(Støtteark!$H$4-5),0,B633)</f>
        <v>0</v>
      </c>
    </row>
    <row r="634" spans="1:16" x14ac:dyDescent="0.2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32"/>
      <c r="L634" s="12">
        <f t="shared" si="30"/>
        <v>0</v>
      </c>
      <c r="M634" s="12">
        <f t="shared" si="31"/>
        <v>0</v>
      </c>
      <c r="N634" s="12">
        <f t="shared" si="32"/>
        <v>0</v>
      </c>
      <c r="O634" s="12">
        <f>IF(E634&lt;1,0,IF(A634&lt;(Støtteark!$H$4-5),0,(IF(H634="Utførelse",(L634+M634),IF(H634="Fagkontroll",(N634),0)))))</f>
        <v>0</v>
      </c>
      <c r="P634" s="12">
        <f>IF(A634&lt;(Støtteark!$H$4-5),0,B634)</f>
        <v>0</v>
      </c>
    </row>
    <row r="635" spans="1:16" x14ac:dyDescent="0.2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32"/>
      <c r="L635" s="12">
        <f t="shared" si="30"/>
        <v>0</v>
      </c>
      <c r="M635" s="12">
        <f t="shared" si="31"/>
        <v>0</v>
      </c>
      <c r="N635" s="12">
        <f t="shared" si="32"/>
        <v>0</v>
      </c>
      <c r="O635" s="12">
        <f>IF(E635&lt;1,0,IF(A635&lt;(Støtteark!$H$4-5),0,(IF(H635="Utførelse",(L635+M635),IF(H635="Fagkontroll",(N635),0)))))</f>
        <v>0</v>
      </c>
      <c r="P635" s="12">
        <f>IF(A635&lt;(Støtteark!$H$4-5),0,B635)</f>
        <v>0</v>
      </c>
    </row>
    <row r="636" spans="1:16" x14ac:dyDescent="0.2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32"/>
      <c r="L636" s="12">
        <f t="shared" si="30"/>
        <v>0</v>
      </c>
      <c r="M636" s="12">
        <f t="shared" si="31"/>
        <v>0</v>
      </c>
      <c r="N636" s="12">
        <f t="shared" si="32"/>
        <v>0</v>
      </c>
      <c r="O636" s="12">
        <f>IF(E636&lt;1,0,IF(A636&lt;(Støtteark!$H$4-5),0,(IF(H636="Utførelse",(L636+M636),IF(H636="Fagkontroll",(N636),0)))))</f>
        <v>0</v>
      </c>
      <c r="P636" s="12">
        <f>IF(A636&lt;(Støtteark!$H$4-5),0,B636)</f>
        <v>0</v>
      </c>
    </row>
    <row r="637" spans="1:16" x14ac:dyDescent="0.2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32"/>
      <c r="L637" s="12">
        <f t="shared" si="30"/>
        <v>0</v>
      </c>
      <c r="M637" s="12">
        <f t="shared" si="31"/>
        <v>0</v>
      </c>
      <c r="N637" s="12">
        <f t="shared" si="32"/>
        <v>0</v>
      </c>
      <c r="O637" s="12">
        <f>IF(E637&lt;1,0,IF(A637&lt;(Støtteark!$H$4-5),0,(IF(H637="Utførelse",(L637+M637),IF(H637="Fagkontroll",(N637),0)))))</f>
        <v>0</v>
      </c>
      <c r="P637" s="12">
        <f>IF(A637&lt;(Støtteark!$H$4-5),0,B637)</f>
        <v>0</v>
      </c>
    </row>
    <row r="638" spans="1:16" x14ac:dyDescent="0.2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32"/>
      <c r="L638" s="12">
        <f t="shared" si="30"/>
        <v>0</v>
      </c>
      <c r="M638" s="12">
        <f t="shared" si="31"/>
        <v>0</v>
      </c>
      <c r="N638" s="12">
        <f t="shared" si="32"/>
        <v>0</v>
      </c>
      <c r="O638" s="12">
        <f>IF(E638&lt;1,0,IF(A638&lt;(Støtteark!$H$4-5),0,(IF(H638="Utførelse",(L638+M638),IF(H638="Fagkontroll",(N638),0)))))</f>
        <v>0</v>
      </c>
      <c r="P638" s="12">
        <f>IF(A638&lt;(Støtteark!$H$4-5),0,B638)</f>
        <v>0</v>
      </c>
    </row>
    <row r="639" spans="1:16" x14ac:dyDescent="0.2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32"/>
      <c r="L639" s="12">
        <f t="shared" si="30"/>
        <v>0</v>
      </c>
      <c r="M639" s="12">
        <f t="shared" si="31"/>
        <v>0</v>
      </c>
      <c r="N639" s="12">
        <f t="shared" si="32"/>
        <v>0</v>
      </c>
      <c r="O639" s="12">
        <f>IF(E639&lt;1,0,IF(A639&lt;(Støtteark!$H$4-5),0,(IF(H639="Utførelse",(L639+M639),IF(H639="Fagkontroll",(N639),0)))))</f>
        <v>0</v>
      </c>
      <c r="P639" s="12">
        <f>IF(A639&lt;(Støtteark!$H$4-5),0,B639)</f>
        <v>0</v>
      </c>
    </row>
    <row r="640" spans="1:16" x14ac:dyDescent="0.2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32"/>
      <c r="L640" s="12">
        <f t="shared" si="30"/>
        <v>0</v>
      </c>
      <c r="M640" s="12">
        <f t="shared" si="31"/>
        <v>0</v>
      </c>
      <c r="N640" s="12">
        <f t="shared" si="32"/>
        <v>0</v>
      </c>
      <c r="O640" s="12">
        <f>IF(E640&lt;1,0,IF(A640&lt;(Støtteark!$H$4-5),0,(IF(H640="Utførelse",(L640+M640),IF(H640="Fagkontroll",(N640),0)))))</f>
        <v>0</v>
      </c>
      <c r="P640" s="12">
        <f>IF(A640&lt;(Støtteark!$H$4-5),0,B640)</f>
        <v>0</v>
      </c>
    </row>
    <row r="641" spans="1:16" x14ac:dyDescent="0.2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32"/>
      <c r="L641" s="12">
        <f t="shared" si="30"/>
        <v>0</v>
      </c>
      <c r="M641" s="12">
        <f t="shared" si="31"/>
        <v>0</v>
      </c>
      <c r="N641" s="12">
        <f t="shared" si="32"/>
        <v>0</v>
      </c>
      <c r="O641" s="12">
        <f>IF(E641&lt;1,0,IF(A641&lt;(Støtteark!$H$4-5),0,(IF(H641="Utførelse",(L641+M641),IF(H641="Fagkontroll",(N641),0)))))</f>
        <v>0</v>
      </c>
      <c r="P641" s="12">
        <f>IF(A641&lt;(Støtteark!$H$4-5),0,B641)</f>
        <v>0</v>
      </c>
    </row>
    <row r="642" spans="1:16" x14ac:dyDescent="0.2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32"/>
      <c r="L642" s="12">
        <f t="shared" si="30"/>
        <v>0</v>
      </c>
      <c r="M642" s="12">
        <f t="shared" si="31"/>
        <v>0</v>
      </c>
      <c r="N642" s="12">
        <f t="shared" si="32"/>
        <v>0</v>
      </c>
      <c r="O642" s="12">
        <f>IF(E642&lt;1,0,IF(A642&lt;(Støtteark!$H$4-5),0,(IF(H642="Utførelse",(L642+M642),IF(H642="Fagkontroll",(N642),0)))))</f>
        <v>0</v>
      </c>
      <c r="P642" s="12">
        <f>IF(A642&lt;(Støtteark!$H$4-5),0,B642)</f>
        <v>0</v>
      </c>
    </row>
    <row r="643" spans="1:16" x14ac:dyDescent="0.2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32"/>
      <c r="L643" s="12">
        <f t="shared" si="30"/>
        <v>0</v>
      </c>
      <c r="M643" s="12">
        <f t="shared" si="31"/>
        <v>0</v>
      </c>
      <c r="N643" s="12">
        <f t="shared" si="32"/>
        <v>0</v>
      </c>
      <c r="O643" s="12">
        <f>IF(E643&lt;1,0,IF(A643&lt;(Støtteark!$H$4-5),0,(IF(H643="Utførelse",(L643+M643),IF(H643="Fagkontroll",(N643),0)))))</f>
        <v>0</v>
      </c>
      <c r="P643" s="12">
        <f>IF(A643&lt;(Støtteark!$H$4-5),0,B643)</f>
        <v>0</v>
      </c>
    </row>
    <row r="644" spans="1:16" x14ac:dyDescent="0.2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32"/>
      <c r="L644" s="12">
        <f t="shared" si="30"/>
        <v>0</v>
      </c>
      <c r="M644" s="12">
        <f t="shared" si="31"/>
        <v>0</v>
      </c>
      <c r="N644" s="12">
        <f t="shared" si="32"/>
        <v>0</v>
      </c>
      <c r="O644" s="12">
        <f>IF(E644&lt;1,0,IF(A644&lt;(Støtteark!$H$4-5),0,(IF(H644="Utførelse",(L644+M644),IF(H644="Fagkontroll",(N644),0)))))</f>
        <v>0</v>
      </c>
      <c r="P644" s="12">
        <f>IF(A644&lt;(Støtteark!$H$4-5),0,B644)</f>
        <v>0</v>
      </c>
    </row>
    <row r="645" spans="1:16" x14ac:dyDescent="0.2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32"/>
      <c r="L645" s="12">
        <f t="shared" si="30"/>
        <v>0</v>
      </c>
      <c r="M645" s="12">
        <f t="shared" si="31"/>
        <v>0</v>
      </c>
      <c r="N645" s="12">
        <f t="shared" si="32"/>
        <v>0</v>
      </c>
      <c r="O645" s="12">
        <f>IF(E645&lt;1,0,IF(A645&lt;(Støtteark!$H$4-5),0,(IF(H645="Utførelse",(L645+M645),IF(H645="Fagkontroll",(N645),0)))))</f>
        <v>0</v>
      </c>
      <c r="P645" s="12">
        <f>IF(A645&lt;(Støtteark!$H$4-5),0,B645)</f>
        <v>0</v>
      </c>
    </row>
    <row r="646" spans="1:16" x14ac:dyDescent="0.2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32"/>
      <c r="L646" s="12">
        <f t="shared" si="30"/>
        <v>0</v>
      </c>
      <c r="M646" s="12">
        <f t="shared" si="31"/>
        <v>0</v>
      </c>
      <c r="N646" s="12">
        <f t="shared" si="32"/>
        <v>0</v>
      </c>
      <c r="O646" s="12">
        <f>IF(E646&lt;1,0,IF(A646&lt;(Støtteark!$H$4-5),0,(IF(H646="Utførelse",(L646+M646),IF(H646="Fagkontroll",(N646),0)))))</f>
        <v>0</v>
      </c>
      <c r="P646" s="12">
        <f>IF(A646&lt;(Støtteark!$H$4-5),0,B646)</f>
        <v>0</v>
      </c>
    </row>
    <row r="647" spans="1:16" x14ac:dyDescent="0.2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32"/>
      <c r="L647" s="12">
        <f t="shared" si="30"/>
        <v>0</v>
      </c>
      <c r="M647" s="12">
        <f t="shared" si="31"/>
        <v>0</v>
      </c>
      <c r="N647" s="12">
        <f t="shared" si="32"/>
        <v>0</v>
      </c>
      <c r="O647" s="12">
        <f>IF(E647&lt;1,0,IF(A647&lt;(Støtteark!$H$4-5),0,(IF(H647="Utførelse",(L647+M647),IF(H647="Fagkontroll",(N647),0)))))</f>
        <v>0</v>
      </c>
      <c r="P647" s="12">
        <f>IF(A647&lt;(Støtteark!$H$4-5),0,B647)</f>
        <v>0</v>
      </c>
    </row>
    <row r="648" spans="1:16" x14ac:dyDescent="0.2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32"/>
      <c r="L648" s="12">
        <f t="shared" si="30"/>
        <v>0</v>
      </c>
      <c r="M648" s="12">
        <f t="shared" si="31"/>
        <v>0</v>
      </c>
      <c r="N648" s="12">
        <f t="shared" si="32"/>
        <v>0</v>
      </c>
      <c r="O648" s="12">
        <f>IF(E648&lt;1,0,IF(A648&lt;(Støtteark!$H$4-5),0,(IF(H648="Utførelse",(L648+M648),IF(H648="Fagkontroll",(N648),0)))))</f>
        <v>0</v>
      </c>
      <c r="P648" s="12">
        <f>IF(A648&lt;(Støtteark!$H$4-5),0,B648)</f>
        <v>0</v>
      </c>
    </row>
    <row r="649" spans="1:16" x14ac:dyDescent="0.2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32"/>
      <c r="L649" s="12">
        <f t="shared" si="30"/>
        <v>0</v>
      </c>
      <c r="M649" s="12">
        <f t="shared" si="31"/>
        <v>0</v>
      </c>
      <c r="N649" s="12">
        <f t="shared" si="32"/>
        <v>0</v>
      </c>
      <c r="O649" s="12">
        <f>IF(E649&lt;1,0,IF(A649&lt;(Støtteark!$H$4-5),0,(IF(H649="Utførelse",(L649+M649),IF(H649="Fagkontroll",(N649),0)))))</f>
        <v>0</v>
      </c>
      <c r="P649" s="12">
        <f>IF(A649&lt;(Støtteark!$H$4-5),0,B649)</f>
        <v>0</v>
      </c>
    </row>
    <row r="650" spans="1:16" x14ac:dyDescent="0.2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32"/>
      <c r="L650" s="12">
        <f t="shared" si="30"/>
        <v>0</v>
      </c>
      <c r="M650" s="12">
        <f t="shared" si="31"/>
        <v>0</v>
      </c>
      <c r="N650" s="12">
        <f t="shared" si="32"/>
        <v>0</v>
      </c>
      <c r="O650" s="12">
        <f>IF(E650&lt;1,0,IF(A650&lt;(Støtteark!$H$4-5),0,(IF(H650="Utførelse",(L650+M650),IF(H650="Fagkontroll",(N650),0)))))</f>
        <v>0</v>
      </c>
      <c r="P650" s="12">
        <f>IF(A650&lt;(Støtteark!$H$4-5),0,B650)</f>
        <v>0</v>
      </c>
    </row>
    <row r="651" spans="1:16" x14ac:dyDescent="0.2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32"/>
      <c r="L651" s="12">
        <f t="shared" si="30"/>
        <v>0</v>
      </c>
      <c r="M651" s="12">
        <f t="shared" si="31"/>
        <v>0</v>
      </c>
      <c r="N651" s="12">
        <f t="shared" si="32"/>
        <v>0</v>
      </c>
      <c r="O651" s="12">
        <f>IF(E651&lt;1,0,IF(A651&lt;(Støtteark!$H$4-5),0,(IF(H651="Utførelse",(L651+M651),IF(H651="Fagkontroll",(N651),0)))))</f>
        <v>0</v>
      </c>
      <c r="P651" s="12">
        <f>IF(A651&lt;(Støtteark!$H$4-5),0,B651)</f>
        <v>0</v>
      </c>
    </row>
    <row r="652" spans="1:16" x14ac:dyDescent="0.2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32"/>
      <c r="L652" s="12">
        <f t="shared" si="30"/>
        <v>0</v>
      </c>
      <c r="M652" s="12">
        <f t="shared" si="31"/>
        <v>0</v>
      </c>
      <c r="N652" s="12">
        <f t="shared" si="32"/>
        <v>0</v>
      </c>
      <c r="O652" s="12">
        <f>IF(E652&lt;1,0,IF(A652&lt;(Støtteark!$H$4-5),0,(IF(H652="Utførelse",(L652+M652),IF(H652="Fagkontroll",(N652),0)))))</f>
        <v>0</v>
      </c>
      <c r="P652" s="12">
        <f>IF(A652&lt;(Støtteark!$H$4-5),0,B652)</f>
        <v>0</v>
      </c>
    </row>
    <row r="653" spans="1:16" x14ac:dyDescent="0.2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32"/>
      <c r="L653" s="12">
        <f t="shared" si="30"/>
        <v>0</v>
      </c>
      <c r="M653" s="12">
        <f t="shared" si="31"/>
        <v>0</v>
      </c>
      <c r="N653" s="12">
        <f t="shared" si="32"/>
        <v>0</v>
      </c>
      <c r="O653" s="12">
        <f>IF(E653&lt;1,0,IF(A653&lt;(Støtteark!$H$4-5),0,(IF(H653="Utførelse",(L653+M653),IF(H653="Fagkontroll",(N653),0)))))</f>
        <v>0</v>
      </c>
      <c r="P653" s="12">
        <f>IF(A653&lt;(Støtteark!$H$4-5),0,B653)</f>
        <v>0</v>
      </c>
    </row>
    <row r="654" spans="1:16" x14ac:dyDescent="0.2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32"/>
      <c r="L654" s="12">
        <f t="shared" si="30"/>
        <v>0</v>
      </c>
      <c r="M654" s="12">
        <f t="shared" si="31"/>
        <v>0</v>
      </c>
      <c r="N654" s="12">
        <f t="shared" si="32"/>
        <v>0</v>
      </c>
      <c r="O654" s="12">
        <f>IF(E654&lt;1,0,IF(A654&lt;(Støtteark!$H$4-5),0,(IF(H654="Utførelse",(L654+M654),IF(H654="Fagkontroll",(N654),0)))))</f>
        <v>0</v>
      </c>
      <c r="P654" s="12">
        <f>IF(A654&lt;(Støtteark!$H$4-5),0,B654)</f>
        <v>0</v>
      </c>
    </row>
    <row r="655" spans="1:16" x14ac:dyDescent="0.2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32"/>
      <c r="L655" s="12">
        <f t="shared" ref="L655:L718" si="33">IF(E655&lt;1,0,IF(H655="Utførelse",IF(G655="Tekniske planer",B655,0),0))</f>
        <v>0</v>
      </c>
      <c r="M655" s="12">
        <f t="shared" ref="M655:M718" si="34">IF(E655&lt;1,0,IF(H655="Utførelse",IF(G655="Revurdering",B655,0),0))</f>
        <v>0</v>
      </c>
      <c r="N655" s="12">
        <f t="shared" ref="N655:N718" si="35">IF(L655+M655&gt;0,0,B655)</f>
        <v>0</v>
      </c>
      <c r="O655" s="12">
        <f>IF(E655&lt;1,0,IF(A655&lt;(Støtteark!$H$4-5),0,(IF(H655="Utførelse",(L655+M655),IF(H655="Fagkontroll",(N655),0)))))</f>
        <v>0</v>
      </c>
      <c r="P655" s="12">
        <f>IF(A655&lt;(Støtteark!$H$4-5),0,B655)</f>
        <v>0</v>
      </c>
    </row>
    <row r="656" spans="1:16" x14ac:dyDescent="0.2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32"/>
      <c r="L656" s="12">
        <f t="shared" si="33"/>
        <v>0</v>
      </c>
      <c r="M656" s="12">
        <f t="shared" si="34"/>
        <v>0</v>
      </c>
      <c r="N656" s="12">
        <f t="shared" si="35"/>
        <v>0</v>
      </c>
      <c r="O656" s="12">
        <f>IF(E656&lt;1,0,IF(A656&lt;(Støtteark!$H$4-5),0,(IF(H656="Utførelse",(L656+M656),IF(H656="Fagkontroll",(N656),0)))))</f>
        <v>0</v>
      </c>
      <c r="P656" s="12">
        <f>IF(A656&lt;(Støtteark!$H$4-5),0,B656)</f>
        <v>0</v>
      </c>
    </row>
    <row r="657" spans="1:16" x14ac:dyDescent="0.2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32"/>
      <c r="L657" s="12">
        <f t="shared" si="33"/>
        <v>0</v>
      </c>
      <c r="M657" s="12">
        <f t="shared" si="34"/>
        <v>0</v>
      </c>
      <c r="N657" s="12">
        <f t="shared" si="35"/>
        <v>0</v>
      </c>
      <c r="O657" s="12">
        <f>IF(E657&lt;1,0,IF(A657&lt;(Støtteark!$H$4-5),0,(IF(H657="Utførelse",(L657+M657),IF(H657="Fagkontroll",(N657),0)))))</f>
        <v>0</v>
      </c>
      <c r="P657" s="12">
        <f>IF(A657&lt;(Støtteark!$H$4-5),0,B657)</f>
        <v>0</v>
      </c>
    </row>
    <row r="658" spans="1:16" x14ac:dyDescent="0.2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32"/>
      <c r="L658" s="12">
        <f t="shared" si="33"/>
        <v>0</v>
      </c>
      <c r="M658" s="12">
        <f t="shared" si="34"/>
        <v>0</v>
      </c>
      <c r="N658" s="12">
        <f t="shared" si="35"/>
        <v>0</v>
      </c>
      <c r="O658" s="12">
        <f>IF(E658&lt;1,0,IF(A658&lt;(Støtteark!$H$4-5),0,(IF(H658="Utførelse",(L658+M658),IF(H658="Fagkontroll",(N658),0)))))</f>
        <v>0</v>
      </c>
      <c r="P658" s="12">
        <f>IF(A658&lt;(Støtteark!$H$4-5),0,B658)</f>
        <v>0</v>
      </c>
    </row>
    <row r="659" spans="1:16" x14ac:dyDescent="0.2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32"/>
      <c r="L659" s="12">
        <f t="shared" si="33"/>
        <v>0</v>
      </c>
      <c r="M659" s="12">
        <f t="shared" si="34"/>
        <v>0</v>
      </c>
      <c r="N659" s="12">
        <f t="shared" si="35"/>
        <v>0</v>
      </c>
      <c r="O659" s="12">
        <f>IF(E659&lt;1,0,IF(A659&lt;(Støtteark!$H$4-5),0,(IF(H659="Utførelse",(L659+M659),IF(H659="Fagkontroll",(N659),0)))))</f>
        <v>0</v>
      </c>
      <c r="P659" s="12">
        <f>IF(A659&lt;(Støtteark!$H$4-5),0,B659)</f>
        <v>0</v>
      </c>
    </row>
    <row r="660" spans="1:16" x14ac:dyDescent="0.2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32"/>
      <c r="L660" s="12">
        <f t="shared" si="33"/>
        <v>0</v>
      </c>
      <c r="M660" s="12">
        <f t="shared" si="34"/>
        <v>0</v>
      </c>
      <c r="N660" s="12">
        <f t="shared" si="35"/>
        <v>0</v>
      </c>
      <c r="O660" s="12">
        <f>IF(E660&lt;1,0,IF(A660&lt;(Støtteark!$H$4-5),0,(IF(H660="Utførelse",(L660+M660),IF(H660="Fagkontroll",(N660),0)))))</f>
        <v>0</v>
      </c>
      <c r="P660" s="12">
        <f>IF(A660&lt;(Støtteark!$H$4-5),0,B660)</f>
        <v>0</v>
      </c>
    </row>
    <row r="661" spans="1:16" x14ac:dyDescent="0.2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32"/>
      <c r="L661" s="12">
        <f t="shared" si="33"/>
        <v>0</v>
      </c>
      <c r="M661" s="12">
        <f t="shared" si="34"/>
        <v>0</v>
      </c>
      <c r="N661" s="12">
        <f t="shared" si="35"/>
        <v>0</v>
      </c>
      <c r="O661" s="12">
        <f>IF(E661&lt;1,0,IF(A661&lt;(Støtteark!$H$4-5),0,(IF(H661="Utførelse",(L661+M661),IF(H661="Fagkontroll",(N661),0)))))</f>
        <v>0</v>
      </c>
      <c r="P661" s="12">
        <f>IF(A661&lt;(Støtteark!$H$4-5),0,B661)</f>
        <v>0</v>
      </c>
    </row>
    <row r="662" spans="1:16" x14ac:dyDescent="0.2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32"/>
      <c r="L662" s="12">
        <f t="shared" si="33"/>
        <v>0</v>
      </c>
      <c r="M662" s="12">
        <f t="shared" si="34"/>
        <v>0</v>
      </c>
      <c r="N662" s="12">
        <f t="shared" si="35"/>
        <v>0</v>
      </c>
      <c r="O662" s="12">
        <f>IF(E662&lt;1,0,IF(A662&lt;(Støtteark!$H$4-5),0,(IF(H662="Utførelse",(L662+M662),IF(H662="Fagkontroll",(N662),0)))))</f>
        <v>0</v>
      </c>
      <c r="P662" s="12">
        <f>IF(A662&lt;(Støtteark!$H$4-5),0,B662)</f>
        <v>0</v>
      </c>
    </row>
    <row r="663" spans="1:16" x14ac:dyDescent="0.2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32"/>
      <c r="L663" s="12">
        <f t="shared" si="33"/>
        <v>0</v>
      </c>
      <c r="M663" s="12">
        <f t="shared" si="34"/>
        <v>0</v>
      </c>
      <c r="N663" s="12">
        <f t="shared" si="35"/>
        <v>0</v>
      </c>
      <c r="O663" s="12">
        <f>IF(E663&lt;1,0,IF(A663&lt;(Støtteark!$H$4-5),0,(IF(H663="Utførelse",(L663+M663),IF(H663="Fagkontroll",(N663),0)))))</f>
        <v>0</v>
      </c>
      <c r="P663" s="12">
        <f>IF(A663&lt;(Støtteark!$H$4-5),0,B663)</f>
        <v>0</v>
      </c>
    </row>
    <row r="664" spans="1:16" x14ac:dyDescent="0.2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32"/>
      <c r="L664" s="12">
        <f t="shared" si="33"/>
        <v>0</v>
      </c>
      <c r="M664" s="12">
        <f t="shared" si="34"/>
        <v>0</v>
      </c>
      <c r="N664" s="12">
        <f t="shared" si="35"/>
        <v>0</v>
      </c>
      <c r="O664" s="12">
        <f>IF(E664&lt;1,0,IF(A664&lt;(Støtteark!$H$4-5),0,(IF(H664="Utførelse",(L664+M664),IF(H664="Fagkontroll",(N664),0)))))</f>
        <v>0</v>
      </c>
      <c r="P664" s="12">
        <f>IF(A664&lt;(Støtteark!$H$4-5),0,B664)</f>
        <v>0</v>
      </c>
    </row>
    <row r="665" spans="1:16" x14ac:dyDescent="0.2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32"/>
      <c r="L665" s="12">
        <f t="shared" si="33"/>
        <v>0</v>
      </c>
      <c r="M665" s="12">
        <f t="shared" si="34"/>
        <v>0</v>
      </c>
      <c r="N665" s="12">
        <f t="shared" si="35"/>
        <v>0</v>
      </c>
      <c r="O665" s="12">
        <f>IF(E665&lt;1,0,IF(A665&lt;(Støtteark!$H$4-5),0,(IF(H665="Utførelse",(L665+M665),IF(H665="Fagkontroll",(N665),0)))))</f>
        <v>0</v>
      </c>
      <c r="P665" s="12">
        <f>IF(A665&lt;(Støtteark!$H$4-5),0,B665)</f>
        <v>0</v>
      </c>
    </row>
    <row r="666" spans="1:16" x14ac:dyDescent="0.2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32"/>
      <c r="L666" s="12">
        <f t="shared" si="33"/>
        <v>0</v>
      </c>
      <c r="M666" s="12">
        <f t="shared" si="34"/>
        <v>0</v>
      </c>
      <c r="N666" s="12">
        <f t="shared" si="35"/>
        <v>0</v>
      </c>
      <c r="O666" s="12">
        <f>IF(E666&lt;1,0,IF(A666&lt;(Støtteark!$H$4-5),0,(IF(H666="Utførelse",(L666+M666),IF(H666="Fagkontroll",(N666),0)))))</f>
        <v>0</v>
      </c>
      <c r="P666" s="12">
        <f>IF(A666&lt;(Støtteark!$H$4-5),0,B666)</f>
        <v>0</v>
      </c>
    </row>
    <row r="667" spans="1:16" x14ac:dyDescent="0.2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32"/>
      <c r="L667" s="12">
        <f t="shared" si="33"/>
        <v>0</v>
      </c>
      <c r="M667" s="12">
        <f t="shared" si="34"/>
        <v>0</v>
      </c>
      <c r="N667" s="12">
        <f t="shared" si="35"/>
        <v>0</v>
      </c>
      <c r="O667" s="12">
        <f>IF(E667&lt;1,0,IF(A667&lt;(Støtteark!$H$4-5),0,(IF(H667="Utførelse",(L667+M667),IF(H667="Fagkontroll",(N667),0)))))</f>
        <v>0</v>
      </c>
      <c r="P667" s="12">
        <f>IF(A667&lt;(Støtteark!$H$4-5),0,B667)</f>
        <v>0</v>
      </c>
    </row>
    <row r="668" spans="1:16" x14ac:dyDescent="0.2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32"/>
      <c r="L668" s="12">
        <f t="shared" si="33"/>
        <v>0</v>
      </c>
      <c r="M668" s="12">
        <f t="shared" si="34"/>
        <v>0</v>
      </c>
      <c r="N668" s="12">
        <f t="shared" si="35"/>
        <v>0</v>
      </c>
      <c r="O668" s="12">
        <f>IF(E668&lt;1,0,IF(A668&lt;(Støtteark!$H$4-5),0,(IF(H668="Utførelse",(L668+M668),IF(H668="Fagkontroll",(N668),0)))))</f>
        <v>0</v>
      </c>
      <c r="P668" s="12">
        <f>IF(A668&lt;(Støtteark!$H$4-5),0,B668)</f>
        <v>0</v>
      </c>
    </row>
    <row r="669" spans="1:16" x14ac:dyDescent="0.2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32"/>
      <c r="L669" s="12">
        <f t="shared" si="33"/>
        <v>0</v>
      </c>
      <c r="M669" s="12">
        <f t="shared" si="34"/>
        <v>0</v>
      </c>
      <c r="N669" s="12">
        <f t="shared" si="35"/>
        <v>0</v>
      </c>
      <c r="O669" s="12">
        <f>IF(E669&lt;1,0,IF(A669&lt;(Støtteark!$H$4-5),0,(IF(H669="Utførelse",(L669+M669),IF(H669="Fagkontroll",(N669),0)))))</f>
        <v>0</v>
      </c>
      <c r="P669" s="12">
        <f>IF(A669&lt;(Støtteark!$H$4-5),0,B669)</f>
        <v>0</v>
      </c>
    </row>
    <row r="670" spans="1:16" x14ac:dyDescent="0.2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32"/>
      <c r="L670" s="12">
        <f t="shared" si="33"/>
        <v>0</v>
      </c>
      <c r="M670" s="12">
        <f t="shared" si="34"/>
        <v>0</v>
      </c>
      <c r="N670" s="12">
        <f t="shared" si="35"/>
        <v>0</v>
      </c>
      <c r="O670" s="12">
        <f>IF(E670&lt;1,0,IF(A670&lt;(Støtteark!$H$4-5),0,(IF(H670="Utførelse",(L670+M670),IF(H670="Fagkontroll",(N670),0)))))</f>
        <v>0</v>
      </c>
      <c r="P670" s="12">
        <f>IF(A670&lt;(Støtteark!$H$4-5),0,B670)</f>
        <v>0</v>
      </c>
    </row>
    <row r="671" spans="1:16" x14ac:dyDescent="0.2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32"/>
      <c r="L671" s="12">
        <f t="shared" si="33"/>
        <v>0</v>
      </c>
      <c r="M671" s="12">
        <f t="shared" si="34"/>
        <v>0</v>
      </c>
      <c r="N671" s="12">
        <f t="shared" si="35"/>
        <v>0</v>
      </c>
      <c r="O671" s="12">
        <f>IF(E671&lt;1,0,IF(A671&lt;(Støtteark!$H$4-5),0,(IF(H671="Utførelse",(L671+M671),IF(H671="Fagkontroll",(N671),0)))))</f>
        <v>0</v>
      </c>
      <c r="P671" s="12">
        <f>IF(A671&lt;(Støtteark!$H$4-5),0,B671)</f>
        <v>0</v>
      </c>
    </row>
    <row r="672" spans="1:16" x14ac:dyDescent="0.2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32"/>
      <c r="L672" s="12">
        <f t="shared" si="33"/>
        <v>0</v>
      </c>
      <c r="M672" s="12">
        <f t="shared" si="34"/>
        <v>0</v>
      </c>
      <c r="N672" s="12">
        <f t="shared" si="35"/>
        <v>0</v>
      </c>
      <c r="O672" s="12">
        <f>IF(E672&lt;1,0,IF(A672&lt;(Støtteark!$H$4-5),0,(IF(H672="Utførelse",(L672+M672),IF(H672="Fagkontroll",(N672),0)))))</f>
        <v>0</v>
      </c>
      <c r="P672" s="12">
        <f>IF(A672&lt;(Støtteark!$H$4-5),0,B672)</f>
        <v>0</v>
      </c>
    </row>
    <row r="673" spans="1:16" x14ac:dyDescent="0.2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32"/>
      <c r="L673" s="12">
        <f t="shared" si="33"/>
        <v>0</v>
      </c>
      <c r="M673" s="12">
        <f t="shared" si="34"/>
        <v>0</v>
      </c>
      <c r="N673" s="12">
        <f t="shared" si="35"/>
        <v>0</v>
      </c>
      <c r="O673" s="12">
        <f>IF(E673&lt;1,0,IF(A673&lt;(Støtteark!$H$4-5),0,(IF(H673="Utførelse",(L673+M673),IF(H673="Fagkontroll",(N673),0)))))</f>
        <v>0</v>
      </c>
      <c r="P673" s="12">
        <f>IF(A673&lt;(Støtteark!$H$4-5),0,B673)</f>
        <v>0</v>
      </c>
    </row>
    <row r="674" spans="1:16" x14ac:dyDescent="0.2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32"/>
      <c r="L674" s="12">
        <f t="shared" si="33"/>
        <v>0</v>
      </c>
      <c r="M674" s="12">
        <f t="shared" si="34"/>
        <v>0</v>
      </c>
      <c r="N674" s="12">
        <f t="shared" si="35"/>
        <v>0</v>
      </c>
      <c r="O674" s="12">
        <f>IF(E674&lt;1,0,IF(A674&lt;(Støtteark!$H$4-5),0,(IF(H674="Utførelse",(L674+M674),IF(H674="Fagkontroll",(N674),0)))))</f>
        <v>0</v>
      </c>
      <c r="P674" s="12">
        <f>IF(A674&lt;(Støtteark!$H$4-5),0,B674)</f>
        <v>0</v>
      </c>
    </row>
    <row r="675" spans="1:16" x14ac:dyDescent="0.2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32"/>
      <c r="L675" s="12">
        <f t="shared" si="33"/>
        <v>0</v>
      </c>
      <c r="M675" s="12">
        <f t="shared" si="34"/>
        <v>0</v>
      </c>
      <c r="N675" s="12">
        <f t="shared" si="35"/>
        <v>0</v>
      </c>
      <c r="O675" s="12">
        <f>IF(E675&lt;1,0,IF(A675&lt;(Støtteark!$H$4-5),0,(IF(H675="Utførelse",(L675+M675),IF(H675="Fagkontroll",(N675),0)))))</f>
        <v>0</v>
      </c>
      <c r="P675" s="12">
        <f>IF(A675&lt;(Støtteark!$H$4-5),0,B675)</f>
        <v>0</v>
      </c>
    </row>
    <row r="676" spans="1:16" x14ac:dyDescent="0.2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32"/>
      <c r="L676" s="12">
        <f t="shared" si="33"/>
        <v>0</v>
      </c>
      <c r="M676" s="12">
        <f t="shared" si="34"/>
        <v>0</v>
      </c>
      <c r="N676" s="12">
        <f t="shared" si="35"/>
        <v>0</v>
      </c>
      <c r="O676" s="12">
        <f>IF(E676&lt;1,0,IF(A676&lt;(Støtteark!$H$4-5),0,(IF(H676="Utførelse",(L676+M676),IF(H676="Fagkontroll",(N676),0)))))</f>
        <v>0</v>
      </c>
      <c r="P676" s="12">
        <f>IF(A676&lt;(Støtteark!$H$4-5),0,B676)</f>
        <v>0</v>
      </c>
    </row>
    <row r="677" spans="1:16" x14ac:dyDescent="0.2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32"/>
      <c r="L677" s="12">
        <f t="shared" si="33"/>
        <v>0</v>
      </c>
      <c r="M677" s="12">
        <f t="shared" si="34"/>
        <v>0</v>
      </c>
      <c r="N677" s="12">
        <f t="shared" si="35"/>
        <v>0</v>
      </c>
      <c r="O677" s="12">
        <f>IF(E677&lt;1,0,IF(A677&lt;(Støtteark!$H$4-5),0,(IF(H677="Utførelse",(L677+M677),IF(H677="Fagkontroll",(N677),0)))))</f>
        <v>0</v>
      </c>
      <c r="P677" s="12">
        <f>IF(A677&lt;(Støtteark!$H$4-5),0,B677)</f>
        <v>0</v>
      </c>
    </row>
    <row r="678" spans="1:16" x14ac:dyDescent="0.2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32"/>
      <c r="L678" s="12">
        <f t="shared" si="33"/>
        <v>0</v>
      </c>
      <c r="M678" s="12">
        <f t="shared" si="34"/>
        <v>0</v>
      </c>
      <c r="N678" s="12">
        <f t="shared" si="35"/>
        <v>0</v>
      </c>
      <c r="O678" s="12">
        <f>IF(E678&lt;1,0,IF(A678&lt;(Støtteark!$H$4-5),0,(IF(H678="Utførelse",(L678+M678),IF(H678="Fagkontroll",(N678),0)))))</f>
        <v>0</v>
      </c>
      <c r="P678" s="12">
        <f>IF(A678&lt;(Støtteark!$H$4-5),0,B678)</f>
        <v>0</v>
      </c>
    </row>
    <row r="679" spans="1:16" x14ac:dyDescent="0.2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32"/>
      <c r="L679" s="12">
        <f t="shared" si="33"/>
        <v>0</v>
      </c>
      <c r="M679" s="12">
        <f t="shared" si="34"/>
        <v>0</v>
      </c>
      <c r="N679" s="12">
        <f t="shared" si="35"/>
        <v>0</v>
      </c>
      <c r="O679" s="12">
        <f>IF(E679&lt;1,0,IF(A679&lt;(Støtteark!$H$4-5),0,(IF(H679="Utførelse",(L679+M679),IF(H679="Fagkontroll",(N679),0)))))</f>
        <v>0</v>
      </c>
      <c r="P679" s="12">
        <f>IF(A679&lt;(Støtteark!$H$4-5),0,B679)</f>
        <v>0</v>
      </c>
    </row>
    <row r="680" spans="1:16" x14ac:dyDescent="0.2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32"/>
      <c r="L680" s="12">
        <f t="shared" si="33"/>
        <v>0</v>
      </c>
      <c r="M680" s="12">
        <f t="shared" si="34"/>
        <v>0</v>
      </c>
      <c r="N680" s="12">
        <f t="shared" si="35"/>
        <v>0</v>
      </c>
      <c r="O680" s="12">
        <f>IF(E680&lt;1,0,IF(A680&lt;(Støtteark!$H$4-5),0,(IF(H680="Utførelse",(L680+M680),IF(H680="Fagkontroll",(N680),0)))))</f>
        <v>0</v>
      </c>
      <c r="P680" s="12">
        <f>IF(A680&lt;(Støtteark!$H$4-5),0,B680)</f>
        <v>0</v>
      </c>
    </row>
    <row r="681" spans="1:16" x14ac:dyDescent="0.2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32"/>
      <c r="L681" s="12">
        <f t="shared" si="33"/>
        <v>0</v>
      </c>
      <c r="M681" s="12">
        <f t="shared" si="34"/>
        <v>0</v>
      </c>
      <c r="N681" s="12">
        <f t="shared" si="35"/>
        <v>0</v>
      </c>
      <c r="O681" s="12">
        <f>IF(E681&lt;1,0,IF(A681&lt;(Støtteark!$H$4-5),0,(IF(H681="Utførelse",(L681+M681),IF(H681="Fagkontroll",(N681),0)))))</f>
        <v>0</v>
      </c>
      <c r="P681" s="12">
        <f>IF(A681&lt;(Støtteark!$H$4-5),0,B681)</f>
        <v>0</v>
      </c>
    </row>
    <row r="682" spans="1:16" x14ac:dyDescent="0.2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32"/>
      <c r="L682" s="12">
        <f t="shared" si="33"/>
        <v>0</v>
      </c>
      <c r="M682" s="12">
        <f t="shared" si="34"/>
        <v>0</v>
      </c>
      <c r="N682" s="12">
        <f t="shared" si="35"/>
        <v>0</v>
      </c>
      <c r="O682" s="12">
        <f>IF(E682&lt;1,0,IF(A682&lt;(Støtteark!$H$4-5),0,(IF(H682="Utførelse",(L682+M682),IF(H682="Fagkontroll",(N682),0)))))</f>
        <v>0</v>
      </c>
      <c r="P682" s="12">
        <f>IF(A682&lt;(Støtteark!$H$4-5),0,B682)</f>
        <v>0</v>
      </c>
    </row>
    <row r="683" spans="1:16" x14ac:dyDescent="0.2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32"/>
      <c r="L683" s="12">
        <f t="shared" si="33"/>
        <v>0</v>
      </c>
      <c r="M683" s="12">
        <f t="shared" si="34"/>
        <v>0</v>
      </c>
      <c r="N683" s="12">
        <f t="shared" si="35"/>
        <v>0</v>
      </c>
      <c r="O683" s="12">
        <f>IF(E683&lt;1,0,IF(A683&lt;(Støtteark!$H$4-5),0,(IF(H683="Utførelse",(L683+M683),IF(H683="Fagkontroll",(N683),0)))))</f>
        <v>0</v>
      </c>
      <c r="P683" s="12">
        <f>IF(A683&lt;(Støtteark!$H$4-5),0,B683)</f>
        <v>0</v>
      </c>
    </row>
    <row r="684" spans="1:16" x14ac:dyDescent="0.2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32"/>
      <c r="L684" s="12">
        <f t="shared" si="33"/>
        <v>0</v>
      </c>
      <c r="M684" s="12">
        <f t="shared" si="34"/>
        <v>0</v>
      </c>
      <c r="N684" s="12">
        <f t="shared" si="35"/>
        <v>0</v>
      </c>
      <c r="O684" s="12">
        <f>IF(E684&lt;1,0,IF(A684&lt;(Støtteark!$H$4-5),0,(IF(H684="Utførelse",(L684+M684),IF(H684="Fagkontroll",(N684),0)))))</f>
        <v>0</v>
      </c>
      <c r="P684" s="12">
        <f>IF(A684&lt;(Støtteark!$H$4-5),0,B684)</f>
        <v>0</v>
      </c>
    </row>
    <row r="685" spans="1:16" x14ac:dyDescent="0.2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32"/>
      <c r="L685" s="12">
        <f t="shared" si="33"/>
        <v>0</v>
      </c>
      <c r="M685" s="12">
        <f t="shared" si="34"/>
        <v>0</v>
      </c>
      <c r="N685" s="12">
        <f t="shared" si="35"/>
        <v>0</v>
      </c>
      <c r="O685" s="12">
        <f>IF(E685&lt;1,0,IF(A685&lt;(Støtteark!$H$4-5),0,(IF(H685="Utførelse",(L685+M685),IF(H685="Fagkontroll",(N685),0)))))</f>
        <v>0</v>
      </c>
      <c r="P685" s="12">
        <f>IF(A685&lt;(Støtteark!$H$4-5),0,B685)</f>
        <v>0</v>
      </c>
    </row>
    <row r="686" spans="1:16" x14ac:dyDescent="0.2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32"/>
      <c r="L686" s="12">
        <f t="shared" si="33"/>
        <v>0</v>
      </c>
      <c r="M686" s="12">
        <f t="shared" si="34"/>
        <v>0</v>
      </c>
      <c r="N686" s="12">
        <f t="shared" si="35"/>
        <v>0</v>
      </c>
      <c r="O686" s="12">
        <f>IF(E686&lt;1,0,IF(A686&lt;(Støtteark!$H$4-5),0,(IF(H686="Utførelse",(L686+M686),IF(H686="Fagkontroll",(N686),0)))))</f>
        <v>0</v>
      </c>
      <c r="P686" s="12">
        <f>IF(A686&lt;(Støtteark!$H$4-5),0,B686)</f>
        <v>0</v>
      </c>
    </row>
    <row r="687" spans="1:16" x14ac:dyDescent="0.2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32"/>
      <c r="L687" s="12">
        <f t="shared" si="33"/>
        <v>0</v>
      </c>
      <c r="M687" s="12">
        <f t="shared" si="34"/>
        <v>0</v>
      </c>
      <c r="N687" s="12">
        <f t="shared" si="35"/>
        <v>0</v>
      </c>
      <c r="O687" s="12">
        <f>IF(E687&lt;1,0,IF(A687&lt;(Støtteark!$H$4-5),0,(IF(H687="Utførelse",(L687+M687),IF(H687="Fagkontroll",(N687),0)))))</f>
        <v>0</v>
      </c>
      <c r="P687" s="12">
        <f>IF(A687&lt;(Støtteark!$H$4-5),0,B687)</f>
        <v>0</v>
      </c>
    </row>
    <row r="688" spans="1:16" x14ac:dyDescent="0.2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32"/>
      <c r="L688" s="12">
        <f t="shared" si="33"/>
        <v>0</v>
      </c>
      <c r="M688" s="12">
        <f t="shared" si="34"/>
        <v>0</v>
      </c>
      <c r="N688" s="12">
        <f t="shared" si="35"/>
        <v>0</v>
      </c>
      <c r="O688" s="12">
        <f>IF(E688&lt;1,0,IF(A688&lt;(Støtteark!$H$4-5),0,(IF(H688="Utførelse",(L688+M688),IF(H688="Fagkontroll",(N688),0)))))</f>
        <v>0</v>
      </c>
      <c r="P688" s="12">
        <f>IF(A688&lt;(Støtteark!$H$4-5),0,B688)</f>
        <v>0</v>
      </c>
    </row>
    <row r="689" spans="1:16" x14ac:dyDescent="0.2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32"/>
      <c r="L689" s="12">
        <f t="shared" si="33"/>
        <v>0</v>
      </c>
      <c r="M689" s="12">
        <f t="shared" si="34"/>
        <v>0</v>
      </c>
      <c r="N689" s="12">
        <f t="shared" si="35"/>
        <v>0</v>
      </c>
      <c r="O689" s="12">
        <f>IF(E689&lt;1,0,IF(A689&lt;(Støtteark!$H$4-5),0,(IF(H689="Utførelse",(L689+M689),IF(H689="Fagkontroll",(N689),0)))))</f>
        <v>0</v>
      </c>
      <c r="P689" s="12">
        <f>IF(A689&lt;(Støtteark!$H$4-5),0,B689)</f>
        <v>0</v>
      </c>
    </row>
    <row r="690" spans="1:16" x14ac:dyDescent="0.2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32"/>
      <c r="L690" s="12">
        <f t="shared" si="33"/>
        <v>0</v>
      </c>
      <c r="M690" s="12">
        <f t="shared" si="34"/>
        <v>0</v>
      </c>
      <c r="N690" s="12">
        <f t="shared" si="35"/>
        <v>0</v>
      </c>
      <c r="O690" s="12">
        <f>IF(E690&lt;1,0,IF(A690&lt;(Støtteark!$H$4-5),0,(IF(H690="Utførelse",(L690+M690),IF(H690="Fagkontroll",(N690),0)))))</f>
        <v>0</v>
      </c>
      <c r="P690" s="12">
        <f>IF(A690&lt;(Støtteark!$H$4-5),0,B690)</f>
        <v>0</v>
      </c>
    </row>
    <row r="691" spans="1:16" x14ac:dyDescent="0.2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32"/>
      <c r="L691" s="12">
        <f t="shared" si="33"/>
        <v>0</v>
      </c>
      <c r="M691" s="12">
        <f t="shared" si="34"/>
        <v>0</v>
      </c>
      <c r="N691" s="12">
        <f t="shared" si="35"/>
        <v>0</v>
      </c>
      <c r="O691" s="12">
        <f>IF(E691&lt;1,0,IF(A691&lt;(Støtteark!$H$4-5),0,(IF(H691="Utførelse",(L691+M691),IF(H691="Fagkontroll",(N691),0)))))</f>
        <v>0</v>
      </c>
      <c r="P691" s="12">
        <f>IF(A691&lt;(Støtteark!$H$4-5),0,B691)</f>
        <v>0</v>
      </c>
    </row>
    <row r="692" spans="1:16" x14ac:dyDescent="0.2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32"/>
      <c r="L692" s="12">
        <f t="shared" si="33"/>
        <v>0</v>
      </c>
      <c r="M692" s="12">
        <f t="shared" si="34"/>
        <v>0</v>
      </c>
      <c r="N692" s="12">
        <f t="shared" si="35"/>
        <v>0</v>
      </c>
      <c r="O692" s="12">
        <f>IF(E692&lt;1,0,IF(A692&lt;(Støtteark!$H$4-5),0,(IF(H692="Utførelse",(L692+M692),IF(H692="Fagkontroll",(N692),0)))))</f>
        <v>0</v>
      </c>
      <c r="P692" s="12">
        <f>IF(A692&lt;(Støtteark!$H$4-5),0,B692)</f>
        <v>0</v>
      </c>
    </row>
    <row r="693" spans="1:16" x14ac:dyDescent="0.2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32"/>
      <c r="L693" s="12">
        <f t="shared" si="33"/>
        <v>0</v>
      </c>
      <c r="M693" s="12">
        <f t="shared" si="34"/>
        <v>0</v>
      </c>
      <c r="N693" s="12">
        <f t="shared" si="35"/>
        <v>0</v>
      </c>
      <c r="O693" s="12">
        <f>IF(E693&lt;1,0,IF(A693&lt;(Støtteark!$H$4-5),0,(IF(H693="Utførelse",(L693+M693),IF(H693="Fagkontroll",(N693),0)))))</f>
        <v>0</v>
      </c>
      <c r="P693" s="12">
        <f>IF(A693&lt;(Støtteark!$H$4-5),0,B693)</f>
        <v>0</v>
      </c>
    </row>
    <row r="694" spans="1:16" x14ac:dyDescent="0.2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32"/>
      <c r="L694" s="12">
        <f t="shared" si="33"/>
        <v>0</v>
      </c>
      <c r="M694" s="12">
        <f t="shared" si="34"/>
        <v>0</v>
      </c>
      <c r="N694" s="12">
        <f t="shared" si="35"/>
        <v>0</v>
      </c>
      <c r="O694" s="12">
        <f>IF(E694&lt;1,0,IF(A694&lt;(Støtteark!$H$4-5),0,(IF(H694="Utførelse",(L694+M694),IF(H694="Fagkontroll",(N694),0)))))</f>
        <v>0</v>
      </c>
      <c r="P694" s="12">
        <f>IF(A694&lt;(Støtteark!$H$4-5),0,B694)</f>
        <v>0</v>
      </c>
    </row>
    <row r="695" spans="1:16" x14ac:dyDescent="0.2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32"/>
      <c r="L695" s="12">
        <f t="shared" si="33"/>
        <v>0</v>
      </c>
      <c r="M695" s="12">
        <f t="shared" si="34"/>
        <v>0</v>
      </c>
      <c r="N695" s="12">
        <f t="shared" si="35"/>
        <v>0</v>
      </c>
      <c r="O695" s="12">
        <f>IF(E695&lt;1,0,IF(A695&lt;(Støtteark!$H$4-5),0,(IF(H695="Utførelse",(L695+M695),IF(H695="Fagkontroll",(N695),0)))))</f>
        <v>0</v>
      </c>
      <c r="P695" s="12">
        <f>IF(A695&lt;(Støtteark!$H$4-5),0,B695)</f>
        <v>0</v>
      </c>
    </row>
    <row r="696" spans="1:16" x14ac:dyDescent="0.2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32"/>
      <c r="L696" s="12">
        <f t="shared" si="33"/>
        <v>0</v>
      </c>
      <c r="M696" s="12">
        <f t="shared" si="34"/>
        <v>0</v>
      </c>
      <c r="N696" s="12">
        <f t="shared" si="35"/>
        <v>0</v>
      </c>
      <c r="O696" s="12">
        <f>IF(E696&lt;1,0,IF(A696&lt;(Støtteark!$H$4-5),0,(IF(H696="Utførelse",(L696+M696),IF(H696="Fagkontroll",(N696),0)))))</f>
        <v>0</v>
      </c>
      <c r="P696" s="12">
        <f>IF(A696&lt;(Støtteark!$H$4-5),0,B696)</f>
        <v>0</v>
      </c>
    </row>
    <row r="697" spans="1:16" x14ac:dyDescent="0.2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32"/>
      <c r="L697" s="12">
        <f t="shared" si="33"/>
        <v>0</v>
      </c>
      <c r="M697" s="12">
        <f t="shared" si="34"/>
        <v>0</v>
      </c>
      <c r="N697" s="12">
        <f t="shared" si="35"/>
        <v>0</v>
      </c>
      <c r="O697" s="12">
        <f>IF(E697&lt;1,0,IF(A697&lt;(Støtteark!$H$4-5),0,(IF(H697="Utførelse",(L697+M697),IF(H697="Fagkontroll",(N697),0)))))</f>
        <v>0</v>
      </c>
      <c r="P697" s="12">
        <f>IF(A697&lt;(Støtteark!$H$4-5),0,B697)</f>
        <v>0</v>
      </c>
    </row>
    <row r="698" spans="1:16" x14ac:dyDescent="0.2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32"/>
      <c r="L698" s="12">
        <f t="shared" si="33"/>
        <v>0</v>
      </c>
      <c r="M698" s="12">
        <f t="shared" si="34"/>
        <v>0</v>
      </c>
      <c r="N698" s="12">
        <f t="shared" si="35"/>
        <v>0</v>
      </c>
      <c r="O698" s="12">
        <f>IF(E698&lt;1,0,IF(A698&lt;(Støtteark!$H$4-5),0,(IF(H698="Utførelse",(L698+M698),IF(H698="Fagkontroll",(N698),0)))))</f>
        <v>0</v>
      </c>
      <c r="P698" s="12">
        <f>IF(A698&lt;(Støtteark!$H$4-5),0,B698)</f>
        <v>0</v>
      </c>
    </row>
    <row r="699" spans="1:16" x14ac:dyDescent="0.2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32"/>
      <c r="L699" s="12">
        <f t="shared" si="33"/>
        <v>0</v>
      </c>
      <c r="M699" s="12">
        <f t="shared" si="34"/>
        <v>0</v>
      </c>
      <c r="N699" s="12">
        <f t="shared" si="35"/>
        <v>0</v>
      </c>
      <c r="O699" s="12">
        <f>IF(E699&lt;1,0,IF(A699&lt;(Støtteark!$H$4-5),0,(IF(H699="Utførelse",(L699+M699),IF(H699="Fagkontroll",(N699),0)))))</f>
        <v>0</v>
      </c>
      <c r="P699" s="12">
        <f>IF(A699&lt;(Støtteark!$H$4-5),0,B699)</f>
        <v>0</v>
      </c>
    </row>
    <row r="700" spans="1:16" x14ac:dyDescent="0.2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32"/>
      <c r="L700" s="12">
        <f t="shared" si="33"/>
        <v>0</v>
      </c>
      <c r="M700" s="12">
        <f t="shared" si="34"/>
        <v>0</v>
      </c>
      <c r="N700" s="12">
        <f t="shared" si="35"/>
        <v>0</v>
      </c>
      <c r="O700" s="12">
        <f>IF(E700&lt;1,0,IF(A700&lt;(Støtteark!$H$4-5),0,(IF(H700="Utførelse",(L700+M700),IF(H700="Fagkontroll",(N700),0)))))</f>
        <v>0</v>
      </c>
      <c r="P700" s="12">
        <f>IF(A700&lt;(Støtteark!$H$4-5),0,B700)</f>
        <v>0</v>
      </c>
    </row>
    <row r="701" spans="1:16" x14ac:dyDescent="0.2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32"/>
      <c r="L701" s="12">
        <f t="shared" si="33"/>
        <v>0</v>
      </c>
      <c r="M701" s="12">
        <f t="shared" si="34"/>
        <v>0</v>
      </c>
      <c r="N701" s="12">
        <f t="shared" si="35"/>
        <v>0</v>
      </c>
      <c r="O701" s="12">
        <f>IF(E701&lt;1,0,IF(A701&lt;(Støtteark!$H$4-5),0,(IF(H701="Utførelse",(L701+M701),IF(H701="Fagkontroll",(N701),0)))))</f>
        <v>0</v>
      </c>
      <c r="P701" s="12">
        <f>IF(A701&lt;(Støtteark!$H$4-5),0,B701)</f>
        <v>0</v>
      </c>
    </row>
    <row r="702" spans="1:16" x14ac:dyDescent="0.2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32"/>
      <c r="L702" s="12">
        <f t="shared" si="33"/>
        <v>0</v>
      </c>
      <c r="M702" s="12">
        <f t="shared" si="34"/>
        <v>0</v>
      </c>
      <c r="N702" s="12">
        <f t="shared" si="35"/>
        <v>0</v>
      </c>
      <c r="O702" s="12">
        <f>IF(E702&lt;1,0,IF(A702&lt;(Støtteark!$H$4-5),0,(IF(H702="Utførelse",(L702+M702),IF(H702="Fagkontroll",(N702),0)))))</f>
        <v>0</v>
      </c>
      <c r="P702" s="12">
        <f>IF(A702&lt;(Støtteark!$H$4-5),0,B702)</f>
        <v>0</v>
      </c>
    </row>
    <row r="703" spans="1:16" x14ac:dyDescent="0.2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32"/>
      <c r="L703" s="12">
        <f t="shared" si="33"/>
        <v>0</v>
      </c>
      <c r="M703" s="12">
        <f t="shared" si="34"/>
        <v>0</v>
      </c>
      <c r="N703" s="12">
        <f t="shared" si="35"/>
        <v>0</v>
      </c>
      <c r="O703" s="12">
        <f>IF(E703&lt;1,0,IF(A703&lt;(Støtteark!$H$4-5),0,(IF(H703="Utførelse",(L703+M703),IF(H703="Fagkontroll",(N703),0)))))</f>
        <v>0</v>
      </c>
      <c r="P703" s="12">
        <f>IF(A703&lt;(Støtteark!$H$4-5),0,B703)</f>
        <v>0</v>
      </c>
    </row>
    <row r="704" spans="1:16" x14ac:dyDescent="0.2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32"/>
      <c r="L704" s="12">
        <f t="shared" si="33"/>
        <v>0</v>
      </c>
      <c r="M704" s="12">
        <f t="shared" si="34"/>
        <v>0</v>
      </c>
      <c r="N704" s="12">
        <f t="shared" si="35"/>
        <v>0</v>
      </c>
      <c r="O704" s="12">
        <f>IF(E704&lt;1,0,IF(A704&lt;(Støtteark!$H$4-5),0,(IF(H704="Utførelse",(L704+M704),IF(H704="Fagkontroll",(N704),0)))))</f>
        <v>0</v>
      </c>
      <c r="P704" s="12">
        <f>IF(A704&lt;(Støtteark!$H$4-5),0,B704)</f>
        <v>0</v>
      </c>
    </row>
    <row r="705" spans="1:16" x14ac:dyDescent="0.2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32"/>
      <c r="L705" s="12">
        <f t="shared" si="33"/>
        <v>0</v>
      </c>
      <c r="M705" s="12">
        <f t="shared" si="34"/>
        <v>0</v>
      </c>
      <c r="N705" s="12">
        <f t="shared" si="35"/>
        <v>0</v>
      </c>
      <c r="O705" s="12">
        <f>IF(E705&lt;1,0,IF(A705&lt;(Støtteark!$H$4-5),0,(IF(H705="Utførelse",(L705+M705),IF(H705="Fagkontroll",(N705),0)))))</f>
        <v>0</v>
      </c>
      <c r="P705" s="12">
        <f>IF(A705&lt;(Støtteark!$H$4-5),0,B705)</f>
        <v>0</v>
      </c>
    </row>
    <row r="706" spans="1:16" x14ac:dyDescent="0.2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32"/>
      <c r="L706" s="12">
        <f t="shared" si="33"/>
        <v>0</v>
      </c>
      <c r="M706" s="12">
        <f t="shared" si="34"/>
        <v>0</v>
      </c>
      <c r="N706" s="12">
        <f t="shared" si="35"/>
        <v>0</v>
      </c>
      <c r="O706" s="12">
        <f>IF(E706&lt;1,0,IF(A706&lt;(Støtteark!$H$4-5),0,(IF(H706="Utførelse",(L706+M706),IF(H706="Fagkontroll",(N706),0)))))</f>
        <v>0</v>
      </c>
      <c r="P706" s="12">
        <f>IF(A706&lt;(Støtteark!$H$4-5),0,B706)</f>
        <v>0</v>
      </c>
    </row>
    <row r="707" spans="1:16" x14ac:dyDescent="0.2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32"/>
      <c r="L707" s="12">
        <f t="shared" si="33"/>
        <v>0</v>
      </c>
      <c r="M707" s="12">
        <f t="shared" si="34"/>
        <v>0</v>
      </c>
      <c r="N707" s="12">
        <f t="shared" si="35"/>
        <v>0</v>
      </c>
      <c r="O707" s="12">
        <f>IF(E707&lt;1,0,IF(A707&lt;(Støtteark!$H$4-5),0,(IF(H707="Utførelse",(L707+M707),IF(H707="Fagkontroll",(N707),0)))))</f>
        <v>0</v>
      </c>
      <c r="P707" s="12">
        <f>IF(A707&lt;(Støtteark!$H$4-5),0,B707)</f>
        <v>0</v>
      </c>
    </row>
    <row r="708" spans="1:16" x14ac:dyDescent="0.2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32"/>
      <c r="L708" s="12">
        <f t="shared" si="33"/>
        <v>0</v>
      </c>
      <c r="M708" s="12">
        <f t="shared" si="34"/>
        <v>0</v>
      </c>
      <c r="N708" s="12">
        <f t="shared" si="35"/>
        <v>0</v>
      </c>
      <c r="O708" s="12">
        <f>IF(E708&lt;1,0,IF(A708&lt;(Støtteark!$H$4-5),0,(IF(H708="Utførelse",(L708+M708),IF(H708="Fagkontroll",(N708),0)))))</f>
        <v>0</v>
      </c>
      <c r="P708" s="12">
        <f>IF(A708&lt;(Støtteark!$H$4-5),0,B708)</f>
        <v>0</v>
      </c>
    </row>
    <row r="709" spans="1:16" x14ac:dyDescent="0.2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32"/>
      <c r="L709" s="12">
        <f t="shared" si="33"/>
        <v>0</v>
      </c>
      <c r="M709" s="12">
        <f t="shared" si="34"/>
        <v>0</v>
      </c>
      <c r="N709" s="12">
        <f t="shared" si="35"/>
        <v>0</v>
      </c>
      <c r="O709" s="12">
        <f>IF(E709&lt;1,0,IF(A709&lt;(Støtteark!$H$4-5),0,(IF(H709="Utførelse",(L709+M709),IF(H709="Fagkontroll",(N709),0)))))</f>
        <v>0</v>
      </c>
      <c r="P709" s="12">
        <f>IF(A709&lt;(Støtteark!$H$4-5),0,B709)</f>
        <v>0</v>
      </c>
    </row>
    <row r="710" spans="1:16" x14ac:dyDescent="0.2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32"/>
      <c r="L710" s="12">
        <f t="shared" si="33"/>
        <v>0</v>
      </c>
      <c r="M710" s="12">
        <f t="shared" si="34"/>
        <v>0</v>
      </c>
      <c r="N710" s="12">
        <f t="shared" si="35"/>
        <v>0</v>
      </c>
      <c r="O710" s="12">
        <f>IF(E710&lt;1,0,IF(A710&lt;(Støtteark!$H$4-5),0,(IF(H710="Utførelse",(L710+M710),IF(H710="Fagkontroll",(N710),0)))))</f>
        <v>0</v>
      </c>
      <c r="P710" s="12">
        <f>IF(A710&lt;(Støtteark!$H$4-5),0,B710)</f>
        <v>0</v>
      </c>
    </row>
    <row r="711" spans="1:16" x14ac:dyDescent="0.2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32"/>
      <c r="L711" s="12">
        <f t="shared" si="33"/>
        <v>0</v>
      </c>
      <c r="M711" s="12">
        <f t="shared" si="34"/>
        <v>0</v>
      </c>
      <c r="N711" s="12">
        <f t="shared" si="35"/>
        <v>0</v>
      </c>
      <c r="O711" s="12">
        <f>IF(E711&lt;1,0,IF(A711&lt;(Støtteark!$H$4-5),0,(IF(H711="Utførelse",(L711+M711),IF(H711="Fagkontroll",(N711),0)))))</f>
        <v>0</v>
      </c>
      <c r="P711" s="12">
        <f>IF(A711&lt;(Støtteark!$H$4-5),0,B711)</f>
        <v>0</v>
      </c>
    </row>
    <row r="712" spans="1:16" x14ac:dyDescent="0.2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32"/>
      <c r="L712" s="12">
        <f t="shared" si="33"/>
        <v>0</v>
      </c>
      <c r="M712" s="12">
        <f t="shared" si="34"/>
        <v>0</v>
      </c>
      <c r="N712" s="12">
        <f t="shared" si="35"/>
        <v>0</v>
      </c>
      <c r="O712" s="12">
        <f>IF(E712&lt;1,0,IF(A712&lt;(Støtteark!$H$4-5),0,(IF(H712="Utførelse",(L712+M712),IF(H712="Fagkontroll",(N712),0)))))</f>
        <v>0</v>
      </c>
      <c r="P712" s="12">
        <f>IF(A712&lt;(Støtteark!$H$4-5),0,B712)</f>
        <v>0</v>
      </c>
    </row>
    <row r="713" spans="1:16" x14ac:dyDescent="0.2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32"/>
      <c r="L713" s="12">
        <f t="shared" si="33"/>
        <v>0</v>
      </c>
      <c r="M713" s="12">
        <f t="shared" si="34"/>
        <v>0</v>
      </c>
      <c r="N713" s="12">
        <f t="shared" si="35"/>
        <v>0</v>
      </c>
      <c r="O713" s="12">
        <f>IF(E713&lt;1,0,IF(A713&lt;(Støtteark!$H$4-5),0,(IF(H713="Utførelse",(L713+M713),IF(H713="Fagkontroll",(N713),0)))))</f>
        <v>0</v>
      </c>
      <c r="P713" s="12">
        <f>IF(A713&lt;(Støtteark!$H$4-5),0,B713)</f>
        <v>0</v>
      </c>
    </row>
    <row r="714" spans="1:16" x14ac:dyDescent="0.2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32"/>
      <c r="L714" s="12">
        <f t="shared" si="33"/>
        <v>0</v>
      </c>
      <c r="M714" s="12">
        <f t="shared" si="34"/>
        <v>0</v>
      </c>
      <c r="N714" s="12">
        <f t="shared" si="35"/>
        <v>0</v>
      </c>
      <c r="O714" s="12">
        <f>IF(E714&lt;1,0,IF(A714&lt;(Støtteark!$H$4-5),0,(IF(H714="Utførelse",(L714+M714),IF(H714="Fagkontroll",(N714),0)))))</f>
        <v>0</v>
      </c>
      <c r="P714" s="12">
        <f>IF(A714&lt;(Støtteark!$H$4-5),0,B714)</f>
        <v>0</v>
      </c>
    </row>
    <row r="715" spans="1:16" x14ac:dyDescent="0.2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32"/>
      <c r="L715" s="12">
        <f t="shared" si="33"/>
        <v>0</v>
      </c>
      <c r="M715" s="12">
        <f t="shared" si="34"/>
        <v>0</v>
      </c>
      <c r="N715" s="12">
        <f t="shared" si="35"/>
        <v>0</v>
      </c>
      <c r="O715" s="12">
        <f>IF(E715&lt;1,0,IF(A715&lt;(Støtteark!$H$4-5),0,(IF(H715="Utførelse",(L715+M715),IF(H715="Fagkontroll",(N715),0)))))</f>
        <v>0</v>
      </c>
      <c r="P715" s="12">
        <f>IF(A715&lt;(Støtteark!$H$4-5),0,B715)</f>
        <v>0</v>
      </c>
    </row>
    <row r="716" spans="1:16" x14ac:dyDescent="0.2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32"/>
      <c r="L716" s="12">
        <f t="shared" si="33"/>
        <v>0</v>
      </c>
      <c r="M716" s="12">
        <f t="shared" si="34"/>
        <v>0</v>
      </c>
      <c r="N716" s="12">
        <f t="shared" si="35"/>
        <v>0</v>
      </c>
      <c r="O716" s="12">
        <f>IF(E716&lt;1,0,IF(A716&lt;(Støtteark!$H$4-5),0,(IF(H716="Utførelse",(L716+M716),IF(H716="Fagkontroll",(N716),0)))))</f>
        <v>0</v>
      </c>
      <c r="P716" s="12">
        <f>IF(A716&lt;(Støtteark!$H$4-5),0,B716)</f>
        <v>0</v>
      </c>
    </row>
    <row r="717" spans="1:16" x14ac:dyDescent="0.2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32"/>
      <c r="L717" s="12">
        <f t="shared" si="33"/>
        <v>0</v>
      </c>
      <c r="M717" s="12">
        <f t="shared" si="34"/>
        <v>0</v>
      </c>
      <c r="N717" s="12">
        <f t="shared" si="35"/>
        <v>0</v>
      </c>
      <c r="O717" s="12">
        <f>IF(E717&lt;1,0,IF(A717&lt;(Støtteark!$H$4-5),0,(IF(H717="Utførelse",(L717+M717),IF(H717="Fagkontroll",(N717),0)))))</f>
        <v>0</v>
      </c>
      <c r="P717" s="12">
        <f>IF(A717&lt;(Støtteark!$H$4-5),0,B717)</f>
        <v>0</v>
      </c>
    </row>
    <row r="718" spans="1:16" x14ac:dyDescent="0.2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32"/>
      <c r="L718" s="12">
        <f t="shared" si="33"/>
        <v>0</v>
      </c>
      <c r="M718" s="12">
        <f t="shared" si="34"/>
        <v>0</v>
      </c>
      <c r="N718" s="12">
        <f t="shared" si="35"/>
        <v>0</v>
      </c>
      <c r="O718" s="12">
        <f>IF(E718&lt;1,0,IF(A718&lt;(Støtteark!$H$4-5),0,(IF(H718="Utførelse",(L718+M718),IF(H718="Fagkontroll",(N718),0)))))</f>
        <v>0</v>
      </c>
      <c r="P718" s="12">
        <f>IF(A718&lt;(Støtteark!$H$4-5),0,B718)</f>
        <v>0</v>
      </c>
    </row>
    <row r="719" spans="1:16" x14ac:dyDescent="0.2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32"/>
      <c r="L719" s="12">
        <f t="shared" ref="L719:L782" si="36">IF(E719&lt;1,0,IF(H719="Utførelse",IF(G719="Tekniske planer",B719,0),0))</f>
        <v>0</v>
      </c>
      <c r="M719" s="12">
        <f t="shared" ref="M719:M782" si="37">IF(E719&lt;1,0,IF(H719="Utførelse",IF(G719="Revurdering",B719,0),0))</f>
        <v>0</v>
      </c>
      <c r="N719" s="12">
        <f t="shared" ref="N719:N782" si="38">IF(L719+M719&gt;0,0,B719)</f>
        <v>0</v>
      </c>
      <c r="O719" s="12">
        <f>IF(E719&lt;1,0,IF(A719&lt;(Støtteark!$H$4-5),0,(IF(H719="Utførelse",(L719+M719),IF(H719="Fagkontroll",(N719),0)))))</f>
        <v>0</v>
      </c>
      <c r="P719" s="12">
        <f>IF(A719&lt;(Støtteark!$H$4-5),0,B719)</f>
        <v>0</v>
      </c>
    </row>
    <row r="720" spans="1:16" x14ac:dyDescent="0.2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32"/>
      <c r="L720" s="12">
        <f t="shared" si="36"/>
        <v>0</v>
      </c>
      <c r="M720" s="12">
        <f t="shared" si="37"/>
        <v>0</v>
      </c>
      <c r="N720" s="12">
        <f t="shared" si="38"/>
        <v>0</v>
      </c>
      <c r="O720" s="12">
        <f>IF(E720&lt;1,0,IF(A720&lt;(Støtteark!$H$4-5),0,(IF(H720="Utførelse",(L720+M720),IF(H720="Fagkontroll",(N720),0)))))</f>
        <v>0</v>
      </c>
      <c r="P720" s="12">
        <f>IF(A720&lt;(Støtteark!$H$4-5),0,B720)</f>
        <v>0</v>
      </c>
    </row>
    <row r="721" spans="1:16" x14ac:dyDescent="0.2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32"/>
      <c r="L721" s="12">
        <f t="shared" si="36"/>
        <v>0</v>
      </c>
      <c r="M721" s="12">
        <f t="shared" si="37"/>
        <v>0</v>
      </c>
      <c r="N721" s="12">
        <f t="shared" si="38"/>
        <v>0</v>
      </c>
      <c r="O721" s="12">
        <f>IF(E721&lt;1,0,IF(A721&lt;(Støtteark!$H$4-5),0,(IF(H721="Utførelse",(L721+M721),IF(H721="Fagkontroll",(N721),0)))))</f>
        <v>0</v>
      </c>
      <c r="P721" s="12">
        <f>IF(A721&lt;(Støtteark!$H$4-5),0,B721)</f>
        <v>0</v>
      </c>
    </row>
    <row r="722" spans="1:16" x14ac:dyDescent="0.2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32"/>
      <c r="L722" s="12">
        <f t="shared" si="36"/>
        <v>0</v>
      </c>
      <c r="M722" s="12">
        <f t="shared" si="37"/>
        <v>0</v>
      </c>
      <c r="N722" s="12">
        <f t="shared" si="38"/>
        <v>0</v>
      </c>
      <c r="O722" s="12">
        <f>IF(E722&lt;1,0,IF(A722&lt;(Støtteark!$H$4-5),0,(IF(H722="Utførelse",(L722+M722),IF(H722="Fagkontroll",(N722),0)))))</f>
        <v>0</v>
      </c>
      <c r="P722" s="12">
        <f>IF(A722&lt;(Støtteark!$H$4-5),0,B722)</f>
        <v>0</v>
      </c>
    </row>
    <row r="723" spans="1:16" x14ac:dyDescent="0.2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32"/>
      <c r="L723" s="12">
        <f t="shared" si="36"/>
        <v>0</v>
      </c>
      <c r="M723" s="12">
        <f t="shared" si="37"/>
        <v>0</v>
      </c>
      <c r="N723" s="12">
        <f t="shared" si="38"/>
        <v>0</v>
      </c>
      <c r="O723" s="12">
        <f>IF(E723&lt;1,0,IF(A723&lt;(Støtteark!$H$4-5),0,(IF(H723="Utførelse",(L723+M723),IF(H723="Fagkontroll",(N723),0)))))</f>
        <v>0</v>
      </c>
      <c r="P723" s="12">
        <f>IF(A723&lt;(Støtteark!$H$4-5),0,B723)</f>
        <v>0</v>
      </c>
    </row>
    <row r="724" spans="1:16" x14ac:dyDescent="0.2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32"/>
      <c r="L724" s="12">
        <f t="shared" si="36"/>
        <v>0</v>
      </c>
      <c r="M724" s="12">
        <f t="shared" si="37"/>
        <v>0</v>
      </c>
      <c r="N724" s="12">
        <f t="shared" si="38"/>
        <v>0</v>
      </c>
      <c r="O724" s="12">
        <f>IF(E724&lt;1,0,IF(A724&lt;(Støtteark!$H$4-5),0,(IF(H724="Utførelse",(L724+M724),IF(H724="Fagkontroll",(N724),0)))))</f>
        <v>0</v>
      </c>
      <c r="P724" s="12">
        <f>IF(A724&lt;(Støtteark!$H$4-5),0,B724)</f>
        <v>0</v>
      </c>
    </row>
    <row r="725" spans="1:16" x14ac:dyDescent="0.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32"/>
      <c r="L725" s="12">
        <f t="shared" si="36"/>
        <v>0</v>
      </c>
      <c r="M725" s="12">
        <f t="shared" si="37"/>
        <v>0</v>
      </c>
      <c r="N725" s="12">
        <f t="shared" si="38"/>
        <v>0</v>
      </c>
      <c r="O725" s="12">
        <f>IF(E725&lt;1,0,IF(A725&lt;(Støtteark!$H$4-5),0,(IF(H725="Utførelse",(L725+M725),IF(H725="Fagkontroll",(N725),0)))))</f>
        <v>0</v>
      </c>
      <c r="P725" s="12">
        <f>IF(A725&lt;(Støtteark!$H$4-5),0,B725)</f>
        <v>0</v>
      </c>
    </row>
    <row r="726" spans="1:16" x14ac:dyDescent="0.2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32"/>
      <c r="L726" s="12">
        <f t="shared" si="36"/>
        <v>0</v>
      </c>
      <c r="M726" s="12">
        <f t="shared" si="37"/>
        <v>0</v>
      </c>
      <c r="N726" s="12">
        <f t="shared" si="38"/>
        <v>0</v>
      </c>
      <c r="O726" s="12">
        <f>IF(E726&lt;1,0,IF(A726&lt;(Støtteark!$H$4-5),0,(IF(H726="Utførelse",(L726+M726),IF(H726="Fagkontroll",(N726),0)))))</f>
        <v>0</v>
      </c>
      <c r="P726" s="12">
        <f>IF(A726&lt;(Støtteark!$H$4-5),0,B726)</f>
        <v>0</v>
      </c>
    </row>
    <row r="727" spans="1:16" x14ac:dyDescent="0.2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32"/>
      <c r="L727" s="12">
        <f t="shared" si="36"/>
        <v>0</v>
      </c>
      <c r="M727" s="12">
        <f t="shared" si="37"/>
        <v>0</v>
      </c>
      <c r="N727" s="12">
        <f t="shared" si="38"/>
        <v>0</v>
      </c>
      <c r="O727" s="12">
        <f>IF(E727&lt;1,0,IF(A727&lt;(Støtteark!$H$4-5),0,(IF(H727="Utførelse",(L727+M727),IF(H727="Fagkontroll",(N727),0)))))</f>
        <v>0</v>
      </c>
      <c r="P727" s="12">
        <f>IF(A727&lt;(Støtteark!$H$4-5),0,B727)</f>
        <v>0</v>
      </c>
    </row>
    <row r="728" spans="1:16" x14ac:dyDescent="0.2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32"/>
      <c r="L728" s="12">
        <f t="shared" si="36"/>
        <v>0</v>
      </c>
      <c r="M728" s="12">
        <f t="shared" si="37"/>
        <v>0</v>
      </c>
      <c r="N728" s="12">
        <f t="shared" si="38"/>
        <v>0</v>
      </c>
      <c r="O728" s="12">
        <f>IF(E728&lt;1,0,IF(A728&lt;(Støtteark!$H$4-5),0,(IF(H728="Utførelse",(L728+M728),IF(H728="Fagkontroll",(N728),0)))))</f>
        <v>0</v>
      </c>
      <c r="P728" s="12">
        <f>IF(A728&lt;(Støtteark!$H$4-5),0,B728)</f>
        <v>0</v>
      </c>
    </row>
    <row r="729" spans="1:16" x14ac:dyDescent="0.2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32"/>
      <c r="L729" s="12">
        <f t="shared" si="36"/>
        <v>0</v>
      </c>
      <c r="M729" s="12">
        <f t="shared" si="37"/>
        <v>0</v>
      </c>
      <c r="N729" s="12">
        <f t="shared" si="38"/>
        <v>0</v>
      </c>
      <c r="O729" s="12">
        <f>IF(E729&lt;1,0,IF(A729&lt;(Støtteark!$H$4-5),0,(IF(H729="Utførelse",(L729+M729),IF(H729="Fagkontroll",(N729),0)))))</f>
        <v>0</v>
      </c>
      <c r="P729" s="12">
        <f>IF(A729&lt;(Støtteark!$H$4-5),0,B729)</f>
        <v>0</v>
      </c>
    </row>
    <row r="730" spans="1:16" x14ac:dyDescent="0.2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32"/>
      <c r="L730" s="12">
        <f t="shared" si="36"/>
        <v>0</v>
      </c>
      <c r="M730" s="12">
        <f t="shared" si="37"/>
        <v>0</v>
      </c>
      <c r="N730" s="12">
        <f t="shared" si="38"/>
        <v>0</v>
      </c>
      <c r="O730" s="12">
        <f>IF(E730&lt;1,0,IF(A730&lt;(Støtteark!$H$4-5),0,(IF(H730="Utførelse",(L730+M730),IF(H730="Fagkontroll",(N730),0)))))</f>
        <v>0</v>
      </c>
      <c r="P730" s="12">
        <f>IF(A730&lt;(Støtteark!$H$4-5),0,B730)</f>
        <v>0</v>
      </c>
    </row>
    <row r="731" spans="1:16" x14ac:dyDescent="0.2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32"/>
      <c r="L731" s="12">
        <f t="shared" si="36"/>
        <v>0</v>
      </c>
      <c r="M731" s="12">
        <f t="shared" si="37"/>
        <v>0</v>
      </c>
      <c r="N731" s="12">
        <f t="shared" si="38"/>
        <v>0</v>
      </c>
      <c r="O731" s="12">
        <f>IF(E731&lt;1,0,IF(A731&lt;(Støtteark!$H$4-5),0,(IF(H731="Utførelse",(L731+M731),IF(H731="Fagkontroll",(N731),0)))))</f>
        <v>0</v>
      </c>
      <c r="P731" s="12">
        <f>IF(A731&lt;(Støtteark!$H$4-5),0,B731)</f>
        <v>0</v>
      </c>
    </row>
    <row r="732" spans="1:16" x14ac:dyDescent="0.2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32"/>
      <c r="L732" s="12">
        <f t="shared" si="36"/>
        <v>0</v>
      </c>
      <c r="M732" s="12">
        <f t="shared" si="37"/>
        <v>0</v>
      </c>
      <c r="N732" s="12">
        <f t="shared" si="38"/>
        <v>0</v>
      </c>
      <c r="O732" s="12">
        <f>IF(E732&lt;1,0,IF(A732&lt;(Støtteark!$H$4-5),0,(IF(H732="Utførelse",(L732+M732),IF(H732="Fagkontroll",(N732),0)))))</f>
        <v>0</v>
      </c>
      <c r="P732" s="12">
        <f>IF(A732&lt;(Støtteark!$H$4-5),0,B732)</f>
        <v>0</v>
      </c>
    </row>
    <row r="733" spans="1:16" x14ac:dyDescent="0.2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32"/>
      <c r="L733" s="12">
        <f t="shared" si="36"/>
        <v>0</v>
      </c>
      <c r="M733" s="12">
        <f t="shared" si="37"/>
        <v>0</v>
      </c>
      <c r="N733" s="12">
        <f t="shared" si="38"/>
        <v>0</v>
      </c>
      <c r="O733" s="12">
        <f>IF(E733&lt;1,0,IF(A733&lt;(Støtteark!$H$4-5),0,(IF(H733="Utførelse",(L733+M733),IF(H733="Fagkontroll",(N733),0)))))</f>
        <v>0</v>
      </c>
      <c r="P733" s="12">
        <f>IF(A733&lt;(Støtteark!$H$4-5),0,B733)</f>
        <v>0</v>
      </c>
    </row>
    <row r="734" spans="1:16" x14ac:dyDescent="0.2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32"/>
      <c r="L734" s="12">
        <f t="shared" si="36"/>
        <v>0</v>
      </c>
      <c r="M734" s="12">
        <f t="shared" si="37"/>
        <v>0</v>
      </c>
      <c r="N734" s="12">
        <f t="shared" si="38"/>
        <v>0</v>
      </c>
      <c r="O734" s="12">
        <f>IF(E734&lt;1,0,IF(A734&lt;(Støtteark!$H$4-5),0,(IF(H734="Utførelse",(L734+M734),IF(H734="Fagkontroll",(N734),0)))))</f>
        <v>0</v>
      </c>
      <c r="P734" s="12">
        <f>IF(A734&lt;(Støtteark!$H$4-5),0,B734)</f>
        <v>0</v>
      </c>
    </row>
    <row r="735" spans="1:16" x14ac:dyDescent="0.2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32"/>
      <c r="L735" s="12">
        <f t="shared" si="36"/>
        <v>0</v>
      </c>
      <c r="M735" s="12">
        <f t="shared" si="37"/>
        <v>0</v>
      </c>
      <c r="N735" s="12">
        <f t="shared" si="38"/>
        <v>0</v>
      </c>
      <c r="O735" s="12">
        <f>IF(E735&lt;1,0,IF(A735&lt;(Støtteark!$H$4-5),0,(IF(H735="Utførelse",(L735+M735),IF(H735="Fagkontroll",(N735),0)))))</f>
        <v>0</v>
      </c>
      <c r="P735" s="12">
        <f>IF(A735&lt;(Støtteark!$H$4-5),0,B735)</f>
        <v>0</v>
      </c>
    </row>
    <row r="736" spans="1:16" x14ac:dyDescent="0.2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32"/>
      <c r="L736" s="12">
        <f t="shared" si="36"/>
        <v>0</v>
      </c>
      <c r="M736" s="12">
        <f t="shared" si="37"/>
        <v>0</v>
      </c>
      <c r="N736" s="12">
        <f t="shared" si="38"/>
        <v>0</v>
      </c>
      <c r="O736" s="12">
        <f>IF(E736&lt;1,0,IF(A736&lt;(Støtteark!$H$4-5),0,(IF(H736="Utførelse",(L736+M736),IF(H736="Fagkontroll",(N736),0)))))</f>
        <v>0</v>
      </c>
      <c r="P736" s="12">
        <f>IF(A736&lt;(Støtteark!$H$4-5),0,B736)</f>
        <v>0</v>
      </c>
    </row>
    <row r="737" spans="1:16" x14ac:dyDescent="0.2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32"/>
      <c r="L737" s="12">
        <f t="shared" si="36"/>
        <v>0</v>
      </c>
      <c r="M737" s="12">
        <f t="shared" si="37"/>
        <v>0</v>
      </c>
      <c r="N737" s="12">
        <f t="shared" si="38"/>
        <v>0</v>
      </c>
      <c r="O737" s="12">
        <f>IF(E737&lt;1,0,IF(A737&lt;(Støtteark!$H$4-5),0,(IF(H737="Utførelse",(L737+M737),IF(H737="Fagkontroll",(N737),0)))))</f>
        <v>0</v>
      </c>
      <c r="P737" s="12">
        <f>IF(A737&lt;(Støtteark!$H$4-5),0,B737)</f>
        <v>0</v>
      </c>
    </row>
    <row r="738" spans="1:16" x14ac:dyDescent="0.2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32"/>
      <c r="L738" s="12">
        <f t="shared" si="36"/>
        <v>0</v>
      </c>
      <c r="M738" s="12">
        <f t="shared" si="37"/>
        <v>0</v>
      </c>
      <c r="N738" s="12">
        <f t="shared" si="38"/>
        <v>0</v>
      </c>
      <c r="O738" s="12">
        <f>IF(E738&lt;1,0,IF(A738&lt;(Støtteark!$H$4-5),0,(IF(H738="Utførelse",(L738+M738),IF(H738="Fagkontroll",(N738),0)))))</f>
        <v>0</v>
      </c>
      <c r="P738" s="12">
        <f>IF(A738&lt;(Støtteark!$H$4-5),0,B738)</f>
        <v>0</v>
      </c>
    </row>
    <row r="739" spans="1:16" x14ac:dyDescent="0.2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32"/>
      <c r="L739" s="12">
        <f t="shared" si="36"/>
        <v>0</v>
      </c>
      <c r="M739" s="12">
        <f t="shared" si="37"/>
        <v>0</v>
      </c>
      <c r="N739" s="12">
        <f t="shared" si="38"/>
        <v>0</v>
      </c>
      <c r="O739" s="12">
        <f>IF(E739&lt;1,0,IF(A739&lt;(Støtteark!$H$4-5),0,(IF(H739="Utførelse",(L739+M739),IF(H739="Fagkontroll",(N739),0)))))</f>
        <v>0</v>
      </c>
      <c r="P739" s="12">
        <f>IF(A739&lt;(Støtteark!$H$4-5),0,B739)</f>
        <v>0</v>
      </c>
    </row>
    <row r="740" spans="1:16" x14ac:dyDescent="0.2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32"/>
      <c r="L740" s="12">
        <f t="shared" si="36"/>
        <v>0</v>
      </c>
      <c r="M740" s="12">
        <f t="shared" si="37"/>
        <v>0</v>
      </c>
      <c r="N740" s="12">
        <f t="shared" si="38"/>
        <v>0</v>
      </c>
      <c r="O740" s="12">
        <f>IF(E740&lt;1,0,IF(A740&lt;(Støtteark!$H$4-5),0,(IF(H740="Utførelse",(L740+M740),IF(H740="Fagkontroll",(N740),0)))))</f>
        <v>0</v>
      </c>
      <c r="P740" s="12">
        <f>IF(A740&lt;(Støtteark!$H$4-5),0,B740)</f>
        <v>0</v>
      </c>
    </row>
    <row r="741" spans="1:16" x14ac:dyDescent="0.2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32"/>
      <c r="L741" s="12">
        <f t="shared" si="36"/>
        <v>0</v>
      </c>
      <c r="M741" s="12">
        <f t="shared" si="37"/>
        <v>0</v>
      </c>
      <c r="N741" s="12">
        <f t="shared" si="38"/>
        <v>0</v>
      </c>
      <c r="O741" s="12">
        <f>IF(E741&lt;1,0,IF(A741&lt;(Støtteark!$H$4-5),0,(IF(H741="Utførelse",(L741+M741),IF(H741="Fagkontroll",(N741),0)))))</f>
        <v>0</v>
      </c>
      <c r="P741" s="12">
        <f>IF(A741&lt;(Støtteark!$H$4-5),0,B741)</f>
        <v>0</v>
      </c>
    </row>
    <row r="742" spans="1:16" x14ac:dyDescent="0.2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32"/>
      <c r="L742" s="12">
        <f t="shared" si="36"/>
        <v>0</v>
      </c>
      <c r="M742" s="12">
        <f t="shared" si="37"/>
        <v>0</v>
      </c>
      <c r="N742" s="12">
        <f t="shared" si="38"/>
        <v>0</v>
      </c>
      <c r="O742" s="12">
        <f>IF(E742&lt;1,0,IF(A742&lt;(Støtteark!$H$4-5),0,(IF(H742="Utførelse",(L742+M742),IF(H742="Fagkontroll",(N742),0)))))</f>
        <v>0</v>
      </c>
      <c r="P742" s="12">
        <f>IF(A742&lt;(Støtteark!$H$4-5),0,B742)</f>
        <v>0</v>
      </c>
    </row>
    <row r="743" spans="1:16" x14ac:dyDescent="0.2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32"/>
      <c r="L743" s="12">
        <f t="shared" si="36"/>
        <v>0</v>
      </c>
      <c r="M743" s="12">
        <f t="shared" si="37"/>
        <v>0</v>
      </c>
      <c r="N743" s="12">
        <f t="shared" si="38"/>
        <v>0</v>
      </c>
      <c r="O743" s="12">
        <f>IF(E743&lt;1,0,IF(A743&lt;(Støtteark!$H$4-5),0,(IF(H743="Utførelse",(L743+M743),IF(H743="Fagkontroll",(N743),0)))))</f>
        <v>0</v>
      </c>
      <c r="P743" s="12">
        <f>IF(A743&lt;(Støtteark!$H$4-5),0,B743)</f>
        <v>0</v>
      </c>
    </row>
    <row r="744" spans="1:16" x14ac:dyDescent="0.2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32"/>
      <c r="L744" s="12">
        <f t="shared" si="36"/>
        <v>0</v>
      </c>
      <c r="M744" s="12">
        <f t="shared" si="37"/>
        <v>0</v>
      </c>
      <c r="N744" s="12">
        <f t="shared" si="38"/>
        <v>0</v>
      </c>
      <c r="O744" s="12">
        <f>IF(E744&lt;1,0,IF(A744&lt;(Støtteark!$H$4-5),0,(IF(H744="Utførelse",(L744+M744),IF(H744="Fagkontroll",(N744),0)))))</f>
        <v>0</v>
      </c>
      <c r="P744" s="12">
        <f>IF(A744&lt;(Støtteark!$H$4-5),0,B744)</f>
        <v>0</v>
      </c>
    </row>
    <row r="745" spans="1:16" x14ac:dyDescent="0.2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32"/>
      <c r="L745" s="12">
        <f t="shared" si="36"/>
        <v>0</v>
      </c>
      <c r="M745" s="12">
        <f t="shared" si="37"/>
        <v>0</v>
      </c>
      <c r="N745" s="12">
        <f t="shared" si="38"/>
        <v>0</v>
      </c>
      <c r="O745" s="12">
        <f>IF(E745&lt;1,0,IF(A745&lt;(Støtteark!$H$4-5),0,(IF(H745="Utførelse",(L745+M745),IF(H745="Fagkontroll",(N745),0)))))</f>
        <v>0</v>
      </c>
      <c r="P745" s="12">
        <f>IF(A745&lt;(Støtteark!$H$4-5),0,B745)</f>
        <v>0</v>
      </c>
    </row>
    <row r="746" spans="1:16" x14ac:dyDescent="0.2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32"/>
      <c r="L746" s="12">
        <f t="shared" si="36"/>
        <v>0</v>
      </c>
      <c r="M746" s="12">
        <f t="shared" si="37"/>
        <v>0</v>
      </c>
      <c r="N746" s="12">
        <f t="shared" si="38"/>
        <v>0</v>
      </c>
      <c r="O746" s="12">
        <f>IF(E746&lt;1,0,IF(A746&lt;(Støtteark!$H$4-5),0,(IF(H746="Utførelse",(L746+M746),IF(H746="Fagkontroll",(N746),0)))))</f>
        <v>0</v>
      </c>
      <c r="P746" s="12">
        <f>IF(A746&lt;(Støtteark!$H$4-5),0,B746)</f>
        <v>0</v>
      </c>
    </row>
    <row r="747" spans="1:16" x14ac:dyDescent="0.2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32"/>
      <c r="L747" s="12">
        <f t="shared" si="36"/>
        <v>0</v>
      </c>
      <c r="M747" s="12">
        <f t="shared" si="37"/>
        <v>0</v>
      </c>
      <c r="N747" s="12">
        <f t="shared" si="38"/>
        <v>0</v>
      </c>
      <c r="O747" s="12">
        <f>IF(E747&lt;1,0,IF(A747&lt;(Støtteark!$H$4-5),0,(IF(H747="Utførelse",(L747+M747),IF(H747="Fagkontroll",(N747),0)))))</f>
        <v>0</v>
      </c>
      <c r="P747" s="12">
        <f>IF(A747&lt;(Støtteark!$H$4-5),0,B747)</f>
        <v>0</v>
      </c>
    </row>
    <row r="748" spans="1:16" x14ac:dyDescent="0.2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32"/>
      <c r="L748" s="12">
        <f t="shared" si="36"/>
        <v>0</v>
      </c>
      <c r="M748" s="12">
        <f t="shared" si="37"/>
        <v>0</v>
      </c>
      <c r="N748" s="12">
        <f t="shared" si="38"/>
        <v>0</v>
      </c>
      <c r="O748" s="12">
        <f>IF(E748&lt;1,0,IF(A748&lt;(Støtteark!$H$4-5),0,(IF(H748="Utførelse",(L748+M748),IF(H748="Fagkontroll",(N748),0)))))</f>
        <v>0</v>
      </c>
      <c r="P748" s="12">
        <f>IF(A748&lt;(Støtteark!$H$4-5),0,B748)</f>
        <v>0</v>
      </c>
    </row>
    <row r="749" spans="1:16" x14ac:dyDescent="0.2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32"/>
      <c r="L749" s="12">
        <f t="shared" si="36"/>
        <v>0</v>
      </c>
      <c r="M749" s="12">
        <f t="shared" si="37"/>
        <v>0</v>
      </c>
      <c r="N749" s="12">
        <f t="shared" si="38"/>
        <v>0</v>
      </c>
      <c r="O749" s="12">
        <f>IF(E749&lt;1,0,IF(A749&lt;(Støtteark!$H$4-5),0,(IF(H749="Utførelse",(L749+M749),IF(H749="Fagkontroll",(N749),0)))))</f>
        <v>0</v>
      </c>
      <c r="P749" s="12">
        <f>IF(A749&lt;(Støtteark!$H$4-5),0,B749)</f>
        <v>0</v>
      </c>
    </row>
    <row r="750" spans="1:16" x14ac:dyDescent="0.2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32"/>
      <c r="L750" s="12">
        <f t="shared" si="36"/>
        <v>0</v>
      </c>
      <c r="M750" s="12">
        <f t="shared" si="37"/>
        <v>0</v>
      </c>
      <c r="N750" s="12">
        <f t="shared" si="38"/>
        <v>0</v>
      </c>
      <c r="O750" s="12">
        <f>IF(E750&lt;1,0,IF(A750&lt;(Støtteark!$H$4-5),0,(IF(H750="Utførelse",(L750+M750),IF(H750="Fagkontroll",(N750),0)))))</f>
        <v>0</v>
      </c>
      <c r="P750" s="12">
        <f>IF(A750&lt;(Støtteark!$H$4-5),0,B750)</f>
        <v>0</v>
      </c>
    </row>
    <row r="751" spans="1:16" x14ac:dyDescent="0.2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32"/>
      <c r="L751" s="12">
        <f t="shared" si="36"/>
        <v>0</v>
      </c>
      <c r="M751" s="12">
        <f t="shared" si="37"/>
        <v>0</v>
      </c>
      <c r="N751" s="12">
        <f t="shared" si="38"/>
        <v>0</v>
      </c>
      <c r="O751" s="12">
        <f>IF(E751&lt;1,0,IF(A751&lt;(Støtteark!$H$4-5),0,(IF(H751="Utførelse",(L751+M751),IF(H751="Fagkontroll",(N751),0)))))</f>
        <v>0</v>
      </c>
      <c r="P751" s="12">
        <f>IF(A751&lt;(Støtteark!$H$4-5),0,B751)</f>
        <v>0</v>
      </c>
    </row>
    <row r="752" spans="1:16" x14ac:dyDescent="0.2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32"/>
      <c r="L752" s="12">
        <f t="shared" si="36"/>
        <v>0</v>
      </c>
      <c r="M752" s="12">
        <f t="shared" si="37"/>
        <v>0</v>
      </c>
      <c r="N752" s="12">
        <f t="shared" si="38"/>
        <v>0</v>
      </c>
      <c r="O752" s="12">
        <f>IF(E752&lt;1,0,IF(A752&lt;(Støtteark!$H$4-5),0,(IF(H752="Utførelse",(L752+M752),IF(H752="Fagkontroll",(N752),0)))))</f>
        <v>0</v>
      </c>
      <c r="P752" s="12">
        <f>IF(A752&lt;(Støtteark!$H$4-5),0,B752)</f>
        <v>0</v>
      </c>
    </row>
    <row r="753" spans="1:16" x14ac:dyDescent="0.2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32"/>
      <c r="L753" s="12">
        <f t="shared" si="36"/>
        <v>0</v>
      </c>
      <c r="M753" s="12">
        <f t="shared" si="37"/>
        <v>0</v>
      </c>
      <c r="N753" s="12">
        <f t="shared" si="38"/>
        <v>0</v>
      </c>
      <c r="O753" s="12">
        <f>IF(E753&lt;1,0,IF(A753&lt;(Støtteark!$H$4-5),0,(IF(H753="Utførelse",(L753+M753),IF(H753="Fagkontroll",(N753),0)))))</f>
        <v>0</v>
      </c>
      <c r="P753" s="12">
        <f>IF(A753&lt;(Støtteark!$H$4-5),0,B753)</f>
        <v>0</v>
      </c>
    </row>
    <row r="754" spans="1:16" x14ac:dyDescent="0.2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32"/>
      <c r="L754" s="12">
        <f t="shared" si="36"/>
        <v>0</v>
      </c>
      <c r="M754" s="12">
        <f t="shared" si="37"/>
        <v>0</v>
      </c>
      <c r="N754" s="12">
        <f t="shared" si="38"/>
        <v>0</v>
      </c>
      <c r="O754" s="12">
        <f>IF(E754&lt;1,0,IF(A754&lt;(Støtteark!$H$4-5),0,(IF(H754="Utførelse",(L754+M754),IF(H754="Fagkontroll",(N754),0)))))</f>
        <v>0</v>
      </c>
      <c r="P754" s="12">
        <f>IF(A754&lt;(Støtteark!$H$4-5),0,B754)</f>
        <v>0</v>
      </c>
    </row>
    <row r="755" spans="1:16" x14ac:dyDescent="0.2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32"/>
      <c r="L755" s="12">
        <f t="shared" si="36"/>
        <v>0</v>
      </c>
      <c r="M755" s="12">
        <f t="shared" si="37"/>
        <v>0</v>
      </c>
      <c r="N755" s="12">
        <f t="shared" si="38"/>
        <v>0</v>
      </c>
      <c r="O755" s="12">
        <f>IF(E755&lt;1,0,IF(A755&lt;(Støtteark!$H$4-5),0,(IF(H755="Utførelse",(L755+M755),IF(H755="Fagkontroll",(N755),0)))))</f>
        <v>0</v>
      </c>
      <c r="P755" s="12">
        <f>IF(A755&lt;(Støtteark!$H$4-5),0,B755)</f>
        <v>0</v>
      </c>
    </row>
    <row r="756" spans="1:16" x14ac:dyDescent="0.2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32"/>
      <c r="L756" s="12">
        <f t="shared" si="36"/>
        <v>0</v>
      </c>
      <c r="M756" s="12">
        <f t="shared" si="37"/>
        <v>0</v>
      </c>
      <c r="N756" s="12">
        <f t="shared" si="38"/>
        <v>0</v>
      </c>
      <c r="O756" s="12">
        <f>IF(E756&lt;1,0,IF(A756&lt;(Støtteark!$H$4-5),0,(IF(H756="Utførelse",(L756+M756),IF(H756="Fagkontroll",(N756),0)))))</f>
        <v>0</v>
      </c>
      <c r="P756" s="12">
        <f>IF(A756&lt;(Støtteark!$H$4-5),0,B756)</f>
        <v>0</v>
      </c>
    </row>
    <row r="757" spans="1:16" x14ac:dyDescent="0.2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32"/>
      <c r="L757" s="12">
        <f t="shared" si="36"/>
        <v>0</v>
      </c>
      <c r="M757" s="12">
        <f t="shared" si="37"/>
        <v>0</v>
      </c>
      <c r="N757" s="12">
        <f t="shared" si="38"/>
        <v>0</v>
      </c>
      <c r="O757" s="12">
        <f>IF(E757&lt;1,0,IF(A757&lt;(Støtteark!$H$4-5),0,(IF(H757="Utførelse",(L757+M757),IF(H757="Fagkontroll",(N757),0)))))</f>
        <v>0</v>
      </c>
      <c r="P757" s="12">
        <f>IF(A757&lt;(Støtteark!$H$4-5),0,B757)</f>
        <v>0</v>
      </c>
    </row>
    <row r="758" spans="1:16" x14ac:dyDescent="0.2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32"/>
      <c r="L758" s="12">
        <f t="shared" si="36"/>
        <v>0</v>
      </c>
      <c r="M758" s="12">
        <f t="shared" si="37"/>
        <v>0</v>
      </c>
      <c r="N758" s="12">
        <f t="shared" si="38"/>
        <v>0</v>
      </c>
      <c r="O758" s="12">
        <f>IF(E758&lt;1,0,IF(A758&lt;(Støtteark!$H$4-5),0,(IF(H758="Utførelse",(L758+M758),IF(H758="Fagkontroll",(N758),0)))))</f>
        <v>0</v>
      </c>
      <c r="P758" s="12">
        <f>IF(A758&lt;(Støtteark!$H$4-5),0,B758)</f>
        <v>0</v>
      </c>
    </row>
    <row r="759" spans="1:16" x14ac:dyDescent="0.2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32"/>
      <c r="L759" s="12">
        <f t="shared" si="36"/>
        <v>0</v>
      </c>
      <c r="M759" s="12">
        <f t="shared" si="37"/>
        <v>0</v>
      </c>
      <c r="N759" s="12">
        <f t="shared" si="38"/>
        <v>0</v>
      </c>
      <c r="O759" s="12">
        <f>IF(E759&lt;1,0,IF(A759&lt;(Støtteark!$H$4-5),0,(IF(H759="Utførelse",(L759+M759),IF(H759="Fagkontroll",(N759),0)))))</f>
        <v>0</v>
      </c>
      <c r="P759" s="12">
        <f>IF(A759&lt;(Støtteark!$H$4-5),0,B759)</f>
        <v>0</v>
      </c>
    </row>
    <row r="760" spans="1:16" x14ac:dyDescent="0.2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32"/>
      <c r="L760" s="12">
        <f t="shared" si="36"/>
        <v>0</v>
      </c>
      <c r="M760" s="12">
        <f t="shared" si="37"/>
        <v>0</v>
      </c>
      <c r="N760" s="12">
        <f t="shared" si="38"/>
        <v>0</v>
      </c>
      <c r="O760" s="12">
        <f>IF(E760&lt;1,0,IF(A760&lt;(Støtteark!$H$4-5),0,(IF(H760="Utførelse",(L760+M760),IF(H760="Fagkontroll",(N760),0)))))</f>
        <v>0</v>
      </c>
      <c r="P760" s="12">
        <f>IF(A760&lt;(Støtteark!$H$4-5),0,B760)</f>
        <v>0</v>
      </c>
    </row>
    <row r="761" spans="1:16" x14ac:dyDescent="0.2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32"/>
      <c r="L761" s="12">
        <f t="shared" si="36"/>
        <v>0</v>
      </c>
      <c r="M761" s="12">
        <f t="shared" si="37"/>
        <v>0</v>
      </c>
      <c r="N761" s="12">
        <f t="shared" si="38"/>
        <v>0</v>
      </c>
      <c r="O761" s="12">
        <f>IF(E761&lt;1,0,IF(A761&lt;(Støtteark!$H$4-5),0,(IF(H761="Utførelse",(L761+M761),IF(H761="Fagkontroll",(N761),0)))))</f>
        <v>0</v>
      </c>
      <c r="P761" s="12">
        <f>IF(A761&lt;(Støtteark!$H$4-5),0,B761)</f>
        <v>0</v>
      </c>
    </row>
    <row r="762" spans="1:16" x14ac:dyDescent="0.2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32"/>
      <c r="L762" s="12">
        <f t="shared" si="36"/>
        <v>0</v>
      </c>
      <c r="M762" s="12">
        <f t="shared" si="37"/>
        <v>0</v>
      </c>
      <c r="N762" s="12">
        <f t="shared" si="38"/>
        <v>0</v>
      </c>
      <c r="O762" s="12">
        <f>IF(E762&lt;1,0,IF(A762&lt;(Støtteark!$H$4-5),0,(IF(H762="Utførelse",(L762+M762),IF(H762="Fagkontroll",(N762),0)))))</f>
        <v>0</v>
      </c>
      <c r="P762" s="12">
        <f>IF(A762&lt;(Støtteark!$H$4-5),0,B762)</f>
        <v>0</v>
      </c>
    </row>
    <row r="763" spans="1:16" x14ac:dyDescent="0.2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32"/>
      <c r="L763" s="12">
        <f t="shared" si="36"/>
        <v>0</v>
      </c>
      <c r="M763" s="12">
        <f t="shared" si="37"/>
        <v>0</v>
      </c>
      <c r="N763" s="12">
        <f t="shared" si="38"/>
        <v>0</v>
      </c>
      <c r="O763" s="12">
        <f>IF(E763&lt;1,0,IF(A763&lt;(Støtteark!$H$4-5),0,(IF(H763="Utførelse",(L763+M763),IF(H763="Fagkontroll",(N763),0)))))</f>
        <v>0</v>
      </c>
      <c r="P763" s="12">
        <f>IF(A763&lt;(Støtteark!$H$4-5),0,B763)</f>
        <v>0</v>
      </c>
    </row>
    <row r="764" spans="1:16" x14ac:dyDescent="0.2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32"/>
      <c r="L764" s="12">
        <f t="shared" si="36"/>
        <v>0</v>
      </c>
      <c r="M764" s="12">
        <f t="shared" si="37"/>
        <v>0</v>
      </c>
      <c r="N764" s="12">
        <f t="shared" si="38"/>
        <v>0</v>
      </c>
      <c r="O764" s="12">
        <f>IF(E764&lt;1,0,IF(A764&lt;(Støtteark!$H$4-5),0,(IF(H764="Utførelse",(L764+M764),IF(H764="Fagkontroll",(N764),0)))))</f>
        <v>0</v>
      </c>
      <c r="P764" s="12">
        <f>IF(A764&lt;(Støtteark!$H$4-5),0,B764)</f>
        <v>0</v>
      </c>
    </row>
    <row r="765" spans="1:16" x14ac:dyDescent="0.2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32"/>
      <c r="L765" s="12">
        <f t="shared" si="36"/>
        <v>0</v>
      </c>
      <c r="M765" s="12">
        <f t="shared" si="37"/>
        <v>0</v>
      </c>
      <c r="N765" s="12">
        <f t="shared" si="38"/>
        <v>0</v>
      </c>
      <c r="O765" s="12">
        <f>IF(E765&lt;1,0,IF(A765&lt;(Støtteark!$H$4-5),0,(IF(H765="Utførelse",(L765+M765),IF(H765="Fagkontroll",(N765),0)))))</f>
        <v>0</v>
      </c>
      <c r="P765" s="12">
        <f>IF(A765&lt;(Støtteark!$H$4-5),0,B765)</f>
        <v>0</v>
      </c>
    </row>
    <row r="766" spans="1:16" x14ac:dyDescent="0.2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32"/>
      <c r="L766" s="12">
        <f t="shared" si="36"/>
        <v>0</v>
      </c>
      <c r="M766" s="12">
        <f t="shared" si="37"/>
        <v>0</v>
      </c>
      <c r="N766" s="12">
        <f t="shared" si="38"/>
        <v>0</v>
      </c>
      <c r="O766" s="12">
        <f>IF(E766&lt;1,0,IF(A766&lt;(Støtteark!$H$4-5),0,(IF(H766="Utførelse",(L766+M766),IF(H766="Fagkontroll",(N766),0)))))</f>
        <v>0</v>
      </c>
      <c r="P766" s="12">
        <f>IF(A766&lt;(Støtteark!$H$4-5),0,B766)</f>
        <v>0</v>
      </c>
    </row>
    <row r="767" spans="1:16" x14ac:dyDescent="0.2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32"/>
      <c r="L767" s="12">
        <f t="shared" si="36"/>
        <v>0</v>
      </c>
      <c r="M767" s="12">
        <f t="shared" si="37"/>
        <v>0</v>
      </c>
      <c r="N767" s="12">
        <f t="shared" si="38"/>
        <v>0</v>
      </c>
      <c r="O767" s="12">
        <f>IF(E767&lt;1,0,IF(A767&lt;(Støtteark!$H$4-5),0,(IF(H767="Utførelse",(L767+M767),IF(H767="Fagkontroll",(N767),0)))))</f>
        <v>0</v>
      </c>
      <c r="P767" s="12">
        <f>IF(A767&lt;(Støtteark!$H$4-5),0,B767)</f>
        <v>0</v>
      </c>
    </row>
    <row r="768" spans="1:16" x14ac:dyDescent="0.2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32"/>
      <c r="L768" s="12">
        <f t="shared" si="36"/>
        <v>0</v>
      </c>
      <c r="M768" s="12">
        <f t="shared" si="37"/>
        <v>0</v>
      </c>
      <c r="N768" s="12">
        <f t="shared" si="38"/>
        <v>0</v>
      </c>
      <c r="O768" s="12">
        <f>IF(E768&lt;1,0,IF(A768&lt;(Støtteark!$H$4-5),0,(IF(H768="Utførelse",(L768+M768),IF(H768="Fagkontroll",(N768),0)))))</f>
        <v>0</v>
      </c>
      <c r="P768" s="12">
        <f>IF(A768&lt;(Støtteark!$H$4-5),0,B768)</f>
        <v>0</v>
      </c>
    </row>
    <row r="769" spans="1:16" x14ac:dyDescent="0.2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32"/>
      <c r="L769" s="12">
        <f t="shared" si="36"/>
        <v>0</v>
      </c>
      <c r="M769" s="12">
        <f t="shared" si="37"/>
        <v>0</v>
      </c>
      <c r="N769" s="12">
        <f t="shared" si="38"/>
        <v>0</v>
      </c>
      <c r="O769" s="12">
        <f>IF(E769&lt;1,0,IF(A769&lt;(Støtteark!$H$4-5),0,(IF(H769="Utførelse",(L769+M769),IF(H769="Fagkontroll",(N769),0)))))</f>
        <v>0</v>
      </c>
      <c r="P769" s="12">
        <f>IF(A769&lt;(Støtteark!$H$4-5),0,B769)</f>
        <v>0</v>
      </c>
    </row>
    <row r="770" spans="1:16" x14ac:dyDescent="0.2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32"/>
      <c r="L770" s="12">
        <f t="shared" si="36"/>
        <v>0</v>
      </c>
      <c r="M770" s="12">
        <f t="shared" si="37"/>
        <v>0</v>
      </c>
      <c r="N770" s="12">
        <f t="shared" si="38"/>
        <v>0</v>
      </c>
      <c r="O770" s="12">
        <f>IF(E770&lt;1,0,IF(A770&lt;(Støtteark!$H$4-5),0,(IF(H770="Utførelse",(L770+M770),IF(H770="Fagkontroll",(N770),0)))))</f>
        <v>0</v>
      </c>
      <c r="P770" s="12">
        <f>IF(A770&lt;(Støtteark!$H$4-5),0,B770)</f>
        <v>0</v>
      </c>
    </row>
    <row r="771" spans="1:16" x14ac:dyDescent="0.2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32"/>
      <c r="L771" s="12">
        <f t="shared" si="36"/>
        <v>0</v>
      </c>
      <c r="M771" s="12">
        <f t="shared" si="37"/>
        <v>0</v>
      </c>
      <c r="N771" s="12">
        <f t="shared" si="38"/>
        <v>0</v>
      </c>
      <c r="O771" s="12">
        <f>IF(E771&lt;1,0,IF(A771&lt;(Støtteark!$H$4-5),0,(IF(H771="Utførelse",(L771+M771),IF(H771="Fagkontroll",(N771),0)))))</f>
        <v>0</v>
      </c>
      <c r="P771" s="12">
        <f>IF(A771&lt;(Støtteark!$H$4-5),0,B771)</f>
        <v>0</v>
      </c>
    </row>
    <row r="772" spans="1:16" x14ac:dyDescent="0.2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32"/>
      <c r="L772" s="12">
        <f t="shared" si="36"/>
        <v>0</v>
      </c>
      <c r="M772" s="12">
        <f t="shared" si="37"/>
        <v>0</v>
      </c>
      <c r="N772" s="12">
        <f t="shared" si="38"/>
        <v>0</v>
      </c>
      <c r="O772" s="12">
        <f>IF(E772&lt;1,0,IF(A772&lt;(Støtteark!$H$4-5),0,(IF(H772="Utførelse",(L772+M772),IF(H772="Fagkontroll",(N772),0)))))</f>
        <v>0</v>
      </c>
      <c r="P772" s="12">
        <f>IF(A772&lt;(Støtteark!$H$4-5),0,B772)</f>
        <v>0</v>
      </c>
    </row>
    <row r="773" spans="1:16" x14ac:dyDescent="0.2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32"/>
      <c r="L773" s="12">
        <f t="shared" si="36"/>
        <v>0</v>
      </c>
      <c r="M773" s="12">
        <f t="shared" si="37"/>
        <v>0</v>
      </c>
      <c r="N773" s="12">
        <f t="shared" si="38"/>
        <v>0</v>
      </c>
      <c r="O773" s="12">
        <f>IF(E773&lt;1,0,IF(A773&lt;(Støtteark!$H$4-5),0,(IF(H773="Utførelse",(L773+M773),IF(H773="Fagkontroll",(N773),0)))))</f>
        <v>0</v>
      </c>
      <c r="P773" s="12">
        <f>IF(A773&lt;(Støtteark!$H$4-5),0,B773)</f>
        <v>0</v>
      </c>
    </row>
    <row r="774" spans="1:16" x14ac:dyDescent="0.2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32"/>
      <c r="L774" s="12">
        <f t="shared" si="36"/>
        <v>0</v>
      </c>
      <c r="M774" s="12">
        <f t="shared" si="37"/>
        <v>0</v>
      </c>
      <c r="N774" s="12">
        <f t="shared" si="38"/>
        <v>0</v>
      </c>
      <c r="O774" s="12">
        <f>IF(E774&lt;1,0,IF(A774&lt;(Støtteark!$H$4-5),0,(IF(H774="Utførelse",(L774+M774),IF(H774="Fagkontroll",(N774),0)))))</f>
        <v>0</v>
      </c>
      <c r="P774" s="12">
        <f>IF(A774&lt;(Støtteark!$H$4-5),0,B774)</f>
        <v>0</v>
      </c>
    </row>
    <row r="775" spans="1:16" x14ac:dyDescent="0.2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32"/>
      <c r="L775" s="12">
        <f t="shared" si="36"/>
        <v>0</v>
      </c>
      <c r="M775" s="12">
        <f t="shared" si="37"/>
        <v>0</v>
      </c>
      <c r="N775" s="12">
        <f t="shared" si="38"/>
        <v>0</v>
      </c>
      <c r="O775" s="12">
        <f>IF(E775&lt;1,0,IF(A775&lt;(Støtteark!$H$4-5),0,(IF(H775="Utførelse",(L775+M775),IF(H775="Fagkontroll",(N775),0)))))</f>
        <v>0</v>
      </c>
      <c r="P775" s="12">
        <f>IF(A775&lt;(Støtteark!$H$4-5),0,B775)</f>
        <v>0</v>
      </c>
    </row>
    <row r="776" spans="1:16" x14ac:dyDescent="0.2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32"/>
      <c r="L776" s="12">
        <f t="shared" si="36"/>
        <v>0</v>
      </c>
      <c r="M776" s="12">
        <f t="shared" si="37"/>
        <v>0</v>
      </c>
      <c r="N776" s="12">
        <f t="shared" si="38"/>
        <v>0</v>
      </c>
      <c r="O776" s="12">
        <f>IF(E776&lt;1,0,IF(A776&lt;(Støtteark!$H$4-5),0,(IF(H776="Utførelse",(L776+M776),IF(H776="Fagkontroll",(N776),0)))))</f>
        <v>0</v>
      </c>
      <c r="P776" s="12">
        <f>IF(A776&lt;(Støtteark!$H$4-5),0,B776)</f>
        <v>0</v>
      </c>
    </row>
    <row r="777" spans="1:16" x14ac:dyDescent="0.2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32"/>
      <c r="L777" s="12">
        <f t="shared" si="36"/>
        <v>0</v>
      </c>
      <c r="M777" s="12">
        <f t="shared" si="37"/>
        <v>0</v>
      </c>
      <c r="N777" s="12">
        <f t="shared" si="38"/>
        <v>0</v>
      </c>
      <c r="O777" s="12">
        <f>IF(E777&lt;1,0,IF(A777&lt;(Støtteark!$H$4-5),0,(IF(H777="Utførelse",(L777+M777),IF(H777="Fagkontroll",(N777),0)))))</f>
        <v>0</v>
      </c>
      <c r="P777" s="12">
        <f>IF(A777&lt;(Støtteark!$H$4-5),0,B777)</f>
        <v>0</v>
      </c>
    </row>
    <row r="778" spans="1:16" x14ac:dyDescent="0.2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32"/>
      <c r="L778" s="12">
        <f t="shared" si="36"/>
        <v>0</v>
      </c>
      <c r="M778" s="12">
        <f t="shared" si="37"/>
        <v>0</v>
      </c>
      <c r="N778" s="12">
        <f t="shared" si="38"/>
        <v>0</v>
      </c>
      <c r="O778" s="12">
        <f>IF(E778&lt;1,0,IF(A778&lt;(Støtteark!$H$4-5),0,(IF(H778="Utførelse",(L778+M778),IF(H778="Fagkontroll",(N778),0)))))</f>
        <v>0</v>
      </c>
      <c r="P778" s="12">
        <f>IF(A778&lt;(Støtteark!$H$4-5),0,B778)</f>
        <v>0</v>
      </c>
    </row>
    <row r="779" spans="1:16" x14ac:dyDescent="0.2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32"/>
      <c r="L779" s="12">
        <f t="shared" si="36"/>
        <v>0</v>
      </c>
      <c r="M779" s="12">
        <f t="shared" si="37"/>
        <v>0</v>
      </c>
      <c r="N779" s="12">
        <f t="shared" si="38"/>
        <v>0</v>
      </c>
      <c r="O779" s="12">
        <f>IF(E779&lt;1,0,IF(A779&lt;(Støtteark!$H$4-5),0,(IF(H779="Utførelse",(L779+M779),IF(H779="Fagkontroll",(N779),0)))))</f>
        <v>0</v>
      </c>
      <c r="P779" s="12">
        <f>IF(A779&lt;(Støtteark!$H$4-5),0,B779)</f>
        <v>0</v>
      </c>
    </row>
    <row r="780" spans="1:16" x14ac:dyDescent="0.2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32"/>
      <c r="L780" s="12">
        <f t="shared" si="36"/>
        <v>0</v>
      </c>
      <c r="M780" s="12">
        <f t="shared" si="37"/>
        <v>0</v>
      </c>
      <c r="N780" s="12">
        <f t="shared" si="38"/>
        <v>0</v>
      </c>
      <c r="O780" s="12">
        <f>IF(E780&lt;1,0,IF(A780&lt;(Støtteark!$H$4-5),0,(IF(H780="Utførelse",(L780+M780),IF(H780="Fagkontroll",(N780),0)))))</f>
        <v>0</v>
      </c>
      <c r="P780" s="12">
        <f>IF(A780&lt;(Støtteark!$H$4-5),0,B780)</f>
        <v>0</v>
      </c>
    </row>
    <row r="781" spans="1:16" x14ac:dyDescent="0.2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32"/>
      <c r="L781" s="12">
        <f t="shared" si="36"/>
        <v>0</v>
      </c>
      <c r="M781" s="12">
        <f t="shared" si="37"/>
        <v>0</v>
      </c>
      <c r="N781" s="12">
        <f t="shared" si="38"/>
        <v>0</v>
      </c>
      <c r="O781" s="12">
        <f>IF(E781&lt;1,0,IF(A781&lt;(Støtteark!$H$4-5),0,(IF(H781="Utførelse",(L781+M781),IF(H781="Fagkontroll",(N781),0)))))</f>
        <v>0</v>
      </c>
      <c r="P781" s="12">
        <f>IF(A781&lt;(Støtteark!$H$4-5),0,B781)</f>
        <v>0</v>
      </c>
    </row>
    <row r="782" spans="1:16" x14ac:dyDescent="0.2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32"/>
      <c r="L782" s="12">
        <f t="shared" si="36"/>
        <v>0</v>
      </c>
      <c r="M782" s="12">
        <f t="shared" si="37"/>
        <v>0</v>
      </c>
      <c r="N782" s="12">
        <f t="shared" si="38"/>
        <v>0</v>
      </c>
      <c r="O782" s="12">
        <f>IF(E782&lt;1,0,IF(A782&lt;(Støtteark!$H$4-5),0,(IF(H782="Utførelse",(L782+M782),IF(H782="Fagkontroll",(N782),0)))))</f>
        <v>0</v>
      </c>
      <c r="P782" s="12">
        <f>IF(A782&lt;(Støtteark!$H$4-5),0,B782)</f>
        <v>0</v>
      </c>
    </row>
    <row r="783" spans="1:16" x14ac:dyDescent="0.2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32"/>
      <c r="L783" s="12">
        <f t="shared" ref="L783:L846" si="39">IF(E783&lt;1,0,IF(H783="Utførelse",IF(G783="Tekniske planer",B783,0),0))</f>
        <v>0</v>
      </c>
      <c r="M783" s="12">
        <f t="shared" ref="M783:M846" si="40">IF(E783&lt;1,0,IF(H783="Utførelse",IF(G783="Revurdering",B783,0),0))</f>
        <v>0</v>
      </c>
      <c r="N783" s="12">
        <f t="shared" ref="N783:N846" si="41">IF(L783+M783&gt;0,0,B783)</f>
        <v>0</v>
      </c>
      <c r="O783" s="12">
        <f>IF(E783&lt;1,0,IF(A783&lt;(Støtteark!$H$4-5),0,(IF(H783="Utførelse",(L783+M783),IF(H783="Fagkontroll",(N783),0)))))</f>
        <v>0</v>
      </c>
      <c r="P783" s="12">
        <f>IF(A783&lt;(Støtteark!$H$4-5),0,B783)</f>
        <v>0</v>
      </c>
    </row>
    <row r="784" spans="1:16" x14ac:dyDescent="0.2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32"/>
      <c r="L784" s="12">
        <f t="shared" si="39"/>
        <v>0</v>
      </c>
      <c r="M784" s="12">
        <f t="shared" si="40"/>
        <v>0</v>
      </c>
      <c r="N784" s="12">
        <f t="shared" si="41"/>
        <v>0</v>
      </c>
      <c r="O784" s="12">
        <f>IF(E784&lt;1,0,IF(A784&lt;(Støtteark!$H$4-5),0,(IF(H784="Utførelse",(L784+M784),IF(H784="Fagkontroll",(N784),0)))))</f>
        <v>0</v>
      </c>
      <c r="P784" s="12">
        <f>IF(A784&lt;(Støtteark!$H$4-5),0,B784)</f>
        <v>0</v>
      </c>
    </row>
    <row r="785" spans="1:16" x14ac:dyDescent="0.2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32"/>
      <c r="L785" s="12">
        <f t="shared" si="39"/>
        <v>0</v>
      </c>
      <c r="M785" s="12">
        <f t="shared" si="40"/>
        <v>0</v>
      </c>
      <c r="N785" s="12">
        <f t="shared" si="41"/>
        <v>0</v>
      </c>
      <c r="O785" s="12">
        <f>IF(E785&lt;1,0,IF(A785&lt;(Støtteark!$H$4-5),0,(IF(H785="Utførelse",(L785+M785),IF(H785="Fagkontroll",(N785),0)))))</f>
        <v>0</v>
      </c>
      <c r="P785" s="12">
        <f>IF(A785&lt;(Støtteark!$H$4-5),0,B785)</f>
        <v>0</v>
      </c>
    </row>
    <row r="786" spans="1:16" x14ac:dyDescent="0.2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32"/>
      <c r="L786" s="12">
        <f t="shared" si="39"/>
        <v>0</v>
      </c>
      <c r="M786" s="12">
        <f t="shared" si="40"/>
        <v>0</v>
      </c>
      <c r="N786" s="12">
        <f t="shared" si="41"/>
        <v>0</v>
      </c>
      <c r="O786" s="12">
        <f>IF(E786&lt;1,0,IF(A786&lt;(Støtteark!$H$4-5),0,(IF(H786="Utførelse",(L786+M786),IF(H786="Fagkontroll",(N786),0)))))</f>
        <v>0</v>
      </c>
      <c r="P786" s="12">
        <f>IF(A786&lt;(Støtteark!$H$4-5),0,B786)</f>
        <v>0</v>
      </c>
    </row>
    <row r="787" spans="1:16" x14ac:dyDescent="0.2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32"/>
      <c r="L787" s="12">
        <f t="shared" si="39"/>
        <v>0</v>
      </c>
      <c r="M787" s="12">
        <f t="shared" si="40"/>
        <v>0</v>
      </c>
      <c r="N787" s="12">
        <f t="shared" si="41"/>
        <v>0</v>
      </c>
      <c r="O787" s="12">
        <f>IF(E787&lt;1,0,IF(A787&lt;(Støtteark!$H$4-5),0,(IF(H787="Utførelse",(L787+M787),IF(H787="Fagkontroll",(N787),0)))))</f>
        <v>0</v>
      </c>
      <c r="P787" s="12">
        <f>IF(A787&lt;(Støtteark!$H$4-5),0,B787)</f>
        <v>0</v>
      </c>
    </row>
    <row r="788" spans="1:16" x14ac:dyDescent="0.2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32"/>
      <c r="L788" s="12">
        <f t="shared" si="39"/>
        <v>0</v>
      </c>
      <c r="M788" s="12">
        <f t="shared" si="40"/>
        <v>0</v>
      </c>
      <c r="N788" s="12">
        <f t="shared" si="41"/>
        <v>0</v>
      </c>
      <c r="O788" s="12">
        <f>IF(E788&lt;1,0,IF(A788&lt;(Støtteark!$H$4-5),0,(IF(H788="Utførelse",(L788+M788),IF(H788="Fagkontroll",(N788),0)))))</f>
        <v>0</v>
      </c>
      <c r="P788" s="12">
        <f>IF(A788&lt;(Støtteark!$H$4-5),0,B788)</f>
        <v>0</v>
      </c>
    </row>
    <row r="789" spans="1:16" x14ac:dyDescent="0.2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32"/>
      <c r="L789" s="12">
        <f t="shared" si="39"/>
        <v>0</v>
      </c>
      <c r="M789" s="12">
        <f t="shared" si="40"/>
        <v>0</v>
      </c>
      <c r="N789" s="12">
        <f t="shared" si="41"/>
        <v>0</v>
      </c>
      <c r="O789" s="12">
        <f>IF(E789&lt;1,0,IF(A789&lt;(Støtteark!$H$4-5),0,(IF(H789="Utførelse",(L789+M789),IF(H789="Fagkontroll",(N789),0)))))</f>
        <v>0</v>
      </c>
      <c r="P789" s="12">
        <f>IF(A789&lt;(Støtteark!$H$4-5),0,B789)</f>
        <v>0</v>
      </c>
    </row>
    <row r="790" spans="1:16" x14ac:dyDescent="0.2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32"/>
      <c r="L790" s="12">
        <f t="shared" si="39"/>
        <v>0</v>
      </c>
      <c r="M790" s="12">
        <f t="shared" si="40"/>
        <v>0</v>
      </c>
      <c r="N790" s="12">
        <f t="shared" si="41"/>
        <v>0</v>
      </c>
      <c r="O790" s="12">
        <f>IF(E790&lt;1,0,IF(A790&lt;(Støtteark!$H$4-5),0,(IF(H790="Utførelse",(L790+M790),IF(H790="Fagkontroll",(N790),0)))))</f>
        <v>0</v>
      </c>
      <c r="P790" s="12">
        <f>IF(A790&lt;(Støtteark!$H$4-5),0,B790)</f>
        <v>0</v>
      </c>
    </row>
    <row r="791" spans="1:16" x14ac:dyDescent="0.2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32"/>
      <c r="L791" s="12">
        <f t="shared" si="39"/>
        <v>0</v>
      </c>
      <c r="M791" s="12">
        <f t="shared" si="40"/>
        <v>0</v>
      </c>
      <c r="N791" s="12">
        <f t="shared" si="41"/>
        <v>0</v>
      </c>
      <c r="O791" s="12">
        <f>IF(E791&lt;1,0,IF(A791&lt;(Støtteark!$H$4-5),0,(IF(H791="Utførelse",(L791+M791),IF(H791="Fagkontroll",(N791),0)))))</f>
        <v>0</v>
      </c>
      <c r="P791" s="12">
        <f>IF(A791&lt;(Støtteark!$H$4-5),0,B791)</f>
        <v>0</v>
      </c>
    </row>
    <row r="792" spans="1:16" x14ac:dyDescent="0.2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32"/>
      <c r="L792" s="12">
        <f t="shared" si="39"/>
        <v>0</v>
      </c>
      <c r="M792" s="12">
        <f t="shared" si="40"/>
        <v>0</v>
      </c>
      <c r="N792" s="12">
        <f t="shared" si="41"/>
        <v>0</v>
      </c>
      <c r="O792" s="12">
        <f>IF(E792&lt;1,0,IF(A792&lt;(Støtteark!$H$4-5),0,(IF(H792="Utførelse",(L792+M792),IF(H792="Fagkontroll",(N792),0)))))</f>
        <v>0</v>
      </c>
      <c r="P792" s="12">
        <f>IF(A792&lt;(Støtteark!$H$4-5),0,B792)</f>
        <v>0</v>
      </c>
    </row>
    <row r="793" spans="1:16" x14ac:dyDescent="0.2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32"/>
      <c r="L793" s="12">
        <f t="shared" si="39"/>
        <v>0</v>
      </c>
      <c r="M793" s="12">
        <f t="shared" si="40"/>
        <v>0</v>
      </c>
      <c r="N793" s="12">
        <f t="shared" si="41"/>
        <v>0</v>
      </c>
      <c r="O793" s="12">
        <f>IF(E793&lt;1,0,IF(A793&lt;(Støtteark!$H$4-5),0,(IF(H793="Utførelse",(L793+M793),IF(H793="Fagkontroll",(N793),0)))))</f>
        <v>0</v>
      </c>
      <c r="P793" s="12">
        <f>IF(A793&lt;(Støtteark!$H$4-5),0,B793)</f>
        <v>0</v>
      </c>
    </row>
    <row r="794" spans="1:16" x14ac:dyDescent="0.2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32"/>
      <c r="L794" s="12">
        <f t="shared" si="39"/>
        <v>0</v>
      </c>
      <c r="M794" s="12">
        <f t="shared" si="40"/>
        <v>0</v>
      </c>
      <c r="N794" s="12">
        <f t="shared" si="41"/>
        <v>0</v>
      </c>
      <c r="O794" s="12">
        <f>IF(E794&lt;1,0,IF(A794&lt;(Støtteark!$H$4-5),0,(IF(H794="Utførelse",(L794+M794),IF(H794="Fagkontroll",(N794),0)))))</f>
        <v>0</v>
      </c>
      <c r="P794" s="12">
        <f>IF(A794&lt;(Støtteark!$H$4-5),0,B794)</f>
        <v>0</v>
      </c>
    </row>
    <row r="795" spans="1:16" x14ac:dyDescent="0.2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32"/>
      <c r="L795" s="12">
        <f t="shared" si="39"/>
        <v>0</v>
      </c>
      <c r="M795" s="12">
        <f t="shared" si="40"/>
        <v>0</v>
      </c>
      <c r="N795" s="12">
        <f t="shared" si="41"/>
        <v>0</v>
      </c>
      <c r="O795" s="12">
        <f>IF(E795&lt;1,0,IF(A795&lt;(Støtteark!$H$4-5),0,(IF(H795="Utførelse",(L795+M795),IF(H795="Fagkontroll",(N795),0)))))</f>
        <v>0</v>
      </c>
      <c r="P795" s="12">
        <f>IF(A795&lt;(Støtteark!$H$4-5),0,B795)</f>
        <v>0</v>
      </c>
    </row>
    <row r="796" spans="1:16" x14ac:dyDescent="0.2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32"/>
      <c r="L796" s="12">
        <f t="shared" si="39"/>
        <v>0</v>
      </c>
      <c r="M796" s="12">
        <f t="shared" si="40"/>
        <v>0</v>
      </c>
      <c r="N796" s="12">
        <f t="shared" si="41"/>
        <v>0</v>
      </c>
      <c r="O796" s="12">
        <f>IF(E796&lt;1,0,IF(A796&lt;(Støtteark!$H$4-5),0,(IF(H796="Utførelse",(L796+M796),IF(H796="Fagkontroll",(N796),0)))))</f>
        <v>0</v>
      </c>
      <c r="P796" s="12">
        <f>IF(A796&lt;(Støtteark!$H$4-5),0,B796)</f>
        <v>0</v>
      </c>
    </row>
    <row r="797" spans="1:16" x14ac:dyDescent="0.2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32"/>
      <c r="L797" s="12">
        <f t="shared" si="39"/>
        <v>0</v>
      </c>
      <c r="M797" s="12">
        <f t="shared" si="40"/>
        <v>0</v>
      </c>
      <c r="N797" s="12">
        <f t="shared" si="41"/>
        <v>0</v>
      </c>
      <c r="O797" s="12">
        <f>IF(E797&lt;1,0,IF(A797&lt;(Støtteark!$H$4-5),0,(IF(H797="Utførelse",(L797+M797),IF(H797="Fagkontroll",(N797),0)))))</f>
        <v>0</v>
      </c>
      <c r="P797" s="12">
        <f>IF(A797&lt;(Støtteark!$H$4-5),0,B797)</f>
        <v>0</v>
      </c>
    </row>
    <row r="798" spans="1:16" x14ac:dyDescent="0.2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32"/>
      <c r="L798" s="12">
        <f t="shared" si="39"/>
        <v>0</v>
      </c>
      <c r="M798" s="12">
        <f t="shared" si="40"/>
        <v>0</v>
      </c>
      <c r="N798" s="12">
        <f t="shared" si="41"/>
        <v>0</v>
      </c>
      <c r="O798" s="12">
        <f>IF(E798&lt;1,0,IF(A798&lt;(Støtteark!$H$4-5),0,(IF(H798="Utførelse",(L798+M798),IF(H798="Fagkontroll",(N798),0)))))</f>
        <v>0</v>
      </c>
      <c r="P798" s="12">
        <f>IF(A798&lt;(Støtteark!$H$4-5),0,B798)</f>
        <v>0</v>
      </c>
    </row>
    <row r="799" spans="1:16" x14ac:dyDescent="0.2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32"/>
      <c r="L799" s="12">
        <f t="shared" si="39"/>
        <v>0</v>
      </c>
      <c r="M799" s="12">
        <f t="shared" si="40"/>
        <v>0</v>
      </c>
      <c r="N799" s="12">
        <f t="shared" si="41"/>
        <v>0</v>
      </c>
      <c r="O799" s="12">
        <f>IF(E799&lt;1,0,IF(A799&lt;(Støtteark!$H$4-5),0,(IF(H799="Utførelse",(L799+M799),IF(H799="Fagkontroll",(N799),0)))))</f>
        <v>0</v>
      </c>
      <c r="P799" s="12">
        <f>IF(A799&lt;(Støtteark!$H$4-5),0,B799)</f>
        <v>0</v>
      </c>
    </row>
    <row r="800" spans="1:16" x14ac:dyDescent="0.2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32"/>
      <c r="L800" s="12">
        <f t="shared" si="39"/>
        <v>0</v>
      </c>
      <c r="M800" s="12">
        <f t="shared" si="40"/>
        <v>0</v>
      </c>
      <c r="N800" s="12">
        <f t="shared" si="41"/>
        <v>0</v>
      </c>
      <c r="O800" s="12">
        <f>IF(E800&lt;1,0,IF(A800&lt;(Støtteark!$H$4-5),0,(IF(H800="Utførelse",(L800+M800),IF(H800="Fagkontroll",(N800),0)))))</f>
        <v>0</v>
      </c>
      <c r="P800" s="12">
        <f>IF(A800&lt;(Støtteark!$H$4-5),0,B800)</f>
        <v>0</v>
      </c>
    </row>
    <row r="801" spans="1:16" x14ac:dyDescent="0.2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32"/>
      <c r="L801" s="12">
        <f t="shared" si="39"/>
        <v>0</v>
      </c>
      <c r="M801" s="12">
        <f t="shared" si="40"/>
        <v>0</v>
      </c>
      <c r="N801" s="12">
        <f t="shared" si="41"/>
        <v>0</v>
      </c>
      <c r="O801" s="12">
        <f>IF(E801&lt;1,0,IF(A801&lt;(Støtteark!$H$4-5),0,(IF(H801="Utførelse",(L801+M801),IF(H801="Fagkontroll",(N801),0)))))</f>
        <v>0</v>
      </c>
      <c r="P801" s="12">
        <f>IF(A801&lt;(Støtteark!$H$4-5),0,B801)</f>
        <v>0</v>
      </c>
    </row>
    <row r="802" spans="1:16" x14ac:dyDescent="0.2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32"/>
      <c r="L802" s="12">
        <f t="shared" si="39"/>
        <v>0</v>
      </c>
      <c r="M802" s="12">
        <f t="shared" si="40"/>
        <v>0</v>
      </c>
      <c r="N802" s="12">
        <f t="shared" si="41"/>
        <v>0</v>
      </c>
      <c r="O802" s="12">
        <f>IF(E802&lt;1,0,IF(A802&lt;(Støtteark!$H$4-5),0,(IF(H802="Utførelse",(L802+M802),IF(H802="Fagkontroll",(N802),0)))))</f>
        <v>0</v>
      </c>
      <c r="P802" s="12">
        <f>IF(A802&lt;(Støtteark!$H$4-5),0,B802)</f>
        <v>0</v>
      </c>
    </row>
    <row r="803" spans="1:16" x14ac:dyDescent="0.2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32"/>
      <c r="L803" s="12">
        <f t="shared" si="39"/>
        <v>0</v>
      </c>
      <c r="M803" s="12">
        <f t="shared" si="40"/>
        <v>0</v>
      </c>
      <c r="N803" s="12">
        <f t="shared" si="41"/>
        <v>0</v>
      </c>
      <c r="O803" s="12">
        <f>IF(E803&lt;1,0,IF(A803&lt;(Støtteark!$H$4-5),0,(IF(H803="Utførelse",(L803+M803),IF(H803="Fagkontroll",(N803),0)))))</f>
        <v>0</v>
      </c>
      <c r="P803" s="12">
        <f>IF(A803&lt;(Støtteark!$H$4-5),0,B803)</f>
        <v>0</v>
      </c>
    </row>
    <row r="804" spans="1:16" x14ac:dyDescent="0.2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32"/>
      <c r="L804" s="12">
        <f t="shared" si="39"/>
        <v>0</v>
      </c>
      <c r="M804" s="12">
        <f t="shared" si="40"/>
        <v>0</v>
      </c>
      <c r="N804" s="12">
        <f t="shared" si="41"/>
        <v>0</v>
      </c>
      <c r="O804" s="12">
        <f>IF(E804&lt;1,0,IF(A804&lt;(Støtteark!$H$4-5),0,(IF(H804="Utførelse",(L804+M804),IF(H804="Fagkontroll",(N804),0)))))</f>
        <v>0</v>
      </c>
      <c r="P804" s="12">
        <f>IF(A804&lt;(Støtteark!$H$4-5),0,B804)</f>
        <v>0</v>
      </c>
    </row>
    <row r="805" spans="1:16" x14ac:dyDescent="0.2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32"/>
      <c r="L805" s="12">
        <f t="shared" si="39"/>
        <v>0</v>
      </c>
      <c r="M805" s="12">
        <f t="shared" si="40"/>
        <v>0</v>
      </c>
      <c r="N805" s="12">
        <f t="shared" si="41"/>
        <v>0</v>
      </c>
      <c r="O805" s="12">
        <f>IF(E805&lt;1,0,IF(A805&lt;(Støtteark!$H$4-5),0,(IF(H805="Utførelse",(L805+M805),IF(H805="Fagkontroll",(N805),0)))))</f>
        <v>0</v>
      </c>
      <c r="P805" s="12">
        <f>IF(A805&lt;(Støtteark!$H$4-5),0,B805)</f>
        <v>0</v>
      </c>
    </row>
    <row r="806" spans="1:16" x14ac:dyDescent="0.2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32"/>
      <c r="L806" s="12">
        <f t="shared" si="39"/>
        <v>0</v>
      </c>
      <c r="M806" s="12">
        <f t="shared" si="40"/>
        <v>0</v>
      </c>
      <c r="N806" s="12">
        <f t="shared" si="41"/>
        <v>0</v>
      </c>
      <c r="O806" s="12">
        <f>IF(E806&lt;1,0,IF(A806&lt;(Støtteark!$H$4-5),0,(IF(H806="Utførelse",(L806+M806),IF(H806="Fagkontroll",(N806),0)))))</f>
        <v>0</v>
      </c>
      <c r="P806" s="12">
        <f>IF(A806&lt;(Støtteark!$H$4-5),0,B806)</f>
        <v>0</v>
      </c>
    </row>
    <row r="807" spans="1:16" x14ac:dyDescent="0.2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32"/>
      <c r="L807" s="12">
        <f t="shared" si="39"/>
        <v>0</v>
      </c>
      <c r="M807" s="12">
        <f t="shared" si="40"/>
        <v>0</v>
      </c>
      <c r="N807" s="12">
        <f t="shared" si="41"/>
        <v>0</v>
      </c>
      <c r="O807" s="12">
        <f>IF(E807&lt;1,0,IF(A807&lt;(Støtteark!$H$4-5),0,(IF(H807="Utførelse",(L807+M807),IF(H807="Fagkontroll",(N807),0)))))</f>
        <v>0</v>
      </c>
      <c r="P807" s="12">
        <f>IF(A807&lt;(Støtteark!$H$4-5),0,B807)</f>
        <v>0</v>
      </c>
    </row>
    <row r="808" spans="1:16" x14ac:dyDescent="0.2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32"/>
      <c r="L808" s="12">
        <f t="shared" si="39"/>
        <v>0</v>
      </c>
      <c r="M808" s="12">
        <f t="shared" si="40"/>
        <v>0</v>
      </c>
      <c r="N808" s="12">
        <f t="shared" si="41"/>
        <v>0</v>
      </c>
      <c r="O808" s="12">
        <f>IF(E808&lt;1,0,IF(A808&lt;(Støtteark!$H$4-5),0,(IF(H808="Utførelse",(L808+M808),IF(H808="Fagkontroll",(N808),0)))))</f>
        <v>0</v>
      </c>
      <c r="P808" s="12">
        <f>IF(A808&lt;(Støtteark!$H$4-5),0,B808)</f>
        <v>0</v>
      </c>
    </row>
    <row r="809" spans="1:16" x14ac:dyDescent="0.2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32"/>
      <c r="L809" s="12">
        <f t="shared" si="39"/>
        <v>0</v>
      </c>
      <c r="M809" s="12">
        <f t="shared" si="40"/>
        <v>0</v>
      </c>
      <c r="N809" s="12">
        <f t="shared" si="41"/>
        <v>0</v>
      </c>
      <c r="O809" s="12">
        <f>IF(E809&lt;1,0,IF(A809&lt;(Støtteark!$H$4-5),0,(IF(H809="Utførelse",(L809+M809),IF(H809="Fagkontroll",(N809),0)))))</f>
        <v>0</v>
      </c>
      <c r="P809" s="12">
        <f>IF(A809&lt;(Støtteark!$H$4-5),0,B809)</f>
        <v>0</v>
      </c>
    </row>
    <row r="810" spans="1:16" x14ac:dyDescent="0.2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32"/>
      <c r="L810" s="12">
        <f t="shared" si="39"/>
        <v>0</v>
      </c>
      <c r="M810" s="12">
        <f t="shared" si="40"/>
        <v>0</v>
      </c>
      <c r="N810" s="12">
        <f t="shared" si="41"/>
        <v>0</v>
      </c>
      <c r="O810" s="12">
        <f>IF(E810&lt;1,0,IF(A810&lt;(Støtteark!$H$4-5),0,(IF(H810="Utførelse",(L810+M810),IF(H810="Fagkontroll",(N810),0)))))</f>
        <v>0</v>
      </c>
      <c r="P810" s="12">
        <f>IF(A810&lt;(Støtteark!$H$4-5),0,B810)</f>
        <v>0</v>
      </c>
    </row>
    <row r="811" spans="1:16" x14ac:dyDescent="0.2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32"/>
      <c r="L811" s="12">
        <f t="shared" si="39"/>
        <v>0</v>
      </c>
      <c r="M811" s="12">
        <f t="shared" si="40"/>
        <v>0</v>
      </c>
      <c r="N811" s="12">
        <f t="shared" si="41"/>
        <v>0</v>
      </c>
      <c r="O811" s="12">
        <f>IF(E811&lt;1,0,IF(A811&lt;(Støtteark!$H$4-5),0,(IF(H811="Utførelse",(L811+M811),IF(H811="Fagkontroll",(N811),0)))))</f>
        <v>0</v>
      </c>
      <c r="P811" s="12">
        <f>IF(A811&lt;(Støtteark!$H$4-5),0,B811)</f>
        <v>0</v>
      </c>
    </row>
    <row r="812" spans="1:16" x14ac:dyDescent="0.2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32"/>
      <c r="L812" s="12">
        <f t="shared" si="39"/>
        <v>0</v>
      </c>
      <c r="M812" s="12">
        <f t="shared" si="40"/>
        <v>0</v>
      </c>
      <c r="N812" s="12">
        <f t="shared" si="41"/>
        <v>0</v>
      </c>
      <c r="O812" s="12">
        <f>IF(E812&lt;1,0,IF(A812&lt;(Støtteark!$H$4-5),0,(IF(H812="Utførelse",(L812+M812),IF(H812="Fagkontroll",(N812),0)))))</f>
        <v>0</v>
      </c>
      <c r="P812" s="12">
        <f>IF(A812&lt;(Støtteark!$H$4-5),0,B812)</f>
        <v>0</v>
      </c>
    </row>
    <row r="813" spans="1:16" x14ac:dyDescent="0.2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32"/>
      <c r="L813" s="12">
        <f t="shared" si="39"/>
        <v>0</v>
      </c>
      <c r="M813" s="12">
        <f t="shared" si="40"/>
        <v>0</v>
      </c>
      <c r="N813" s="12">
        <f t="shared" si="41"/>
        <v>0</v>
      </c>
      <c r="O813" s="12">
        <f>IF(E813&lt;1,0,IF(A813&lt;(Støtteark!$H$4-5),0,(IF(H813="Utførelse",(L813+M813),IF(H813="Fagkontroll",(N813),0)))))</f>
        <v>0</v>
      </c>
      <c r="P813" s="12">
        <f>IF(A813&lt;(Støtteark!$H$4-5),0,B813)</f>
        <v>0</v>
      </c>
    </row>
    <row r="814" spans="1:16" x14ac:dyDescent="0.2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32"/>
      <c r="L814" s="12">
        <f t="shared" si="39"/>
        <v>0</v>
      </c>
      <c r="M814" s="12">
        <f t="shared" si="40"/>
        <v>0</v>
      </c>
      <c r="N814" s="12">
        <f t="shared" si="41"/>
        <v>0</v>
      </c>
      <c r="O814" s="12">
        <f>IF(E814&lt;1,0,IF(A814&lt;(Støtteark!$H$4-5),0,(IF(H814="Utførelse",(L814+M814),IF(H814="Fagkontroll",(N814),0)))))</f>
        <v>0</v>
      </c>
      <c r="P814" s="12">
        <f>IF(A814&lt;(Støtteark!$H$4-5),0,B814)</f>
        <v>0</v>
      </c>
    </row>
    <row r="815" spans="1:16" x14ac:dyDescent="0.2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32"/>
      <c r="L815" s="12">
        <f t="shared" si="39"/>
        <v>0</v>
      </c>
      <c r="M815" s="12">
        <f t="shared" si="40"/>
        <v>0</v>
      </c>
      <c r="N815" s="12">
        <f t="shared" si="41"/>
        <v>0</v>
      </c>
      <c r="O815" s="12">
        <f>IF(E815&lt;1,0,IF(A815&lt;(Støtteark!$H$4-5),0,(IF(H815="Utførelse",(L815+M815),IF(H815="Fagkontroll",(N815),0)))))</f>
        <v>0</v>
      </c>
      <c r="P815" s="12">
        <f>IF(A815&lt;(Støtteark!$H$4-5),0,B815)</f>
        <v>0</v>
      </c>
    </row>
    <row r="816" spans="1:16" x14ac:dyDescent="0.2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32"/>
      <c r="L816" s="12">
        <f t="shared" si="39"/>
        <v>0</v>
      </c>
      <c r="M816" s="12">
        <f t="shared" si="40"/>
        <v>0</v>
      </c>
      <c r="N816" s="12">
        <f t="shared" si="41"/>
        <v>0</v>
      </c>
      <c r="O816" s="12">
        <f>IF(E816&lt;1,0,IF(A816&lt;(Støtteark!$H$4-5),0,(IF(H816="Utførelse",(L816+M816),IF(H816="Fagkontroll",(N816),0)))))</f>
        <v>0</v>
      </c>
      <c r="P816" s="12">
        <f>IF(A816&lt;(Støtteark!$H$4-5),0,B816)</f>
        <v>0</v>
      </c>
    </row>
    <row r="817" spans="1:16" x14ac:dyDescent="0.2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32"/>
      <c r="L817" s="12">
        <f t="shared" si="39"/>
        <v>0</v>
      </c>
      <c r="M817" s="12">
        <f t="shared" si="40"/>
        <v>0</v>
      </c>
      <c r="N817" s="12">
        <f t="shared" si="41"/>
        <v>0</v>
      </c>
      <c r="O817" s="12">
        <f>IF(E817&lt;1,0,IF(A817&lt;(Støtteark!$H$4-5),0,(IF(H817="Utførelse",(L817+M817),IF(H817="Fagkontroll",(N817),0)))))</f>
        <v>0</v>
      </c>
      <c r="P817" s="12">
        <f>IF(A817&lt;(Støtteark!$H$4-5),0,B817)</f>
        <v>0</v>
      </c>
    </row>
    <row r="818" spans="1:16" x14ac:dyDescent="0.2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32"/>
      <c r="L818" s="12">
        <f t="shared" si="39"/>
        <v>0</v>
      </c>
      <c r="M818" s="12">
        <f t="shared" si="40"/>
        <v>0</v>
      </c>
      <c r="N818" s="12">
        <f t="shared" si="41"/>
        <v>0</v>
      </c>
      <c r="O818" s="12">
        <f>IF(E818&lt;1,0,IF(A818&lt;(Støtteark!$H$4-5),0,(IF(H818="Utførelse",(L818+M818),IF(H818="Fagkontroll",(N818),0)))))</f>
        <v>0</v>
      </c>
      <c r="P818" s="12">
        <f>IF(A818&lt;(Støtteark!$H$4-5),0,B818)</f>
        <v>0</v>
      </c>
    </row>
    <row r="819" spans="1:16" x14ac:dyDescent="0.2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32"/>
      <c r="L819" s="12">
        <f t="shared" si="39"/>
        <v>0</v>
      </c>
      <c r="M819" s="12">
        <f t="shared" si="40"/>
        <v>0</v>
      </c>
      <c r="N819" s="12">
        <f t="shared" si="41"/>
        <v>0</v>
      </c>
      <c r="O819" s="12">
        <f>IF(E819&lt;1,0,IF(A819&lt;(Støtteark!$H$4-5),0,(IF(H819="Utførelse",(L819+M819),IF(H819="Fagkontroll",(N819),0)))))</f>
        <v>0</v>
      </c>
      <c r="P819" s="12">
        <f>IF(A819&lt;(Støtteark!$H$4-5),0,B819)</f>
        <v>0</v>
      </c>
    </row>
    <row r="820" spans="1:16" x14ac:dyDescent="0.2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32"/>
      <c r="L820" s="12">
        <f t="shared" si="39"/>
        <v>0</v>
      </c>
      <c r="M820" s="12">
        <f t="shared" si="40"/>
        <v>0</v>
      </c>
      <c r="N820" s="12">
        <f t="shared" si="41"/>
        <v>0</v>
      </c>
      <c r="O820" s="12">
        <f>IF(E820&lt;1,0,IF(A820&lt;(Støtteark!$H$4-5),0,(IF(H820="Utførelse",(L820+M820),IF(H820="Fagkontroll",(N820),0)))))</f>
        <v>0</v>
      </c>
      <c r="P820" s="12">
        <f>IF(A820&lt;(Støtteark!$H$4-5),0,B820)</f>
        <v>0</v>
      </c>
    </row>
    <row r="821" spans="1:16" x14ac:dyDescent="0.2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32"/>
      <c r="L821" s="12">
        <f t="shared" si="39"/>
        <v>0</v>
      </c>
      <c r="M821" s="12">
        <f t="shared" si="40"/>
        <v>0</v>
      </c>
      <c r="N821" s="12">
        <f t="shared" si="41"/>
        <v>0</v>
      </c>
      <c r="O821" s="12">
        <f>IF(E821&lt;1,0,IF(A821&lt;(Støtteark!$H$4-5),0,(IF(H821="Utførelse",(L821+M821),IF(H821="Fagkontroll",(N821),0)))))</f>
        <v>0</v>
      </c>
      <c r="P821" s="12">
        <f>IF(A821&lt;(Støtteark!$H$4-5),0,B821)</f>
        <v>0</v>
      </c>
    </row>
    <row r="822" spans="1:16" x14ac:dyDescent="0.2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32"/>
      <c r="L822" s="12">
        <f t="shared" si="39"/>
        <v>0</v>
      </c>
      <c r="M822" s="12">
        <f t="shared" si="40"/>
        <v>0</v>
      </c>
      <c r="N822" s="12">
        <f t="shared" si="41"/>
        <v>0</v>
      </c>
      <c r="O822" s="12">
        <f>IF(E822&lt;1,0,IF(A822&lt;(Støtteark!$H$4-5),0,(IF(H822="Utførelse",(L822+M822),IF(H822="Fagkontroll",(N822),0)))))</f>
        <v>0</v>
      </c>
      <c r="P822" s="12">
        <f>IF(A822&lt;(Støtteark!$H$4-5),0,B822)</f>
        <v>0</v>
      </c>
    </row>
    <row r="823" spans="1:16" x14ac:dyDescent="0.2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32"/>
      <c r="L823" s="12">
        <f t="shared" si="39"/>
        <v>0</v>
      </c>
      <c r="M823" s="12">
        <f t="shared" si="40"/>
        <v>0</v>
      </c>
      <c r="N823" s="12">
        <f t="shared" si="41"/>
        <v>0</v>
      </c>
      <c r="O823" s="12">
        <f>IF(E823&lt;1,0,IF(A823&lt;(Støtteark!$H$4-5),0,(IF(H823="Utførelse",(L823+M823),IF(H823="Fagkontroll",(N823),0)))))</f>
        <v>0</v>
      </c>
      <c r="P823" s="12">
        <f>IF(A823&lt;(Støtteark!$H$4-5),0,B823)</f>
        <v>0</v>
      </c>
    </row>
    <row r="824" spans="1:16" x14ac:dyDescent="0.2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32"/>
      <c r="L824" s="12">
        <f t="shared" si="39"/>
        <v>0</v>
      </c>
      <c r="M824" s="12">
        <f t="shared" si="40"/>
        <v>0</v>
      </c>
      <c r="N824" s="12">
        <f t="shared" si="41"/>
        <v>0</v>
      </c>
      <c r="O824" s="12">
        <f>IF(E824&lt;1,0,IF(A824&lt;(Støtteark!$H$4-5),0,(IF(H824="Utførelse",(L824+M824),IF(H824="Fagkontroll",(N824),0)))))</f>
        <v>0</v>
      </c>
      <c r="P824" s="12">
        <f>IF(A824&lt;(Støtteark!$H$4-5),0,B824)</f>
        <v>0</v>
      </c>
    </row>
    <row r="825" spans="1:16" x14ac:dyDescent="0.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32"/>
      <c r="L825" s="12">
        <f t="shared" si="39"/>
        <v>0</v>
      </c>
      <c r="M825" s="12">
        <f t="shared" si="40"/>
        <v>0</v>
      </c>
      <c r="N825" s="12">
        <f t="shared" si="41"/>
        <v>0</v>
      </c>
      <c r="O825" s="12">
        <f>IF(E825&lt;1,0,IF(A825&lt;(Støtteark!$H$4-5),0,(IF(H825="Utførelse",(L825+M825),IF(H825="Fagkontroll",(N825),0)))))</f>
        <v>0</v>
      </c>
      <c r="P825" s="12">
        <f>IF(A825&lt;(Støtteark!$H$4-5),0,B825)</f>
        <v>0</v>
      </c>
    </row>
    <row r="826" spans="1:16" x14ac:dyDescent="0.2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32"/>
      <c r="L826" s="12">
        <f t="shared" si="39"/>
        <v>0</v>
      </c>
      <c r="M826" s="12">
        <f t="shared" si="40"/>
        <v>0</v>
      </c>
      <c r="N826" s="12">
        <f t="shared" si="41"/>
        <v>0</v>
      </c>
      <c r="O826" s="12">
        <f>IF(E826&lt;1,0,IF(A826&lt;(Støtteark!$H$4-5),0,(IF(H826="Utførelse",(L826+M826),IF(H826="Fagkontroll",(N826),0)))))</f>
        <v>0</v>
      </c>
      <c r="P826" s="12">
        <f>IF(A826&lt;(Støtteark!$H$4-5),0,B826)</f>
        <v>0</v>
      </c>
    </row>
    <row r="827" spans="1:16" x14ac:dyDescent="0.2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32"/>
      <c r="L827" s="12">
        <f t="shared" si="39"/>
        <v>0</v>
      </c>
      <c r="M827" s="12">
        <f t="shared" si="40"/>
        <v>0</v>
      </c>
      <c r="N827" s="12">
        <f t="shared" si="41"/>
        <v>0</v>
      </c>
      <c r="O827" s="12">
        <f>IF(E827&lt;1,0,IF(A827&lt;(Støtteark!$H$4-5),0,(IF(H827="Utførelse",(L827+M827),IF(H827="Fagkontroll",(N827),0)))))</f>
        <v>0</v>
      </c>
      <c r="P827" s="12">
        <f>IF(A827&lt;(Støtteark!$H$4-5),0,B827)</f>
        <v>0</v>
      </c>
    </row>
    <row r="828" spans="1:16" x14ac:dyDescent="0.2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32"/>
      <c r="L828" s="12">
        <f t="shared" si="39"/>
        <v>0</v>
      </c>
      <c r="M828" s="12">
        <f t="shared" si="40"/>
        <v>0</v>
      </c>
      <c r="N828" s="12">
        <f t="shared" si="41"/>
        <v>0</v>
      </c>
      <c r="O828" s="12">
        <f>IF(E828&lt;1,0,IF(A828&lt;(Støtteark!$H$4-5),0,(IF(H828="Utførelse",(L828+M828),IF(H828="Fagkontroll",(N828),0)))))</f>
        <v>0</v>
      </c>
      <c r="P828" s="12">
        <f>IF(A828&lt;(Støtteark!$H$4-5),0,B828)</f>
        <v>0</v>
      </c>
    </row>
    <row r="829" spans="1:16" x14ac:dyDescent="0.2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32"/>
      <c r="L829" s="12">
        <f t="shared" si="39"/>
        <v>0</v>
      </c>
      <c r="M829" s="12">
        <f t="shared" si="40"/>
        <v>0</v>
      </c>
      <c r="N829" s="12">
        <f t="shared" si="41"/>
        <v>0</v>
      </c>
      <c r="O829" s="12">
        <f>IF(E829&lt;1,0,IF(A829&lt;(Støtteark!$H$4-5),0,(IF(H829="Utførelse",(L829+M829),IF(H829="Fagkontroll",(N829),0)))))</f>
        <v>0</v>
      </c>
      <c r="P829" s="12">
        <f>IF(A829&lt;(Støtteark!$H$4-5),0,B829)</f>
        <v>0</v>
      </c>
    </row>
    <row r="830" spans="1:16" x14ac:dyDescent="0.2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32"/>
      <c r="L830" s="12">
        <f t="shared" si="39"/>
        <v>0</v>
      </c>
      <c r="M830" s="12">
        <f t="shared" si="40"/>
        <v>0</v>
      </c>
      <c r="N830" s="12">
        <f t="shared" si="41"/>
        <v>0</v>
      </c>
      <c r="O830" s="12">
        <f>IF(E830&lt;1,0,IF(A830&lt;(Støtteark!$H$4-5),0,(IF(H830="Utførelse",(L830+M830),IF(H830="Fagkontroll",(N830),0)))))</f>
        <v>0</v>
      </c>
      <c r="P830" s="12">
        <f>IF(A830&lt;(Støtteark!$H$4-5),0,B830)</f>
        <v>0</v>
      </c>
    </row>
    <row r="831" spans="1:16" x14ac:dyDescent="0.2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32"/>
      <c r="L831" s="12">
        <f t="shared" si="39"/>
        <v>0</v>
      </c>
      <c r="M831" s="12">
        <f t="shared" si="40"/>
        <v>0</v>
      </c>
      <c r="N831" s="12">
        <f t="shared" si="41"/>
        <v>0</v>
      </c>
      <c r="O831" s="12">
        <f>IF(E831&lt;1,0,IF(A831&lt;(Støtteark!$H$4-5),0,(IF(H831="Utførelse",(L831+M831),IF(H831="Fagkontroll",(N831),0)))))</f>
        <v>0</v>
      </c>
      <c r="P831" s="12">
        <f>IF(A831&lt;(Støtteark!$H$4-5),0,B831)</f>
        <v>0</v>
      </c>
    </row>
    <row r="832" spans="1:16" x14ac:dyDescent="0.2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32"/>
      <c r="L832" s="12">
        <f t="shared" si="39"/>
        <v>0</v>
      </c>
      <c r="M832" s="12">
        <f t="shared" si="40"/>
        <v>0</v>
      </c>
      <c r="N832" s="12">
        <f t="shared" si="41"/>
        <v>0</v>
      </c>
      <c r="O832" s="12">
        <f>IF(E832&lt;1,0,IF(A832&lt;(Støtteark!$H$4-5),0,(IF(H832="Utførelse",(L832+M832),IF(H832="Fagkontroll",(N832),0)))))</f>
        <v>0</v>
      </c>
      <c r="P832" s="12">
        <f>IF(A832&lt;(Støtteark!$H$4-5),0,B832)</f>
        <v>0</v>
      </c>
    </row>
    <row r="833" spans="1:16" x14ac:dyDescent="0.2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32"/>
      <c r="L833" s="12">
        <f t="shared" si="39"/>
        <v>0</v>
      </c>
      <c r="M833" s="12">
        <f t="shared" si="40"/>
        <v>0</v>
      </c>
      <c r="N833" s="12">
        <f t="shared" si="41"/>
        <v>0</v>
      </c>
      <c r="O833" s="12">
        <f>IF(E833&lt;1,0,IF(A833&lt;(Støtteark!$H$4-5),0,(IF(H833="Utførelse",(L833+M833),IF(H833="Fagkontroll",(N833),0)))))</f>
        <v>0</v>
      </c>
      <c r="P833" s="12">
        <f>IF(A833&lt;(Støtteark!$H$4-5),0,B833)</f>
        <v>0</v>
      </c>
    </row>
    <row r="834" spans="1:16" x14ac:dyDescent="0.2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32"/>
      <c r="L834" s="12">
        <f t="shared" si="39"/>
        <v>0</v>
      </c>
      <c r="M834" s="12">
        <f t="shared" si="40"/>
        <v>0</v>
      </c>
      <c r="N834" s="12">
        <f t="shared" si="41"/>
        <v>0</v>
      </c>
      <c r="O834" s="12">
        <f>IF(E834&lt;1,0,IF(A834&lt;(Støtteark!$H$4-5),0,(IF(H834="Utførelse",(L834+M834),IF(H834="Fagkontroll",(N834),0)))))</f>
        <v>0</v>
      </c>
      <c r="P834" s="12">
        <f>IF(A834&lt;(Støtteark!$H$4-5),0,B834)</f>
        <v>0</v>
      </c>
    </row>
    <row r="835" spans="1:16" x14ac:dyDescent="0.2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32"/>
      <c r="L835" s="12">
        <f t="shared" si="39"/>
        <v>0</v>
      </c>
      <c r="M835" s="12">
        <f t="shared" si="40"/>
        <v>0</v>
      </c>
      <c r="N835" s="12">
        <f t="shared" si="41"/>
        <v>0</v>
      </c>
      <c r="O835" s="12">
        <f>IF(E835&lt;1,0,IF(A835&lt;(Støtteark!$H$4-5),0,(IF(H835="Utførelse",(L835+M835),IF(H835="Fagkontroll",(N835),0)))))</f>
        <v>0</v>
      </c>
      <c r="P835" s="12">
        <f>IF(A835&lt;(Støtteark!$H$4-5),0,B835)</f>
        <v>0</v>
      </c>
    </row>
    <row r="836" spans="1:16" x14ac:dyDescent="0.2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32"/>
      <c r="L836" s="12">
        <f t="shared" si="39"/>
        <v>0</v>
      </c>
      <c r="M836" s="12">
        <f t="shared" si="40"/>
        <v>0</v>
      </c>
      <c r="N836" s="12">
        <f t="shared" si="41"/>
        <v>0</v>
      </c>
      <c r="O836" s="12">
        <f>IF(E836&lt;1,0,IF(A836&lt;(Støtteark!$H$4-5),0,(IF(H836="Utførelse",(L836+M836),IF(H836="Fagkontroll",(N836),0)))))</f>
        <v>0</v>
      </c>
      <c r="P836" s="12">
        <f>IF(A836&lt;(Støtteark!$H$4-5),0,B836)</f>
        <v>0</v>
      </c>
    </row>
    <row r="837" spans="1:16" x14ac:dyDescent="0.2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32"/>
      <c r="L837" s="12">
        <f t="shared" si="39"/>
        <v>0</v>
      </c>
      <c r="M837" s="12">
        <f t="shared" si="40"/>
        <v>0</v>
      </c>
      <c r="N837" s="12">
        <f t="shared" si="41"/>
        <v>0</v>
      </c>
      <c r="O837" s="12">
        <f>IF(E837&lt;1,0,IF(A837&lt;(Støtteark!$H$4-5),0,(IF(H837="Utførelse",(L837+M837),IF(H837="Fagkontroll",(N837),0)))))</f>
        <v>0</v>
      </c>
      <c r="P837" s="12">
        <f>IF(A837&lt;(Støtteark!$H$4-5),0,B837)</f>
        <v>0</v>
      </c>
    </row>
    <row r="838" spans="1:16" x14ac:dyDescent="0.2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32"/>
      <c r="L838" s="12">
        <f t="shared" si="39"/>
        <v>0</v>
      </c>
      <c r="M838" s="12">
        <f t="shared" si="40"/>
        <v>0</v>
      </c>
      <c r="N838" s="12">
        <f t="shared" si="41"/>
        <v>0</v>
      </c>
      <c r="O838" s="12">
        <f>IF(E838&lt;1,0,IF(A838&lt;(Støtteark!$H$4-5),0,(IF(H838="Utførelse",(L838+M838),IF(H838="Fagkontroll",(N838),0)))))</f>
        <v>0</v>
      </c>
      <c r="P838" s="12">
        <f>IF(A838&lt;(Støtteark!$H$4-5),0,B838)</f>
        <v>0</v>
      </c>
    </row>
    <row r="839" spans="1:16" x14ac:dyDescent="0.2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32"/>
      <c r="L839" s="12">
        <f t="shared" si="39"/>
        <v>0</v>
      </c>
      <c r="M839" s="12">
        <f t="shared" si="40"/>
        <v>0</v>
      </c>
      <c r="N839" s="12">
        <f t="shared" si="41"/>
        <v>0</v>
      </c>
      <c r="O839" s="12">
        <f>IF(E839&lt;1,0,IF(A839&lt;(Støtteark!$H$4-5),0,(IF(H839="Utførelse",(L839+M839),IF(H839="Fagkontroll",(N839),0)))))</f>
        <v>0</v>
      </c>
      <c r="P839" s="12">
        <f>IF(A839&lt;(Støtteark!$H$4-5),0,B839)</f>
        <v>0</v>
      </c>
    </row>
    <row r="840" spans="1:16" x14ac:dyDescent="0.2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32"/>
      <c r="L840" s="12">
        <f t="shared" si="39"/>
        <v>0</v>
      </c>
      <c r="M840" s="12">
        <f t="shared" si="40"/>
        <v>0</v>
      </c>
      <c r="N840" s="12">
        <f t="shared" si="41"/>
        <v>0</v>
      </c>
      <c r="O840" s="12">
        <f>IF(E840&lt;1,0,IF(A840&lt;(Støtteark!$H$4-5),0,(IF(H840="Utførelse",(L840+M840),IF(H840="Fagkontroll",(N840),0)))))</f>
        <v>0</v>
      </c>
      <c r="P840" s="12">
        <f>IF(A840&lt;(Støtteark!$H$4-5),0,B840)</f>
        <v>0</v>
      </c>
    </row>
    <row r="841" spans="1:16" x14ac:dyDescent="0.2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32"/>
      <c r="L841" s="12">
        <f t="shared" si="39"/>
        <v>0</v>
      </c>
      <c r="M841" s="12">
        <f t="shared" si="40"/>
        <v>0</v>
      </c>
      <c r="N841" s="12">
        <f t="shared" si="41"/>
        <v>0</v>
      </c>
      <c r="O841" s="12">
        <f>IF(E841&lt;1,0,IF(A841&lt;(Støtteark!$H$4-5),0,(IF(H841="Utførelse",(L841+M841),IF(H841="Fagkontroll",(N841),0)))))</f>
        <v>0</v>
      </c>
      <c r="P841" s="12">
        <f>IF(A841&lt;(Støtteark!$H$4-5),0,B841)</f>
        <v>0</v>
      </c>
    </row>
    <row r="842" spans="1:16" x14ac:dyDescent="0.2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32"/>
      <c r="L842" s="12">
        <f t="shared" si="39"/>
        <v>0</v>
      </c>
      <c r="M842" s="12">
        <f t="shared" si="40"/>
        <v>0</v>
      </c>
      <c r="N842" s="12">
        <f t="shared" si="41"/>
        <v>0</v>
      </c>
      <c r="O842" s="12">
        <f>IF(E842&lt;1,0,IF(A842&lt;(Støtteark!$H$4-5),0,(IF(H842="Utførelse",(L842+M842),IF(H842="Fagkontroll",(N842),0)))))</f>
        <v>0</v>
      </c>
      <c r="P842" s="12">
        <f>IF(A842&lt;(Støtteark!$H$4-5),0,B842)</f>
        <v>0</v>
      </c>
    </row>
    <row r="843" spans="1:16" x14ac:dyDescent="0.2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32"/>
      <c r="L843" s="12">
        <f t="shared" si="39"/>
        <v>0</v>
      </c>
      <c r="M843" s="12">
        <f t="shared" si="40"/>
        <v>0</v>
      </c>
      <c r="N843" s="12">
        <f t="shared" si="41"/>
        <v>0</v>
      </c>
      <c r="O843" s="12">
        <f>IF(E843&lt;1,0,IF(A843&lt;(Støtteark!$H$4-5),0,(IF(H843="Utførelse",(L843+M843),IF(H843="Fagkontroll",(N843),0)))))</f>
        <v>0</v>
      </c>
      <c r="P843" s="12">
        <f>IF(A843&lt;(Støtteark!$H$4-5),0,B843)</f>
        <v>0</v>
      </c>
    </row>
    <row r="844" spans="1:16" x14ac:dyDescent="0.2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32"/>
      <c r="L844" s="12">
        <f t="shared" si="39"/>
        <v>0</v>
      </c>
      <c r="M844" s="12">
        <f t="shared" si="40"/>
        <v>0</v>
      </c>
      <c r="N844" s="12">
        <f t="shared" si="41"/>
        <v>0</v>
      </c>
      <c r="O844" s="12">
        <f>IF(E844&lt;1,0,IF(A844&lt;(Støtteark!$H$4-5),0,(IF(H844="Utførelse",(L844+M844),IF(H844="Fagkontroll",(N844),0)))))</f>
        <v>0</v>
      </c>
      <c r="P844" s="12">
        <f>IF(A844&lt;(Støtteark!$H$4-5),0,B844)</f>
        <v>0</v>
      </c>
    </row>
    <row r="845" spans="1:16" x14ac:dyDescent="0.2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32"/>
      <c r="L845" s="12">
        <f t="shared" si="39"/>
        <v>0</v>
      </c>
      <c r="M845" s="12">
        <f t="shared" si="40"/>
        <v>0</v>
      </c>
      <c r="N845" s="12">
        <f t="shared" si="41"/>
        <v>0</v>
      </c>
      <c r="O845" s="12">
        <f>IF(E845&lt;1,0,IF(A845&lt;(Støtteark!$H$4-5),0,(IF(H845="Utførelse",(L845+M845),IF(H845="Fagkontroll",(N845),0)))))</f>
        <v>0</v>
      </c>
      <c r="P845" s="12">
        <f>IF(A845&lt;(Støtteark!$H$4-5),0,B845)</f>
        <v>0</v>
      </c>
    </row>
    <row r="846" spans="1:16" x14ac:dyDescent="0.2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32"/>
      <c r="L846" s="12">
        <f t="shared" si="39"/>
        <v>0</v>
      </c>
      <c r="M846" s="12">
        <f t="shared" si="40"/>
        <v>0</v>
      </c>
      <c r="N846" s="12">
        <f t="shared" si="41"/>
        <v>0</v>
      </c>
      <c r="O846" s="12">
        <f>IF(E846&lt;1,0,IF(A846&lt;(Støtteark!$H$4-5),0,(IF(H846="Utførelse",(L846+M846),IF(H846="Fagkontroll",(N846),0)))))</f>
        <v>0</v>
      </c>
      <c r="P846" s="12">
        <f>IF(A846&lt;(Støtteark!$H$4-5),0,B846)</f>
        <v>0</v>
      </c>
    </row>
    <row r="847" spans="1:16" x14ac:dyDescent="0.2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32"/>
      <c r="L847" s="12">
        <f t="shared" ref="L847:L910" si="42">IF(E847&lt;1,0,IF(H847="Utførelse",IF(G847="Tekniske planer",B847,0),0))</f>
        <v>0</v>
      </c>
      <c r="M847" s="12">
        <f t="shared" ref="M847:M910" si="43">IF(E847&lt;1,0,IF(H847="Utførelse",IF(G847="Revurdering",B847,0),0))</f>
        <v>0</v>
      </c>
      <c r="N847" s="12">
        <f t="shared" ref="N847:N910" si="44">IF(L847+M847&gt;0,0,B847)</f>
        <v>0</v>
      </c>
      <c r="O847" s="12">
        <f>IF(E847&lt;1,0,IF(A847&lt;(Støtteark!$H$4-5),0,(IF(H847="Utførelse",(L847+M847),IF(H847="Fagkontroll",(N847),0)))))</f>
        <v>0</v>
      </c>
      <c r="P847" s="12">
        <f>IF(A847&lt;(Støtteark!$H$4-5),0,B847)</f>
        <v>0</v>
      </c>
    </row>
    <row r="848" spans="1:16" x14ac:dyDescent="0.2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32"/>
      <c r="L848" s="12">
        <f t="shared" si="42"/>
        <v>0</v>
      </c>
      <c r="M848" s="12">
        <f t="shared" si="43"/>
        <v>0</v>
      </c>
      <c r="N848" s="12">
        <f t="shared" si="44"/>
        <v>0</v>
      </c>
      <c r="O848" s="12">
        <f>IF(E848&lt;1,0,IF(A848&lt;(Støtteark!$H$4-5),0,(IF(H848="Utførelse",(L848+M848),IF(H848="Fagkontroll",(N848),0)))))</f>
        <v>0</v>
      </c>
      <c r="P848" s="12">
        <f>IF(A848&lt;(Støtteark!$H$4-5),0,B848)</f>
        <v>0</v>
      </c>
    </row>
    <row r="849" spans="1:16" x14ac:dyDescent="0.2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32"/>
      <c r="L849" s="12">
        <f t="shared" si="42"/>
        <v>0</v>
      </c>
      <c r="M849" s="12">
        <f t="shared" si="43"/>
        <v>0</v>
      </c>
      <c r="N849" s="12">
        <f t="shared" si="44"/>
        <v>0</v>
      </c>
      <c r="O849" s="12">
        <f>IF(E849&lt;1,0,IF(A849&lt;(Støtteark!$H$4-5),0,(IF(H849="Utførelse",(L849+M849),IF(H849="Fagkontroll",(N849),0)))))</f>
        <v>0</v>
      </c>
      <c r="P849" s="12">
        <f>IF(A849&lt;(Støtteark!$H$4-5),0,B849)</f>
        <v>0</v>
      </c>
    </row>
    <row r="850" spans="1:16" x14ac:dyDescent="0.2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32"/>
      <c r="L850" s="12">
        <f t="shared" si="42"/>
        <v>0</v>
      </c>
      <c r="M850" s="12">
        <f t="shared" si="43"/>
        <v>0</v>
      </c>
      <c r="N850" s="12">
        <f t="shared" si="44"/>
        <v>0</v>
      </c>
      <c r="O850" s="12">
        <f>IF(E850&lt;1,0,IF(A850&lt;(Støtteark!$H$4-5),0,(IF(H850="Utførelse",(L850+M850),IF(H850="Fagkontroll",(N850),0)))))</f>
        <v>0</v>
      </c>
      <c r="P850" s="12">
        <f>IF(A850&lt;(Støtteark!$H$4-5),0,B850)</f>
        <v>0</v>
      </c>
    </row>
    <row r="851" spans="1:16" x14ac:dyDescent="0.2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32"/>
      <c r="L851" s="12">
        <f t="shared" si="42"/>
        <v>0</v>
      </c>
      <c r="M851" s="12">
        <f t="shared" si="43"/>
        <v>0</v>
      </c>
      <c r="N851" s="12">
        <f t="shared" si="44"/>
        <v>0</v>
      </c>
      <c r="O851" s="12">
        <f>IF(E851&lt;1,0,IF(A851&lt;(Støtteark!$H$4-5),0,(IF(H851="Utførelse",(L851+M851),IF(H851="Fagkontroll",(N851),0)))))</f>
        <v>0</v>
      </c>
      <c r="P851" s="12">
        <f>IF(A851&lt;(Støtteark!$H$4-5),0,B851)</f>
        <v>0</v>
      </c>
    </row>
    <row r="852" spans="1:16" x14ac:dyDescent="0.2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32"/>
      <c r="L852" s="12">
        <f t="shared" si="42"/>
        <v>0</v>
      </c>
      <c r="M852" s="12">
        <f t="shared" si="43"/>
        <v>0</v>
      </c>
      <c r="N852" s="12">
        <f t="shared" si="44"/>
        <v>0</v>
      </c>
      <c r="O852" s="12">
        <f>IF(E852&lt;1,0,IF(A852&lt;(Støtteark!$H$4-5),0,(IF(H852="Utførelse",(L852+M852),IF(H852="Fagkontroll",(N852),0)))))</f>
        <v>0</v>
      </c>
      <c r="P852" s="12">
        <f>IF(A852&lt;(Støtteark!$H$4-5),0,B852)</f>
        <v>0</v>
      </c>
    </row>
    <row r="853" spans="1:16" x14ac:dyDescent="0.2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32"/>
      <c r="L853" s="12">
        <f t="shared" si="42"/>
        <v>0</v>
      </c>
      <c r="M853" s="12">
        <f t="shared" si="43"/>
        <v>0</v>
      </c>
      <c r="N853" s="12">
        <f t="shared" si="44"/>
        <v>0</v>
      </c>
      <c r="O853" s="12">
        <f>IF(E853&lt;1,0,IF(A853&lt;(Støtteark!$H$4-5),0,(IF(H853="Utførelse",(L853+M853),IF(H853="Fagkontroll",(N853),0)))))</f>
        <v>0</v>
      </c>
      <c r="P853" s="12">
        <f>IF(A853&lt;(Støtteark!$H$4-5),0,B853)</f>
        <v>0</v>
      </c>
    </row>
    <row r="854" spans="1:16" x14ac:dyDescent="0.2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32"/>
      <c r="L854" s="12">
        <f t="shared" si="42"/>
        <v>0</v>
      </c>
      <c r="M854" s="12">
        <f t="shared" si="43"/>
        <v>0</v>
      </c>
      <c r="N854" s="12">
        <f t="shared" si="44"/>
        <v>0</v>
      </c>
      <c r="O854" s="12">
        <f>IF(E854&lt;1,0,IF(A854&lt;(Støtteark!$H$4-5),0,(IF(H854="Utførelse",(L854+M854),IF(H854="Fagkontroll",(N854),0)))))</f>
        <v>0</v>
      </c>
      <c r="P854" s="12">
        <f>IF(A854&lt;(Støtteark!$H$4-5),0,B854)</f>
        <v>0</v>
      </c>
    </row>
    <row r="855" spans="1:16" x14ac:dyDescent="0.2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32"/>
      <c r="L855" s="12">
        <f t="shared" si="42"/>
        <v>0</v>
      </c>
      <c r="M855" s="12">
        <f t="shared" si="43"/>
        <v>0</v>
      </c>
      <c r="N855" s="12">
        <f t="shared" si="44"/>
        <v>0</v>
      </c>
      <c r="O855" s="12">
        <f>IF(E855&lt;1,0,IF(A855&lt;(Støtteark!$H$4-5),0,(IF(H855="Utførelse",(L855+M855),IF(H855="Fagkontroll",(N855),0)))))</f>
        <v>0</v>
      </c>
      <c r="P855" s="12">
        <f>IF(A855&lt;(Støtteark!$H$4-5),0,B855)</f>
        <v>0</v>
      </c>
    </row>
    <row r="856" spans="1:16" x14ac:dyDescent="0.2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32"/>
      <c r="L856" s="12">
        <f t="shared" si="42"/>
        <v>0</v>
      </c>
      <c r="M856" s="12">
        <f t="shared" si="43"/>
        <v>0</v>
      </c>
      <c r="N856" s="12">
        <f t="shared" si="44"/>
        <v>0</v>
      </c>
      <c r="O856" s="12">
        <f>IF(E856&lt;1,0,IF(A856&lt;(Støtteark!$H$4-5),0,(IF(H856="Utførelse",(L856+M856),IF(H856="Fagkontroll",(N856),0)))))</f>
        <v>0</v>
      </c>
      <c r="P856" s="12">
        <f>IF(A856&lt;(Støtteark!$H$4-5),0,B856)</f>
        <v>0</v>
      </c>
    </row>
    <row r="857" spans="1:16" x14ac:dyDescent="0.2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32"/>
      <c r="L857" s="12">
        <f t="shared" si="42"/>
        <v>0</v>
      </c>
      <c r="M857" s="12">
        <f t="shared" si="43"/>
        <v>0</v>
      </c>
      <c r="N857" s="12">
        <f t="shared" si="44"/>
        <v>0</v>
      </c>
      <c r="O857" s="12">
        <f>IF(E857&lt;1,0,IF(A857&lt;(Støtteark!$H$4-5),0,(IF(H857="Utførelse",(L857+M857),IF(H857="Fagkontroll",(N857),0)))))</f>
        <v>0</v>
      </c>
      <c r="P857" s="12">
        <f>IF(A857&lt;(Støtteark!$H$4-5),0,B857)</f>
        <v>0</v>
      </c>
    </row>
    <row r="858" spans="1:16" x14ac:dyDescent="0.2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32"/>
      <c r="L858" s="12">
        <f t="shared" si="42"/>
        <v>0</v>
      </c>
      <c r="M858" s="12">
        <f t="shared" si="43"/>
        <v>0</v>
      </c>
      <c r="N858" s="12">
        <f t="shared" si="44"/>
        <v>0</v>
      </c>
      <c r="O858" s="12">
        <f>IF(E858&lt;1,0,IF(A858&lt;(Støtteark!$H$4-5),0,(IF(H858="Utførelse",(L858+M858),IF(H858="Fagkontroll",(N858),0)))))</f>
        <v>0</v>
      </c>
      <c r="P858" s="12">
        <f>IF(A858&lt;(Støtteark!$H$4-5),0,B858)</f>
        <v>0</v>
      </c>
    </row>
    <row r="859" spans="1:16" x14ac:dyDescent="0.2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32"/>
      <c r="L859" s="12">
        <f t="shared" si="42"/>
        <v>0</v>
      </c>
      <c r="M859" s="12">
        <f t="shared" si="43"/>
        <v>0</v>
      </c>
      <c r="N859" s="12">
        <f t="shared" si="44"/>
        <v>0</v>
      </c>
      <c r="O859" s="12">
        <f>IF(E859&lt;1,0,IF(A859&lt;(Støtteark!$H$4-5),0,(IF(H859="Utførelse",(L859+M859),IF(H859="Fagkontroll",(N859),0)))))</f>
        <v>0</v>
      </c>
      <c r="P859" s="12">
        <f>IF(A859&lt;(Støtteark!$H$4-5),0,B859)</f>
        <v>0</v>
      </c>
    </row>
    <row r="860" spans="1:16" x14ac:dyDescent="0.2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32"/>
      <c r="L860" s="12">
        <f t="shared" si="42"/>
        <v>0</v>
      </c>
      <c r="M860" s="12">
        <f t="shared" si="43"/>
        <v>0</v>
      </c>
      <c r="N860" s="12">
        <f t="shared" si="44"/>
        <v>0</v>
      </c>
      <c r="O860" s="12">
        <f>IF(E860&lt;1,0,IF(A860&lt;(Støtteark!$H$4-5),0,(IF(H860="Utførelse",(L860+M860),IF(H860="Fagkontroll",(N860),0)))))</f>
        <v>0</v>
      </c>
      <c r="P860" s="12">
        <f>IF(A860&lt;(Støtteark!$H$4-5),0,B860)</f>
        <v>0</v>
      </c>
    </row>
    <row r="861" spans="1:16" x14ac:dyDescent="0.2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32"/>
      <c r="L861" s="12">
        <f t="shared" si="42"/>
        <v>0</v>
      </c>
      <c r="M861" s="12">
        <f t="shared" si="43"/>
        <v>0</v>
      </c>
      <c r="N861" s="12">
        <f t="shared" si="44"/>
        <v>0</v>
      </c>
      <c r="O861" s="12">
        <f>IF(E861&lt;1,0,IF(A861&lt;(Støtteark!$H$4-5),0,(IF(H861="Utførelse",(L861+M861),IF(H861="Fagkontroll",(N861),0)))))</f>
        <v>0</v>
      </c>
      <c r="P861" s="12">
        <f>IF(A861&lt;(Støtteark!$H$4-5),0,B861)</f>
        <v>0</v>
      </c>
    </row>
    <row r="862" spans="1:16" x14ac:dyDescent="0.2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32"/>
      <c r="L862" s="12">
        <f t="shared" si="42"/>
        <v>0</v>
      </c>
      <c r="M862" s="12">
        <f t="shared" si="43"/>
        <v>0</v>
      </c>
      <c r="N862" s="12">
        <f t="shared" si="44"/>
        <v>0</v>
      </c>
      <c r="O862" s="12">
        <f>IF(E862&lt;1,0,IF(A862&lt;(Støtteark!$H$4-5),0,(IF(H862="Utførelse",(L862+M862),IF(H862="Fagkontroll",(N862),0)))))</f>
        <v>0</v>
      </c>
      <c r="P862" s="12">
        <f>IF(A862&lt;(Støtteark!$H$4-5),0,B862)</f>
        <v>0</v>
      </c>
    </row>
    <row r="863" spans="1:16" x14ac:dyDescent="0.2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32"/>
      <c r="L863" s="12">
        <f t="shared" si="42"/>
        <v>0</v>
      </c>
      <c r="M863" s="12">
        <f t="shared" si="43"/>
        <v>0</v>
      </c>
      <c r="N863" s="12">
        <f t="shared" si="44"/>
        <v>0</v>
      </c>
      <c r="O863" s="12">
        <f>IF(E863&lt;1,0,IF(A863&lt;(Støtteark!$H$4-5),0,(IF(H863="Utførelse",(L863+M863),IF(H863="Fagkontroll",(N863),0)))))</f>
        <v>0</v>
      </c>
      <c r="P863" s="12">
        <f>IF(A863&lt;(Støtteark!$H$4-5),0,B863)</f>
        <v>0</v>
      </c>
    </row>
    <row r="864" spans="1:16" x14ac:dyDescent="0.2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32"/>
      <c r="L864" s="12">
        <f t="shared" si="42"/>
        <v>0</v>
      </c>
      <c r="M864" s="12">
        <f t="shared" si="43"/>
        <v>0</v>
      </c>
      <c r="N864" s="12">
        <f t="shared" si="44"/>
        <v>0</v>
      </c>
      <c r="O864" s="12">
        <f>IF(E864&lt;1,0,IF(A864&lt;(Støtteark!$H$4-5),0,(IF(H864="Utførelse",(L864+M864),IF(H864="Fagkontroll",(N864),0)))))</f>
        <v>0</v>
      </c>
      <c r="P864" s="12">
        <f>IF(A864&lt;(Støtteark!$H$4-5),0,B864)</f>
        <v>0</v>
      </c>
    </row>
    <row r="865" spans="1:16" x14ac:dyDescent="0.2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32"/>
      <c r="L865" s="12">
        <f t="shared" si="42"/>
        <v>0</v>
      </c>
      <c r="M865" s="12">
        <f t="shared" si="43"/>
        <v>0</v>
      </c>
      <c r="N865" s="12">
        <f t="shared" si="44"/>
        <v>0</v>
      </c>
      <c r="O865" s="12">
        <f>IF(E865&lt;1,0,IF(A865&lt;(Støtteark!$H$4-5),0,(IF(H865="Utførelse",(L865+M865),IF(H865="Fagkontroll",(N865),0)))))</f>
        <v>0</v>
      </c>
      <c r="P865" s="12">
        <f>IF(A865&lt;(Støtteark!$H$4-5),0,B865)</f>
        <v>0</v>
      </c>
    </row>
    <row r="866" spans="1:16" x14ac:dyDescent="0.2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32"/>
      <c r="L866" s="12">
        <f t="shared" si="42"/>
        <v>0</v>
      </c>
      <c r="M866" s="12">
        <f t="shared" si="43"/>
        <v>0</v>
      </c>
      <c r="N866" s="12">
        <f t="shared" si="44"/>
        <v>0</v>
      </c>
      <c r="O866" s="12">
        <f>IF(E866&lt;1,0,IF(A866&lt;(Støtteark!$H$4-5),0,(IF(H866="Utførelse",(L866+M866),IF(H866="Fagkontroll",(N866),0)))))</f>
        <v>0</v>
      </c>
      <c r="P866" s="12">
        <f>IF(A866&lt;(Støtteark!$H$4-5),0,B866)</f>
        <v>0</v>
      </c>
    </row>
    <row r="867" spans="1:16" x14ac:dyDescent="0.2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32"/>
      <c r="L867" s="12">
        <f t="shared" si="42"/>
        <v>0</v>
      </c>
      <c r="M867" s="12">
        <f t="shared" si="43"/>
        <v>0</v>
      </c>
      <c r="N867" s="12">
        <f t="shared" si="44"/>
        <v>0</v>
      </c>
      <c r="O867" s="12">
        <f>IF(E867&lt;1,0,IF(A867&lt;(Støtteark!$H$4-5),0,(IF(H867="Utførelse",(L867+M867),IF(H867="Fagkontroll",(N867),0)))))</f>
        <v>0</v>
      </c>
      <c r="P867" s="12">
        <f>IF(A867&lt;(Støtteark!$H$4-5),0,B867)</f>
        <v>0</v>
      </c>
    </row>
    <row r="868" spans="1:16" x14ac:dyDescent="0.2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32"/>
      <c r="L868" s="12">
        <f t="shared" si="42"/>
        <v>0</v>
      </c>
      <c r="M868" s="12">
        <f t="shared" si="43"/>
        <v>0</v>
      </c>
      <c r="N868" s="12">
        <f t="shared" si="44"/>
        <v>0</v>
      </c>
      <c r="O868" s="12">
        <f>IF(E868&lt;1,0,IF(A868&lt;(Støtteark!$H$4-5),0,(IF(H868="Utførelse",(L868+M868),IF(H868="Fagkontroll",(N868),0)))))</f>
        <v>0</v>
      </c>
      <c r="P868" s="12">
        <f>IF(A868&lt;(Støtteark!$H$4-5),0,B868)</f>
        <v>0</v>
      </c>
    </row>
    <row r="869" spans="1:16" x14ac:dyDescent="0.2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32"/>
      <c r="L869" s="12">
        <f t="shared" si="42"/>
        <v>0</v>
      </c>
      <c r="M869" s="12">
        <f t="shared" si="43"/>
        <v>0</v>
      </c>
      <c r="N869" s="12">
        <f t="shared" si="44"/>
        <v>0</v>
      </c>
      <c r="O869" s="12">
        <f>IF(E869&lt;1,0,IF(A869&lt;(Støtteark!$H$4-5),0,(IF(H869="Utførelse",(L869+M869),IF(H869="Fagkontroll",(N869),0)))))</f>
        <v>0</v>
      </c>
      <c r="P869" s="12">
        <f>IF(A869&lt;(Støtteark!$H$4-5),0,B869)</f>
        <v>0</v>
      </c>
    </row>
    <row r="870" spans="1:16" x14ac:dyDescent="0.2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32"/>
      <c r="L870" s="12">
        <f t="shared" si="42"/>
        <v>0</v>
      </c>
      <c r="M870" s="12">
        <f t="shared" si="43"/>
        <v>0</v>
      </c>
      <c r="N870" s="12">
        <f t="shared" si="44"/>
        <v>0</v>
      </c>
      <c r="O870" s="12">
        <f>IF(E870&lt;1,0,IF(A870&lt;(Støtteark!$H$4-5),0,(IF(H870="Utførelse",(L870+M870),IF(H870="Fagkontroll",(N870),0)))))</f>
        <v>0</v>
      </c>
      <c r="P870" s="12">
        <f>IF(A870&lt;(Støtteark!$H$4-5),0,B870)</f>
        <v>0</v>
      </c>
    </row>
    <row r="871" spans="1:16" x14ac:dyDescent="0.2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32"/>
      <c r="L871" s="12">
        <f t="shared" si="42"/>
        <v>0</v>
      </c>
      <c r="M871" s="12">
        <f t="shared" si="43"/>
        <v>0</v>
      </c>
      <c r="N871" s="12">
        <f t="shared" si="44"/>
        <v>0</v>
      </c>
      <c r="O871" s="12">
        <f>IF(E871&lt;1,0,IF(A871&lt;(Støtteark!$H$4-5),0,(IF(H871="Utførelse",(L871+M871),IF(H871="Fagkontroll",(N871),0)))))</f>
        <v>0</v>
      </c>
      <c r="P871" s="12">
        <f>IF(A871&lt;(Støtteark!$H$4-5),0,B871)</f>
        <v>0</v>
      </c>
    </row>
    <row r="872" spans="1:16" x14ac:dyDescent="0.2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32"/>
      <c r="L872" s="12">
        <f t="shared" si="42"/>
        <v>0</v>
      </c>
      <c r="M872" s="12">
        <f t="shared" si="43"/>
        <v>0</v>
      </c>
      <c r="N872" s="12">
        <f t="shared" si="44"/>
        <v>0</v>
      </c>
      <c r="O872" s="12">
        <f>IF(E872&lt;1,0,IF(A872&lt;(Støtteark!$H$4-5),0,(IF(H872="Utførelse",(L872+M872),IF(H872="Fagkontroll",(N872),0)))))</f>
        <v>0</v>
      </c>
      <c r="P872" s="12">
        <f>IF(A872&lt;(Støtteark!$H$4-5),0,B872)</f>
        <v>0</v>
      </c>
    </row>
    <row r="873" spans="1:16" x14ac:dyDescent="0.2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32"/>
      <c r="L873" s="12">
        <f t="shared" si="42"/>
        <v>0</v>
      </c>
      <c r="M873" s="12">
        <f t="shared" si="43"/>
        <v>0</v>
      </c>
      <c r="N873" s="12">
        <f t="shared" si="44"/>
        <v>0</v>
      </c>
      <c r="O873" s="12">
        <f>IF(E873&lt;1,0,IF(A873&lt;(Støtteark!$H$4-5),0,(IF(H873="Utførelse",(L873+M873),IF(H873="Fagkontroll",(N873),0)))))</f>
        <v>0</v>
      </c>
      <c r="P873" s="12">
        <f>IF(A873&lt;(Støtteark!$H$4-5),0,B873)</f>
        <v>0</v>
      </c>
    </row>
    <row r="874" spans="1:16" x14ac:dyDescent="0.2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32"/>
      <c r="L874" s="12">
        <f t="shared" si="42"/>
        <v>0</v>
      </c>
      <c r="M874" s="12">
        <f t="shared" si="43"/>
        <v>0</v>
      </c>
      <c r="N874" s="12">
        <f t="shared" si="44"/>
        <v>0</v>
      </c>
      <c r="O874" s="12">
        <f>IF(E874&lt;1,0,IF(A874&lt;(Støtteark!$H$4-5),0,(IF(H874="Utførelse",(L874+M874),IF(H874="Fagkontroll",(N874),0)))))</f>
        <v>0</v>
      </c>
      <c r="P874" s="12">
        <f>IF(A874&lt;(Støtteark!$H$4-5),0,B874)</f>
        <v>0</v>
      </c>
    </row>
    <row r="875" spans="1:16" x14ac:dyDescent="0.2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32"/>
      <c r="L875" s="12">
        <f t="shared" si="42"/>
        <v>0</v>
      </c>
      <c r="M875" s="12">
        <f t="shared" si="43"/>
        <v>0</v>
      </c>
      <c r="N875" s="12">
        <f t="shared" si="44"/>
        <v>0</v>
      </c>
      <c r="O875" s="12">
        <f>IF(E875&lt;1,0,IF(A875&lt;(Støtteark!$H$4-5),0,(IF(H875="Utførelse",(L875+M875),IF(H875="Fagkontroll",(N875),0)))))</f>
        <v>0</v>
      </c>
      <c r="P875" s="12">
        <f>IF(A875&lt;(Støtteark!$H$4-5),0,B875)</f>
        <v>0</v>
      </c>
    </row>
    <row r="876" spans="1:16" x14ac:dyDescent="0.2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32"/>
      <c r="L876" s="12">
        <f t="shared" si="42"/>
        <v>0</v>
      </c>
      <c r="M876" s="12">
        <f t="shared" si="43"/>
        <v>0</v>
      </c>
      <c r="N876" s="12">
        <f t="shared" si="44"/>
        <v>0</v>
      </c>
      <c r="O876" s="12">
        <f>IF(E876&lt;1,0,IF(A876&lt;(Støtteark!$H$4-5),0,(IF(H876="Utførelse",(L876+M876),IF(H876="Fagkontroll",(N876),0)))))</f>
        <v>0</v>
      </c>
      <c r="P876" s="12">
        <f>IF(A876&lt;(Støtteark!$H$4-5),0,B876)</f>
        <v>0</v>
      </c>
    </row>
    <row r="877" spans="1:16" x14ac:dyDescent="0.2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32"/>
      <c r="L877" s="12">
        <f t="shared" si="42"/>
        <v>0</v>
      </c>
      <c r="M877" s="12">
        <f t="shared" si="43"/>
        <v>0</v>
      </c>
      <c r="N877" s="12">
        <f t="shared" si="44"/>
        <v>0</v>
      </c>
      <c r="O877" s="12">
        <f>IF(E877&lt;1,0,IF(A877&lt;(Støtteark!$H$4-5),0,(IF(H877="Utførelse",(L877+M877),IF(H877="Fagkontroll",(N877),0)))))</f>
        <v>0</v>
      </c>
      <c r="P877" s="12">
        <f>IF(A877&lt;(Støtteark!$H$4-5),0,B877)</f>
        <v>0</v>
      </c>
    </row>
    <row r="878" spans="1:16" x14ac:dyDescent="0.2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32"/>
      <c r="L878" s="12">
        <f t="shared" si="42"/>
        <v>0</v>
      </c>
      <c r="M878" s="12">
        <f t="shared" si="43"/>
        <v>0</v>
      </c>
      <c r="N878" s="12">
        <f t="shared" si="44"/>
        <v>0</v>
      </c>
      <c r="O878" s="12">
        <f>IF(E878&lt;1,0,IF(A878&lt;(Støtteark!$H$4-5),0,(IF(H878="Utførelse",(L878+M878),IF(H878="Fagkontroll",(N878),0)))))</f>
        <v>0</v>
      </c>
      <c r="P878" s="12">
        <f>IF(A878&lt;(Støtteark!$H$4-5),0,B878)</f>
        <v>0</v>
      </c>
    </row>
    <row r="879" spans="1:16" x14ac:dyDescent="0.2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32"/>
      <c r="L879" s="12">
        <f t="shared" si="42"/>
        <v>0</v>
      </c>
      <c r="M879" s="12">
        <f t="shared" si="43"/>
        <v>0</v>
      </c>
      <c r="N879" s="12">
        <f t="shared" si="44"/>
        <v>0</v>
      </c>
      <c r="O879" s="12">
        <f>IF(E879&lt;1,0,IF(A879&lt;(Støtteark!$H$4-5),0,(IF(H879="Utførelse",(L879+M879),IF(H879="Fagkontroll",(N879),0)))))</f>
        <v>0</v>
      </c>
      <c r="P879" s="12">
        <f>IF(A879&lt;(Støtteark!$H$4-5),0,B879)</f>
        <v>0</v>
      </c>
    </row>
    <row r="880" spans="1:16" x14ac:dyDescent="0.2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32"/>
      <c r="L880" s="12">
        <f t="shared" si="42"/>
        <v>0</v>
      </c>
      <c r="M880" s="12">
        <f t="shared" si="43"/>
        <v>0</v>
      </c>
      <c r="N880" s="12">
        <f t="shared" si="44"/>
        <v>0</v>
      </c>
      <c r="O880" s="12">
        <f>IF(E880&lt;1,0,IF(A880&lt;(Støtteark!$H$4-5),0,(IF(H880="Utførelse",(L880+M880),IF(H880="Fagkontroll",(N880),0)))))</f>
        <v>0</v>
      </c>
      <c r="P880" s="12">
        <f>IF(A880&lt;(Støtteark!$H$4-5),0,B880)</f>
        <v>0</v>
      </c>
    </row>
    <row r="881" spans="1:16" x14ac:dyDescent="0.2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32"/>
      <c r="L881" s="12">
        <f t="shared" si="42"/>
        <v>0</v>
      </c>
      <c r="M881" s="12">
        <f t="shared" si="43"/>
        <v>0</v>
      </c>
      <c r="N881" s="12">
        <f t="shared" si="44"/>
        <v>0</v>
      </c>
      <c r="O881" s="12">
        <f>IF(E881&lt;1,0,IF(A881&lt;(Støtteark!$H$4-5),0,(IF(H881="Utførelse",(L881+M881),IF(H881="Fagkontroll",(N881),0)))))</f>
        <v>0</v>
      </c>
      <c r="P881" s="12">
        <f>IF(A881&lt;(Støtteark!$H$4-5),0,B881)</f>
        <v>0</v>
      </c>
    </row>
    <row r="882" spans="1:16" x14ac:dyDescent="0.2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32"/>
      <c r="L882" s="12">
        <f t="shared" si="42"/>
        <v>0</v>
      </c>
      <c r="M882" s="12">
        <f t="shared" si="43"/>
        <v>0</v>
      </c>
      <c r="N882" s="12">
        <f t="shared" si="44"/>
        <v>0</v>
      </c>
      <c r="O882" s="12">
        <f>IF(E882&lt;1,0,IF(A882&lt;(Støtteark!$H$4-5),0,(IF(H882="Utførelse",(L882+M882),IF(H882="Fagkontroll",(N882),0)))))</f>
        <v>0</v>
      </c>
      <c r="P882" s="12">
        <f>IF(A882&lt;(Støtteark!$H$4-5),0,B882)</f>
        <v>0</v>
      </c>
    </row>
    <row r="883" spans="1:16" x14ac:dyDescent="0.2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32"/>
      <c r="L883" s="12">
        <f t="shared" si="42"/>
        <v>0</v>
      </c>
      <c r="M883" s="12">
        <f t="shared" si="43"/>
        <v>0</v>
      </c>
      <c r="N883" s="12">
        <f t="shared" si="44"/>
        <v>0</v>
      </c>
      <c r="O883" s="12">
        <f>IF(E883&lt;1,0,IF(A883&lt;(Støtteark!$H$4-5),0,(IF(H883="Utførelse",(L883+M883),IF(H883="Fagkontroll",(N883),0)))))</f>
        <v>0</v>
      </c>
      <c r="P883" s="12">
        <f>IF(A883&lt;(Støtteark!$H$4-5),0,B883)</f>
        <v>0</v>
      </c>
    </row>
    <row r="884" spans="1:16" x14ac:dyDescent="0.2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32"/>
      <c r="L884" s="12">
        <f t="shared" si="42"/>
        <v>0</v>
      </c>
      <c r="M884" s="12">
        <f t="shared" si="43"/>
        <v>0</v>
      </c>
      <c r="N884" s="12">
        <f t="shared" si="44"/>
        <v>0</v>
      </c>
      <c r="O884" s="12">
        <f>IF(E884&lt;1,0,IF(A884&lt;(Støtteark!$H$4-5),0,(IF(H884="Utførelse",(L884+M884),IF(H884="Fagkontroll",(N884),0)))))</f>
        <v>0</v>
      </c>
      <c r="P884" s="12">
        <f>IF(A884&lt;(Støtteark!$H$4-5),0,B884)</f>
        <v>0</v>
      </c>
    </row>
    <row r="885" spans="1:16" x14ac:dyDescent="0.2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32"/>
      <c r="L885" s="12">
        <f t="shared" si="42"/>
        <v>0</v>
      </c>
      <c r="M885" s="12">
        <f t="shared" si="43"/>
        <v>0</v>
      </c>
      <c r="N885" s="12">
        <f t="shared" si="44"/>
        <v>0</v>
      </c>
      <c r="O885" s="12">
        <f>IF(E885&lt;1,0,IF(A885&lt;(Støtteark!$H$4-5),0,(IF(H885="Utførelse",(L885+M885),IF(H885="Fagkontroll",(N885),0)))))</f>
        <v>0</v>
      </c>
      <c r="P885" s="12">
        <f>IF(A885&lt;(Støtteark!$H$4-5),0,B885)</f>
        <v>0</v>
      </c>
    </row>
    <row r="886" spans="1:16" x14ac:dyDescent="0.2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32"/>
      <c r="L886" s="12">
        <f t="shared" si="42"/>
        <v>0</v>
      </c>
      <c r="M886" s="12">
        <f t="shared" si="43"/>
        <v>0</v>
      </c>
      <c r="N886" s="12">
        <f t="shared" si="44"/>
        <v>0</v>
      </c>
      <c r="O886" s="12">
        <f>IF(E886&lt;1,0,IF(A886&lt;(Støtteark!$H$4-5),0,(IF(H886="Utførelse",(L886+M886),IF(H886="Fagkontroll",(N886),0)))))</f>
        <v>0</v>
      </c>
      <c r="P886" s="12">
        <f>IF(A886&lt;(Støtteark!$H$4-5),0,B886)</f>
        <v>0</v>
      </c>
    </row>
    <row r="887" spans="1:16" x14ac:dyDescent="0.2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32"/>
      <c r="L887" s="12">
        <f t="shared" si="42"/>
        <v>0</v>
      </c>
      <c r="M887" s="12">
        <f t="shared" si="43"/>
        <v>0</v>
      </c>
      <c r="N887" s="12">
        <f t="shared" si="44"/>
        <v>0</v>
      </c>
      <c r="O887" s="12">
        <f>IF(E887&lt;1,0,IF(A887&lt;(Støtteark!$H$4-5),0,(IF(H887="Utførelse",(L887+M887),IF(H887="Fagkontroll",(N887),0)))))</f>
        <v>0</v>
      </c>
      <c r="P887" s="12">
        <f>IF(A887&lt;(Støtteark!$H$4-5),0,B887)</f>
        <v>0</v>
      </c>
    </row>
    <row r="888" spans="1:16" x14ac:dyDescent="0.2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32"/>
      <c r="L888" s="12">
        <f t="shared" si="42"/>
        <v>0</v>
      </c>
      <c r="M888" s="12">
        <f t="shared" si="43"/>
        <v>0</v>
      </c>
      <c r="N888" s="12">
        <f t="shared" si="44"/>
        <v>0</v>
      </c>
      <c r="O888" s="12">
        <f>IF(E888&lt;1,0,IF(A888&lt;(Støtteark!$H$4-5),0,(IF(H888="Utførelse",(L888+M888),IF(H888="Fagkontroll",(N888),0)))))</f>
        <v>0</v>
      </c>
      <c r="P888" s="12">
        <f>IF(A888&lt;(Støtteark!$H$4-5),0,B888)</f>
        <v>0</v>
      </c>
    </row>
    <row r="889" spans="1:16" x14ac:dyDescent="0.2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32"/>
      <c r="L889" s="12">
        <f t="shared" si="42"/>
        <v>0</v>
      </c>
      <c r="M889" s="12">
        <f t="shared" si="43"/>
        <v>0</v>
      </c>
      <c r="N889" s="12">
        <f t="shared" si="44"/>
        <v>0</v>
      </c>
      <c r="O889" s="12">
        <f>IF(E889&lt;1,0,IF(A889&lt;(Støtteark!$H$4-5),0,(IF(H889="Utførelse",(L889+M889),IF(H889="Fagkontroll",(N889),0)))))</f>
        <v>0</v>
      </c>
      <c r="P889" s="12">
        <f>IF(A889&lt;(Støtteark!$H$4-5),0,B889)</f>
        <v>0</v>
      </c>
    </row>
    <row r="890" spans="1:16" x14ac:dyDescent="0.2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32"/>
      <c r="L890" s="12">
        <f t="shared" si="42"/>
        <v>0</v>
      </c>
      <c r="M890" s="12">
        <f t="shared" si="43"/>
        <v>0</v>
      </c>
      <c r="N890" s="12">
        <f t="shared" si="44"/>
        <v>0</v>
      </c>
      <c r="O890" s="12">
        <f>IF(E890&lt;1,0,IF(A890&lt;(Støtteark!$H$4-5),0,(IF(H890="Utførelse",(L890+M890),IF(H890="Fagkontroll",(N890),0)))))</f>
        <v>0</v>
      </c>
      <c r="P890" s="12">
        <f>IF(A890&lt;(Støtteark!$H$4-5),0,B890)</f>
        <v>0</v>
      </c>
    </row>
    <row r="891" spans="1:16" x14ac:dyDescent="0.2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32"/>
      <c r="L891" s="12">
        <f t="shared" si="42"/>
        <v>0</v>
      </c>
      <c r="M891" s="12">
        <f t="shared" si="43"/>
        <v>0</v>
      </c>
      <c r="N891" s="12">
        <f t="shared" si="44"/>
        <v>0</v>
      </c>
      <c r="O891" s="12">
        <f>IF(E891&lt;1,0,IF(A891&lt;(Støtteark!$H$4-5),0,(IF(H891="Utførelse",(L891+M891),IF(H891="Fagkontroll",(N891),0)))))</f>
        <v>0</v>
      </c>
      <c r="P891" s="12">
        <f>IF(A891&lt;(Støtteark!$H$4-5),0,B891)</f>
        <v>0</v>
      </c>
    </row>
    <row r="892" spans="1:16" x14ac:dyDescent="0.2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32"/>
      <c r="L892" s="12">
        <f t="shared" si="42"/>
        <v>0</v>
      </c>
      <c r="M892" s="12">
        <f t="shared" si="43"/>
        <v>0</v>
      </c>
      <c r="N892" s="12">
        <f t="shared" si="44"/>
        <v>0</v>
      </c>
      <c r="O892" s="12">
        <f>IF(E892&lt;1,0,IF(A892&lt;(Støtteark!$H$4-5),0,(IF(H892="Utførelse",(L892+M892),IF(H892="Fagkontroll",(N892),0)))))</f>
        <v>0</v>
      </c>
      <c r="P892" s="12">
        <f>IF(A892&lt;(Støtteark!$H$4-5),0,B892)</f>
        <v>0</v>
      </c>
    </row>
    <row r="893" spans="1:16" x14ac:dyDescent="0.2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32"/>
      <c r="L893" s="12">
        <f t="shared" si="42"/>
        <v>0</v>
      </c>
      <c r="M893" s="12">
        <f t="shared" si="43"/>
        <v>0</v>
      </c>
      <c r="N893" s="12">
        <f t="shared" si="44"/>
        <v>0</v>
      </c>
      <c r="O893" s="12">
        <f>IF(E893&lt;1,0,IF(A893&lt;(Støtteark!$H$4-5),0,(IF(H893="Utførelse",(L893+M893),IF(H893="Fagkontroll",(N893),0)))))</f>
        <v>0</v>
      </c>
      <c r="P893" s="12">
        <f>IF(A893&lt;(Støtteark!$H$4-5),0,B893)</f>
        <v>0</v>
      </c>
    </row>
    <row r="894" spans="1:16" x14ac:dyDescent="0.2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32"/>
      <c r="L894" s="12">
        <f t="shared" si="42"/>
        <v>0</v>
      </c>
      <c r="M894" s="12">
        <f t="shared" si="43"/>
        <v>0</v>
      </c>
      <c r="N894" s="12">
        <f t="shared" si="44"/>
        <v>0</v>
      </c>
      <c r="O894" s="12">
        <f>IF(E894&lt;1,0,IF(A894&lt;(Støtteark!$H$4-5),0,(IF(H894="Utførelse",(L894+M894),IF(H894="Fagkontroll",(N894),0)))))</f>
        <v>0</v>
      </c>
      <c r="P894" s="12">
        <f>IF(A894&lt;(Støtteark!$H$4-5),0,B894)</f>
        <v>0</v>
      </c>
    </row>
    <row r="895" spans="1:16" x14ac:dyDescent="0.2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32"/>
      <c r="L895" s="12">
        <f t="shared" si="42"/>
        <v>0</v>
      </c>
      <c r="M895" s="12">
        <f t="shared" si="43"/>
        <v>0</v>
      </c>
      <c r="N895" s="12">
        <f t="shared" si="44"/>
        <v>0</v>
      </c>
      <c r="O895" s="12">
        <f>IF(E895&lt;1,0,IF(A895&lt;(Støtteark!$H$4-5),0,(IF(H895="Utførelse",(L895+M895),IF(H895="Fagkontroll",(N895),0)))))</f>
        <v>0</v>
      </c>
      <c r="P895" s="12">
        <f>IF(A895&lt;(Støtteark!$H$4-5),0,B895)</f>
        <v>0</v>
      </c>
    </row>
    <row r="896" spans="1:16" x14ac:dyDescent="0.2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32"/>
      <c r="L896" s="12">
        <f t="shared" si="42"/>
        <v>0</v>
      </c>
      <c r="M896" s="12">
        <f t="shared" si="43"/>
        <v>0</v>
      </c>
      <c r="N896" s="12">
        <f t="shared" si="44"/>
        <v>0</v>
      </c>
      <c r="O896" s="12">
        <f>IF(E896&lt;1,0,IF(A896&lt;(Støtteark!$H$4-5),0,(IF(H896="Utførelse",(L896+M896),IF(H896="Fagkontroll",(N896),0)))))</f>
        <v>0</v>
      </c>
      <c r="P896" s="12">
        <f>IF(A896&lt;(Støtteark!$H$4-5),0,B896)</f>
        <v>0</v>
      </c>
    </row>
    <row r="897" spans="1:16" x14ac:dyDescent="0.2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32"/>
      <c r="L897" s="12">
        <f t="shared" si="42"/>
        <v>0</v>
      </c>
      <c r="M897" s="12">
        <f t="shared" si="43"/>
        <v>0</v>
      </c>
      <c r="N897" s="12">
        <f t="shared" si="44"/>
        <v>0</v>
      </c>
      <c r="O897" s="12">
        <f>IF(E897&lt;1,0,IF(A897&lt;(Støtteark!$H$4-5),0,(IF(H897="Utførelse",(L897+M897),IF(H897="Fagkontroll",(N897),0)))))</f>
        <v>0</v>
      </c>
      <c r="P897" s="12">
        <f>IF(A897&lt;(Støtteark!$H$4-5),0,B897)</f>
        <v>0</v>
      </c>
    </row>
    <row r="898" spans="1:16" x14ac:dyDescent="0.2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32"/>
      <c r="L898" s="12">
        <f t="shared" si="42"/>
        <v>0</v>
      </c>
      <c r="M898" s="12">
        <f t="shared" si="43"/>
        <v>0</v>
      </c>
      <c r="N898" s="12">
        <f t="shared" si="44"/>
        <v>0</v>
      </c>
      <c r="O898" s="12">
        <f>IF(E898&lt;1,0,IF(A898&lt;(Støtteark!$H$4-5),0,(IF(H898="Utførelse",(L898+M898),IF(H898="Fagkontroll",(N898),0)))))</f>
        <v>0</v>
      </c>
      <c r="P898" s="12">
        <f>IF(A898&lt;(Støtteark!$H$4-5),0,B898)</f>
        <v>0</v>
      </c>
    </row>
    <row r="899" spans="1:16" x14ac:dyDescent="0.2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32"/>
      <c r="L899" s="12">
        <f t="shared" si="42"/>
        <v>0</v>
      </c>
      <c r="M899" s="12">
        <f t="shared" si="43"/>
        <v>0</v>
      </c>
      <c r="N899" s="12">
        <f t="shared" si="44"/>
        <v>0</v>
      </c>
      <c r="O899" s="12">
        <f>IF(E899&lt;1,0,IF(A899&lt;(Støtteark!$H$4-5),0,(IF(H899="Utførelse",(L899+M899),IF(H899="Fagkontroll",(N899),0)))))</f>
        <v>0</v>
      </c>
      <c r="P899" s="12">
        <f>IF(A899&lt;(Støtteark!$H$4-5),0,B899)</f>
        <v>0</v>
      </c>
    </row>
    <row r="900" spans="1:16" x14ac:dyDescent="0.2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32"/>
      <c r="L900" s="12">
        <f t="shared" si="42"/>
        <v>0</v>
      </c>
      <c r="M900" s="12">
        <f t="shared" si="43"/>
        <v>0</v>
      </c>
      <c r="N900" s="12">
        <f t="shared" si="44"/>
        <v>0</v>
      </c>
      <c r="O900" s="12">
        <f>IF(E900&lt;1,0,IF(A900&lt;(Støtteark!$H$4-5),0,(IF(H900="Utførelse",(L900+M900),IF(H900="Fagkontroll",(N900),0)))))</f>
        <v>0</v>
      </c>
      <c r="P900" s="12">
        <f>IF(A900&lt;(Støtteark!$H$4-5),0,B900)</f>
        <v>0</v>
      </c>
    </row>
    <row r="901" spans="1:16" x14ac:dyDescent="0.2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32"/>
      <c r="L901" s="12">
        <f t="shared" si="42"/>
        <v>0</v>
      </c>
      <c r="M901" s="12">
        <f t="shared" si="43"/>
        <v>0</v>
      </c>
      <c r="N901" s="12">
        <f t="shared" si="44"/>
        <v>0</v>
      </c>
      <c r="O901" s="12">
        <f>IF(E901&lt;1,0,IF(A901&lt;(Støtteark!$H$4-5),0,(IF(H901="Utførelse",(L901+M901),IF(H901="Fagkontroll",(N901),0)))))</f>
        <v>0</v>
      </c>
      <c r="P901" s="12">
        <f>IF(A901&lt;(Støtteark!$H$4-5),0,B901)</f>
        <v>0</v>
      </c>
    </row>
    <row r="902" spans="1:16" x14ac:dyDescent="0.2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32"/>
      <c r="L902" s="12">
        <f t="shared" si="42"/>
        <v>0</v>
      </c>
      <c r="M902" s="12">
        <f t="shared" si="43"/>
        <v>0</v>
      </c>
      <c r="N902" s="12">
        <f t="shared" si="44"/>
        <v>0</v>
      </c>
      <c r="O902" s="12">
        <f>IF(E902&lt;1,0,IF(A902&lt;(Støtteark!$H$4-5),0,(IF(H902="Utførelse",(L902+M902),IF(H902="Fagkontroll",(N902),0)))))</f>
        <v>0</v>
      </c>
      <c r="P902" s="12">
        <f>IF(A902&lt;(Støtteark!$H$4-5),0,B902)</f>
        <v>0</v>
      </c>
    </row>
    <row r="903" spans="1:16" x14ac:dyDescent="0.2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32"/>
      <c r="L903" s="12">
        <f t="shared" si="42"/>
        <v>0</v>
      </c>
      <c r="M903" s="12">
        <f t="shared" si="43"/>
        <v>0</v>
      </c>
      <c r="N903" s="12">
        <f t="shared" si="44"/>
        <v>0</v>
      </c>
      <c r="O903" s="12">
        <f>IF(E903&lt;1,0,IF(A903&lt;(Støtteark!$H$4-5),0,(IF(H903="Utførelse",(L903+M903),IF(H903="Fagkontroll",(N903),0)))))</f>
        <v>0</v>
      </c>
      <c r="P903" s="12">
        <f>IF(A903&lt;(Støtteark!$H$4-5),0,B903)</f>
        <v>0</v>
      </c>
    </row>
    <row r="904" spans="1:16" x14ac:dyDescent="0.2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32"/>
      <c r="L904" s="12">
        <f t="shared" si="42"/>
        <v>0</v>
      </c>
      <c r="M904" s="12">
        <f t="shared" si="43"/>
        <v>0</v>
      </c>
      <c r="N904" s="12">
        <f t="shared" si="44"/>
        <v>0</v>
      </c>
      <c r="O904" s="12">
        <f>IF(E904&lt;1,0,IF(A904&lt;(Støtteark!$H$4-5),0,(IF(H904="Utførelse",(L904+M904),IF(H904="Fagkontroll",(N904),0)))))</f>
        <v>0</v>
      </c>
      <c r="P904" s="12">
        <f>IF(A904&lt;(Støtteark!$H$4-5),0,B904)</f>
        <v>0</v>
      </c>
    </row>
    <row r="905" spans="1:16" x14ac:dyDescent="0.2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32"/>
      <c r="L905" s="12">
        <f t="shared" si="42"/>
        <v>0</v>
      </c>
      <c r="M905" s="12">
        <f t="shared" si="43"/>
        <v>0</v>
      </c>
      <c r="N905" s="12">
        <f t="shared" si="44"/>
        <v>0</v>
      </c>
      <c r="O905" s="12">
        <f>IF(E905&lt;1,0,IF(A905&lt;(Støtteark!$H$4-5),0,(IF(H905="Utførelse",(L905+M905),IF(H905="Fagkontroll",(N905),0)))))</f>
        <v>0</v>
      </c>
      <c r="P905" s="12">
        <f>IF(A905&lt;(Støtteark!$H$4-5),0,B905)</f>
        <v>0</v>
      </c>
    </row>
    <row r="906" spans="1:16" x14ac:dyDescent="0.2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32"/>
      <c r="L906" s="12">
        <f t="shared" si="42"/>
        <v>0</v>
      </c>
      <c r="M906" s="12">
        <f t="shared" si="43"/>
        <v>0</v>
      </c>
      <c r="N906" s="12">
        <f t="shared" si="44"/>
        <v>0</v>
      </c>
      <c r="O906" s="12">
        <f>IF(E906&lt;1,0,IF(A906&lt;(Støtteark!$H$4-5),0,(IF(H906="Utførelse",(L906+M906),IF(H906="Fagkontroll",(N906),0)))))</f>
        <v>0</v>
      </c>
      <c r="P906" s="12">
        <f>IF(A906&lt;(Støtteark!$H$4-5),0,B906)</f>
        <v>0</v>
      </c>
    </row>
    <row r="907" spans="1:16" x14ac:dyDescent="0.2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32"/>
      <c r="L907" s="12">
        <f t="shared" si="42"/>
        <v>0</v>
      </c>
      <c r="M907" s="12">
        <f t="shared" si="43"/>
        <v>0</v>
      </c>
      <c r="N907" s="12">
        <f t="shared" si="44"/>
        <v>0</v>
      </c>
      <c r="O907" s="12">
        <f>IF(E907&lt;1,0,IF(A907&lt;(Støtteark!$H$4-5),0,(IF(H907="Utførelse",(L907+M907),IF(H907="Fagkontroll",(N907),0)))))</f>
        <v>0</v>
      </c>
      <c r="P907" s="12">
        <f>IF(A907&lt;(Støtteark!$H$4-5),0,B907)</f>
        <v>0</v>
      </c>
    </row>
    <row r="908" spans="1:16" x14ac:dyDescent="0.2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32"/>
      <c r="L908" s="12">
        <f t="shared" si="42"/>
        <v>0</v>
      </c>
      <c r="M908" s="12">
        <f t="shared" si="43"/>
        <v>0</v>
      </c>
      <c r="N908" s="12">
        <f t="shared" si="44"/>
        <v>0</v>
      </c>
      <c r="O908" s="12">
        <f>IF(E908&lt;1,0,IF(A908&lt;(Støtteark!$H$4-5),0,(IF(H908="Utførelse",(L908+M908),IF(H908="Fagkontroll",(N908),0)))))</f>
        <v>0</v>
      </c>
      <c r="P908" s="12">
        <f>IF(A908&lt;(Støtteark!$H$4-5),0,B908)</f>
        <v>0</v>
      </c>
    </row>
    <row r="909" spans="1:16" x14ac:dyDescent="0.2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32"/>
      <c r="L909" s="12">
        <f t="shared" si="42"/>
        <v>0</v>
      </c>
      <c r="M909" s="12">
        <f t="shared" si="43"/>
        <v>0</v>
      </c>
      <c r="N909" s="12">
        <f t="shared" si="44"/>
        <v>0</v>
      </c>
      <c r="O909" s="12">
        <f>IF(E909&lt;1,0,IF(A909&lt;(Støtteark!$H$4-5),0,(IF(H909="Utførelse",(L909+M909),IF(H909="Fagkontroll",(N909),0)))))</f>
        <v>0</v>
      </c>
      <c r="P909" s="12">
        <f>IF(A909&lt;(Støtteark!$H$4-5),0,B909)</f>
        <v>0</v>
      </c>
    </row>
    <row r="910" spans="1:16" x14ac:dyDescent="0.2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32"/>
      <c r="L910" s="12">
        <f t="shared" si="42"/>
        <v>0</v>
      </c>
      <c r="M910" s="12">
        <f t="shared" si="43"/>
        <v>0</v>
      </c>
      <c r="N910" s="12">
        <f t="shared" si="44"/>
        <v>0</v>
      </c>
      <c r="O910" s="12">
        <f>IF(E910&lt;1,0,IF(A910&lt;(Støtteark!$H$4-5),0,(IF(H910="Utførelse",(L910+M910),IF(H910="Fagkontroll",(N910),0)))))</f>
        <v>0</v>
      </c>
      <c r="P910" s="12">
        <f>IF(A910&lt;(Støtteark!$H$4-5),0,B910)</f>
        <v>0</v>
      </c>
    </row>
    <row r="911" spans="1:16" x14ac:dyDescent="0.2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32"/>
      <c r="L911" s="12">
        <f t="shared" ref="L911:L974" si="45">IF(E911&lt;1,0,IF(H911="Utførelse",IF(G911="Tekniske planer",B911,0),0))</f>
        <v>0</v>
      </c>
      <c r="M911" s="12">
        <f t="shared" ref="M911:M974" si="46">IF(E911&lt;1,0,IF(H911="Utførelse",IF(G911="Revurdering",B911,0),0))</f>
        <v>0</v>
      </c>
      <c r="N911" s="12">
        <f t="shared" ref="N911:N974" si="47">IF(L911+M911&gt;0,0,B911)</f>
        <v>0</v>
      </c>
      <c r="O911" s="12">
        <f>IF(E911&lt;1,0,IF(A911&lt;(Støtteark!$H$4-5),0,(IF(H911="Utførelse",(L911+M911),IF(H911="Fagkontroll",(N911),0)))))</f>
        <v>0</v>
      </c>
      <c r="P911" s="12">
        <f>IF(A911&lt;(Støtteark!$H$4-5),0,B911)</f>
        <v>0</v>
      </c>
    </row>
    <row r="912" spans="1:16" x14ac:dyDescent="0.2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32"/>
      <c r="L912" s="12">
        <f t="shared" si="45"/>
        <v>0</v>
      </c>
      <c r="M912" s="12">
        <f t="shared" si="46"/>
        <v>0</v>
      </c>
      <c r="N912" s="12">
        <f t="shared" si="47"/>
        <v>0</v>
      </c>
      <c r="O912" s="12">
        <f>IF(E912&lt;1,0,IF(A912&lt;(Støtteark!$H$4-5),0,(IF(H912="Utførelse",(L912+M912),IF(H912="Fagkontroll",(N912),0)))))</f>
        <v>0</v>
      </c>
      <c r="P912" s="12">
        <f>IF(A912&lt;(Støtteark!$H$4-5),0,B912)</f>
        <v>0</v>
      </c>
    </row>
    <row r="913" spans="1:16" x14ac:dyDescent="0.2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32"/>
      <c r="L913" s="12">
        <f t="shared" si="45"/>
        <v>0</v>
      </c>
      <c r="M913" s="12">
        <f t="shared" si="46"/>
        <v>0</v>
      </c>
      <c r="N913" s="12">
        <f t="shared" si="47"/>
        <v>0</v>
      </c>
      <c r="O913" s="12">
        <f>IF(E913&lt;1,0,IF(A913&lt;(Støtteark!$H$4-5),0,(IF(H913="Utførelse",(L913+M913),IF(H913="Fagkontroll",(N913),0)))))</f>
        <v>0</v>
      </c>
      <c r="P913" s="12">
        <f>IF(A913&lt;(Støtteark!$H$4-5),0,B913)</f>
        <v>0</v>
      </c>
    </row>
    <row r="914" spans="1:16" x14ac:dyDescent="0.2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32"/>
      <c r="L914" s="12">
        <f t="shared" si="45"/>
        <v>0</v>
      </c>
      <c r="M914" s="12">
        <f t="shared" si="46"/>
        <v>0</v>
      </c>
      <c r="N914" s="12">
        <f t="shared" si="47"/>
        <v>0</v>
      </c>
      <c r="O914" s="12">
        <f>IF(E914&lt;1,0,IF(A914&lt;(Støtteark!$H$4-5),0,(IF(H914="Utførelse",(L914+M914),IF(H914="Fagkontroll",(N914),0)))))</f>
        <v>0</v>
      </c>
      <c r="P914" s="12">
        <f>IF(A914&lt;(Støtteark!$H$4-5),0,B914)</f>
        <v>0</v>
      </c>
    </row>
    <row r="915" spans="1:16" x14ac:dyDescent="0.2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32"/>
      <c r="L915" s="12">
        <f t="shared" si="45"/>
        <v>0</v>
      </c>
      <c r="M915" s="12">
        <f t="shared" si="46"/>
        <v>0</v>
      </c>
      <c r="N915" s="12">
        <f t="shared" si="47"/>
        <v>0</v>
      </c>
      <c r="O915" s="12">
        <f>IF(E915&lt;1,0,IF(A915&lt;(Støtteark!$H$4-5),0,(IF(H915="Utførelse",(L915+M915),IF(H915="Fagkontroll",(N915),0)))))</f>
        <v>0</v>
      </c>
      <c r="P915" s="12">
        <f>IF(A915&lt;(Støtteark!$H$4-5),0,B915)</f>
        <v>0</v>
      </c>
    </row>
    <row r="916" spans="1:16" x14ac:dyDescent="0.2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32"/>
      <c r="L916" s="12">
        <f t="shared" si="45"/>
        <v>0</v>
      </c>
      <c r="M916" s="12">
        <f t="shared" si="46"/>
        <v>0</v>
      </c>
      <c r="N916" s="12">
        <f t="shared" si="47"/>
        <v>0</v>
      </c>
      <c r="O916" s="12">
        <f>IF(E916&lt;1,0,IF(A916&lt;(Støtteark!$H$4-5),0,(IF(H916="Utførelse",(L916+M916),IF(H916="Fagkontroll",(N916),0)))))</f>
        <v>0</v>
      </c>
      <c r="P916" s="12">
        <f>IF(A916&lt;(Støtteark!$H$4-5),0,B916)</f>
        <v>0</v>
      </c>
    </row>
    <row r="917" spans="1:16" x14ac:dyDescent="0.2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32"/>
      <c r="L917" s="12">
        <f t="shared" si="45"/>
        <v>0</v>
      </c>
      <c r="M917" s="12">
        <f t="shared" si="46"/>
        <v>0</v>
      </c>
      <c r="N917" s="12">
        <f t="shared" si="47"/>
        <v>0</v>
      </c>
      <c r="O917" s="12">
        <f>IF(E917&lt;1,0,IF(A917&lt;(Støtteark!$H$4-5),0,(IF(H917="Utførelse",(L917+M917),IF(H917="Fagkontroll",(N917),0)))))</f>
        <v>0</v>
      </c>
      <c r="P917" s="12">
        <f>IF(A917&lt;(Støtteark!$H$4-5),0,B917)</f>
        <v>0</v>
      </c>
    </row>
    <row r="918" spans="1:16" x14ac:dyDescent="0.2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32"/>
      <c r="L918" s="12">
        <f t="shared" si="45"/>
        <v>0</v>
      </c>
      <c r="M918" s="12">
        <f t="shared" si="46"/>
        <v>0</v>
      </c>
      <c r="N918" s="12">
        <f t="shared" si="47"/>
        <v>0</v>
      </c>
      <c r="O918" s="12">
        <f>IF(E918&lt;1,0,IF(A918&lt;(Støtteark!$H$4-5),0,(IF(H918="Utførelse",(L918+M918),IF(H918="Fagkontroll",(N918),0)))))</f>
        <v>0</v>
      </c>
      <c r="P918" s="12">
        <f>IF(A918&lt;(Støtteark!$H$4-5),0,B918)</f>
        <v>0</v>
      </c>
    </row>
    <row r="919" spans="1:16" x14ac:dyDescent="0.2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32"/>
      <c r="L919" s="12">
        <f t="shared" si="45"/>
        <v>0</v>
      </c>
      <c r="M919" s="12">
        <f t="shared" si="46"/>
        <v>0</v>
      </c>
      <c r="N919" s="12">
        <f t="shared" si="47"/>
        <v>0</v>
      </c>
      <c r="O919" s="12">
        <f>IF(E919&lt;1,0,IF(A919&lt;(Støtteark!$H$4-5),0,(IF(H919="Utførelse",(L919+M919),IF(H919="Fagkontroll",(N919),0)))))</f>
        <v>0</v>
      </c>
      <c r="P919" s="12">
        <f>IF(A919&lt;(Støtteark!$H$4-5),0,B919)</f>
        <v>0</v>
      </c>
    </row>
    <row r="920" spans="1:16" x14ac:dyDescent="0.2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32"/>
      <c r="L920" s="12">
        <f t="shared" si="45"/>
        <v>0</v>
      </c>
      <c r="M920" s="12">
        <f t="shared" si="46"/>
        <v>0</v>
      </c>
      <c r="N920" s="12">
        <f t="shared" si="47"/>
        <v>0</v>
      </c>
      <c r="O920" s="12">
        <f>IF(E920&lt;1,0,IF(A920&lt;(Støtteark!$H$4-5),0,(IF(H920="Utførelse",(L920+M920),IF(H920="Fagkontroll",(N920),0)))))</f>
        <v>0</v>
      </c>
      <c r="P920" s="12">
        <f>IF(A920&lt;(Støtteark!$H$4-5),0,B920)</f>
        <v>0</v>
      </c>
    </row>
    <row r="921" spans="1:16" x14ac:dyDescent="0.2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32"/>
      <c r="L921" s="12">
        <f t="shared" si="45"/>
        <v>0</v>
      </c>
      <c r="M921" s="12">
        <f t="shared" si="46"/>
        <v>0</v>
      </c>
      <c r="N921" s="12">
        <f t="shared" si="47"/>
        <v>0</v>
      </c>
      <c r="O921" s="12">
        <f>IF(E921&lt;1,0,IF(A921&lt;(Støtteark!$H$4-5),0,(IF(H921="Utførelse",(L921+M921),IF(H921="Fagkontroll",(N921),0)))))</f>
        <v>0</v>
      </c>
      <c r="P921" s="12">
        <f>IF(A921&lt;(Støtteark!$H$4-5),0,B921)</f>
        <v>0</v>
      </c>
    </row>
    <row r="922" spans="1:16" x14ac:dyDescent="0.2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32"/>
      <c r="L922" s="12">
        <f t="shared" si="45"/>
        <v>0</v>
      </c>
      <c r="M922" s="12">
        <f t="shared" si="46"/>
        <v>0</v>
      </c>
      <c r="N922" s="12">
        <f t="shared" si="47"/>
        <v>0</v>
      </c>
      <c r="O922" s="12">
        <f>IF(E922&lt;1,0,IF(A922&lt;(Støtteark!$H$4-5),0,(IF(H922="Utførelse",(L922+M922),IF(H922="Fagkontroll",(N922),0)))))</f>
        <v>0</v>
      </c>
      <c r="P922" s="12">
        <f>IF(A922&lt;(Støtteark!$H$4-5),0,B922)</f>
        <v>0</v>
      </c>
    </row>
    <row r="923" spans="1:16" x14ac:dyDescent="0.2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32"/>
      <c r="L923" s="12">
        <f t="shared" si="45"/>
        <v>0</v>
      </c>
      <c r="M923" s="12">
        <f t="shared" si="46"/>
        <v>0</v>
      </c>
      <c r="N923" s="12">
        <f t="shared" si="47"/>
        <v>0</v>
      </c>
      <c r="O923" s="12">
        <f>IF(E923&lt;1,0,IF(A923&lt;(Støtteark!$H$4-5),0,(IF(H923="Utførelse",(L923+M923),IF(H923="Fagkontroll",(N923),0)))))</f>
        <v>0</v>
      </c>
      <c r="P923" s="12">
        <f>IF(A923&lt;(Støtteark!$H$4-5),0,B923)</f>
        <v>0</v>
      </c>
    </row>
    <row r="924" spans="1:16" x14ac:dyDescent="0.2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32"/>
      <c r="L924" s="12">
        <f t="shared" si="45"/>
        <v>0</v>
      </c>
      <c r="M924" s="12">
        <f t="shared" si="46"/>
        <v>0</v>
      </c>
      <c r="N924" s="12">
        <f t="shared" si="47"/>
        <v>0</v>
      </c>
      <c r="O924" s="12">
        <f>IF(E924&lt;1,0,IF(A924&lt;(Støtteark!$H$4-5),0,(IF(H924="Utførelse",(L924+M924),IF(H924="Fagkontroll",(N924),0)))))</f>
        <v>0</v>
      </c>
      <c r="P924" s="12">
        <f>IF(A924&lt;(Støtteark!$H$4-5),0,B924)</f>
        <v>0</v>
      </c>
    </row>
    <row r="925" spans="1:16" x14ac:dyDescent="0.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32"/>
      <c r="L925" s="12">
        <f t="shared" si="45"/>
        <v>0</v>
      </c>
      <c r="M925" s="12">
        <f t="shared" si="46"/>
        <v>0</v>
      </c>
      <c r="N925" s="12">
        <f t="shared" si="47"/>
        <v>0</v>
      </c>
      <c r="O925" s="12">
        <f>IF(E925&lt;1,0,IF(A925&lt;(Støtteark!$H$4-5),0,(IF(H925="Utførelse",(L925+M925),IF(H925="Fagkontroll",(N925),0)))))</f>
        <v>0</v>
      </c>
      <c r="P925" s="12">
        <f>IF(A925&lt;(Støtteark!$H$4-5),0,B925)</f>
        <v>0</v>
      </c>
    </row>
    <row r="926" spans="1:16" x14ac:dyDescent="0.2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32"/>
      <c r="L926" s="12">
        <f t="shared" si="45"/>
        <v>0</v>
      </c>
      <c r="M926" s="12">
        <f t="shared" si="46"/>
        <v>0</v>
      </c>
      <c r="N926" s="12">
        <f t="shared" si="47"/>
        <v>0</v>
      </c>
      <c r="O926" s="12">
        <f>IF(E926&lt;1,0,IF(A926&lt;(Støtteark!$H$4-5),0,(IF(H926="Utførelse",(L926+M926),IF(H926="Fagkontroll",(N926),0)))))</f>
        <v>0</v>
      </c>
      <c r="P926" s="12">
        <f>IF(A926&lt;(Støtteark!$H$4-5),0,B926)</f>
        <v>0</v>
      </c>
    </row>
    <row r="927" spans="1:16" x14ac:dyDescent="0.2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32"/>
      <c r="L927" s="12">
        <f t="shared" si="45"/>
        <v>0</v>
      </c>
      <c r="M927" s="12">
        <f t="shared" si="46"/>
        <v>0</v>
      </c>
      <c r="N927" s="12">
        <f t="shared" si="47"/>
        <v>0</v>
      </c>
      <c r="O927" s="12">
        <f>IF(E927&lt;1,0,IF(A927&lt;(Støtteark!$H$4-5),0,(IF(H927="Utførelse",(L927+M927),IF(H927="Fagkontroll",(N927),0)))))</f>
        <v>0</v>
      </c>
      <c r="P927" s="12">
        <f>IF(A927&lt;(Støtteark!$H$4-5),0,B927)</f>
        <v>0</v>
      </c>
    </row>
    <row r="928" spans="1:16" x14ac:dyDescent="0.2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32"/>
      <c r="L928" s="12">
        <f t="shared" si="45"/>
        <v>0</v>
      </c>
      <c r="M928" s="12">
        <f t="shared" si="46"/>
        <v>0</v>
      </c>
      <c r="N928" s="12">
        <f t="shared" si="47"/>
        <v>0</v>
      </c>
      <c r="O928" s="12">
        <f>IF(E928&lt;1,0,IF(A928&lt;(Støtteark!$H$4-5),0,(IF(H928="Utførelse",(L928+M928),IF(H928="Fagkontroll",(N928),0)))))</f>
        <v>0</v>
      </c>
      <c r="P928" s="12">
        <f>IF(A928&lt;(Støtteark!$H$4-5),0,B928)</f>
        <v>0</v>
      </c>
    </row>
    <row r="929" spans="1:16" x14ac:dyDescent="0.2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32"/>
      <c r="L929" s="12">
        <f t="shared" si="45"/>
        <v>0</v>
      </c>
      <c r="M929" s="12">
        <f t="shared" si="46"/>
        <v>0</v>
      </c>
      <c r="N929" s="12">
        <f t="shared" si="47"/>
        <v>0</v>
      </c>
      <c r="O929" s="12">
        <f>IF(E929&lt;1,0,IF(A929&lt;(Støtteark!$H$4-5),0,(IF(H929="Utførelse",(L929+M929),IF(H929="Fagkontroll",(N929),0)))))</f>
        <v>0</v>
      </c>
      <c r="P929" s="12">
        <f>IF(A929&lt;(Støtteark!$H$4-5),0,B929)</f>
        <v>0</v>
      </c>
    </row>
    <row r="930" spans="1:16" x14ac:dyDescent="0.2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32"/>
      <c r="L930" s="12">
        <f t="shared" si="45"/>
        <v>0</v>
      </c>
      <c r="M930" s="12">
        <f t="shared" si="46"/>
        <v>0</v>
      </c>
      <c r="N930" s="12">
        <f t="shared" si="47"/>
        <v>0</v>
      </c>
      <c r="O930" s="12">
        <f>IF(E930&lt;1,0,IF(A930&lt;(Støtteark!$H$4-5),0,(IF(H930="Utførelse",(L930+M930),IF(H930="Fagkontroll",(N930),0)))))</f>
        <v>0</v>
      </c>
      <c r="P930" s="12">
        <f>IF(A930&lt;(Støtteark!$H$4-5),0,B930)</f>
        <v>0</v>
      </c>
    </row>
    <row r="931" spans="1:16" x14ac:dyDescent="0.2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32"/>
      <c r="L931" s="12">
        <f t="shared" si="45"/>
        <v>0</v>
      </c>
      <c r="M931" s="12">
        <f t="shared" si="46"/>
        <v>0</v>
      </c>
      <c r="N931" s="12">
        <f t="shared" si="47"/>
        <v>0</v>
      </c>
      <c r="O931" s="12">
        <f>IF(E931&lt;1,0,IF(A931&lt;(Støtteark!$H$4-5),0,(IF(H931="Utførelse",(L931+M931),IF(H931="Fagkontroll",(N931),0)))))</f>
        <v>0</v>
      </c>
      <c r="P931" s="12">
        <f>IF(A931&lt;(Støtteark!$H$4-5),0,B931)</f>
        <v>0</v>
      </c>
    </row>
    <row r="932" spans="1:16" x14ac:dyDescent="0.2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32"/>
      <c r="L932" s="12">
        <f t="shared" si="45"/>
        <v>0</v>
      </c>
      <c r="M932" s="12">
        <f t="shared" si="46"/>
        <v>0</v>
      </c>
      <c r="N932" s="12">
        <f t="shared" si="47"/>
        <v>0</v>
      </c>
      <c r="O932" s="12">
        <f>IF(E932&lt;1,0,IF(A932&lt;(Støtteark!$H$4-5),0,(IF(H932="Utførelse",(L932+M932),IF(H932="Fagkontroll",(N932),0)))))</f>
        <v>0</v>
      </c>
      <c r="P932" s="12">
        <f>IF(A932&lt;(Støtteark!$H$4-5),0,B932)</f>
        <v>0</v>
      </c>
    </row>
    <row r="933" spans="1:16" x14ac:dyDescent="0.2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32"/>
      <c r="L933" s="12">
        <f t="shared" si="45"/>
        <v>0</v>
      </c>
      <c r="M933" s="12">
        <f t="shared" si="46"/>
        <v>0</v>
      </c>
      <c r="N933" s="12">
        <f t="shared" si="47"/>
        <v>0</v>
      </c>
      <c r="O933" s="12">
        <f>IF(E933&lt;1,0,IF(A933&lt;(Støtteark!$H$4-5),0,(IF(H933="Utførelse",(L933+M933),IF(H933="Fagkontroll",(N933),0)))))</f>
        <v>0</v>
      </c>
      <c r="P933" s="12">
        <f>IF(A933&lt;(Støtteark!$H$4-5),0,B933)</f>
        <v>0</v>
      </c>
    </row>
    <row r="934" spans="1:16" x14ac:dyDescent="0.2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32"/>
      <c r="L934" s="12">
        <f t="shared" si="45"/>
        <v>0</v>
      </c>
      <c r="M934" s="12">
        <f t="shared" si="46"/>
        <v>0</v>
      </c>
      <c r="N934" s="12">
        <f t="shared" si="47"/>
        <v>0</v>
      </c>
      <c r="O934" s="12">
        <f>IF(E934&lt;1,0,IF(A934&lt;(Støtteark!$H$4-5),0,(IF(H934="Utførelse",(L934+M934),IF(H934="Fagkontroll",(N934),0)))))</f>
        <v>0</v>
      </c>
      <c r="P934" s="12">
        <f>IF(A934&lt;(Støtteark!$H$4-5),0,B934)</f>
        <v>0</v>
      </c>
    </row>
    <row r="935" spans="1:16" x14ac:dyDescent="0.2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32"/>
      <c r="L935" s="12">
        <f t="shared" si="45"/>
        <v>0</v>
      </c>
      <c r="M935" s="12">
        <f t="shared" si="46"/>
        <v>0</v>
      </c>
      <c r="N935" s="12">
        <f t="shared" si="47"/>
        <v>0</v>
      </c>
      <c r="O935" s="12">
        <f>IF(E935&lt;1,0,IF(A935&lt;(Støtteark!$H$4-5),0,(IF(H935="Utførelse",(L935+M935),IF(H935="Fagkontroll",(N935),0)))))</f>
        <v>0</v>
      </c>
      <c r="P935" s="12">
        <f>IF(A935&lt;(Støtteark!$H$4-5),0,B935)</f>
        <v>0</v>
      </c>
    </row>
    <row r="936" spans="1:16" x14ac:dyDescent="0.2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32"/>
      <c r="L936" s="12">
        <f t="shared" si="45"/>
        <v>0</v>
      </c>
      <c r="M936" s="12">
        <f t="shared" si="46"/>
        <v>0</v>
      </c>
      <c r="N936" s="12">
        <f t="shared" si="47"/>
        <v>0</v>
      </c>
      <c r="O936" s="12">
        <f>IF(E936&lt;1,0,IF(A936&lt;(Støtteark!$H$4-5),0,(IF(H936="Utførelse",(L936+M936),IF(H936="Fagkontroll",(N936),0)))))</f>
        <v>0</v>
      </c>
      <c r="P936" s="12">
        <f>IF(A936&lt;(Støtteark!$H$4-5),0,B936)</f>
        <v>0</v>
      </c>
    </row>
    <row r="937" spans="1:16" x14ac:dyDescent="0.2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32"/>
      <c r="L937" s="12">
        <f t="shared" si="45"/>
        <v>0</v>
      </c>
      <c r="M937" s="12">
        <f t="shared" si="46"/>
        <v>0</v>
      </c>
      <c r="N937" s="12">
        <f t="shared" si="47"/>
        <v>0</v>
      </c>
      <c r="O937" s="12">
        <f>IF(E937&lt;1,0,IF(A937&lt;(Støtteark!$H$4-5),0,(IF(H937="Utførelse",(L937+M937),IF(H937="Fagkontroll",(N937),0)))))</f>
        <v>0</v>
      </c>
      <c r="P937" s="12">
        <f>IF(A937&lt;(Støtteark!$H$4-5),0,B937)</f>
        <v>0</v>
      </c>
    </row>
    <row r="938" spans="1:16" x14ac:dyDescent="0.2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32"/>
      <c r="L938" s="12">
        <f t="shared" si="45"/>
        <v>0</v>
      </c>
      <c r="M938" s="12">
        <f t="shared" si="46"/>
        <v>0</v>
      </c>
      <c r="N938" s="12">
        <f t="shared" si="47"/>
        <v>0</v>
      </c>
      <c r="O938" s="12">
        <f>IF(E938&lt;1,0,IF(A938&lt;(Støtteark!$H$4-5),0,(IF(H938="Utførelse",(L938+M938),IF(H938="Fagkontroll",(N938),0)))))</f>
        <v>0</v>
      </c>
      <c r="P938" s="12">
        <f>IF(A938&lt;(Støtteark!$H$4-5),0,B938)</f>
        <v>0</v>
      </c>
    </row>
    <row r="939" spans="1:16" x14ac:dyDescent="0.2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32"/>
      <c r="L939" s="12">
        <f t="shared" si="45"/>
        <v>0</v>
      </c>
      <c r="M939" s="12">
        <f t="shared" si="46"/>
        <v>0</v>
      </c>
      <c r="N939" s="12">
        <f t="shared" si="47"/>
        <v>0</v>
      </c>
      <c r="O939" s="12">
        <f>IF(E939&lt;1,0,IF(A939&lt;(Støtteark!$H$4-5),0,(IF(H939="Utførelse",(L939+M939),IF(H939="Fagkontroll",(N939),0)))))</f>
        <v>0</v>
      </c>
      <c r="P939" s="12">
        <f>IF(A939&lt;(Støtteark!$H$4-5),0,B939)</f>
        <v>0</v>
      </c>
    </row>
    <row r="940" spans="1:16" x14ac:dyDescent="0.2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32"/>
      <c r="L940" s="12">
        <f t="shared" si="45"/>
        <v>0</v>
      </c>
      <c r="M940" s="12">
        <f t="shared" si="46"/>
        <v>0</v>
      </c>
      <c r="N940" s="12">
        <f t="shared" si="47"/>
        <v>0</v>
      </c>
      <c r="O940" s="12">
        <f>IF(E940&lt;1,0,IF(A940&lt;(Støtteark!$H$4-5),0,(IF(H940="Utførelse",(L940+M940),IF(H940="Fagkontroll",(N940),0)))))</f>
        <v>0</v>
      </c>
      <c r="P940" s="12">
        <f>IF(A940&lt;(Støtteark!$H$4-5),0,B940)</f>
        <v>0</v>
      </c>
    </row>
    <row r="941" spans="1:16" x14ac:dyDescent="0.2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32"/>
      <c r="L941" s="12">
        <f t="shared" si="45"/>
        <v>0</v>
      </c>
      <c r="M941" s="12">
        <f t="shared" si="46"/>
        <v>0</v>
      </c>
      <c r="N941" s="12">
        <f t="shared" si="47"/>
        <v>0</v>
      </c>
      <c r="O941" s="12">
        <f>IF(E941&lt;1,0,IF(A941&lt;(Støtteark!$H$4-5),0,(IF(H941="Utførelse",(L941+M941),IF(H941="Fagkontroll",(N941),0)))))</f>
        <v>0</v>
      </c>
      <c r="P941" s="12">
        <f>IF(A941&lt;(Støtteark!$H$4-5),0,B941)</f>
        <v>0</v>
      </c>
    </row>
    <row r="942" spans="1:16" x14ac:dyDescent="0.2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32"/>
      <c r="L942" s="12">
        <f t="shared" si="45"/>
        <v>0</v>
      </c>
      <c r="M942" s="12">
        <f t="shared" si="46"/>
        <v>0</v>
      </c>
      <c r="N942" s="12">
        <f t="shared" si="47"/>
        <v>0</v>
      </c>
      <c r="O942" s="12">
        <f>IF(E942&lt;1,0,IF(A942&lt;(Støtteark!$H$4-5),0,(IF(H942="Utførelse",(L942+M942),IF(H942="Fagkontroll",(N942),0)))))</f>
        <v>0</v>
      </c>
      <c r="P942" s="12">
        <f>IF(A942&lt;(Støtteark!$H$4-5),0,B942)</f>
        <v>0</v>
      </c>
    </row>
    <row r="943" spans="1:16" x14ac:dyDescent="0.2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32"/>
      <c r="L943" s="12">
        <f t="shared" si="45"/>
        <v>0</v>
      </c>
      <c r="M943" s="12">
        <f t="shared" si="46"/>
        <v>0</v>
      </c>
      <c r="N943" s="12">
        <f t="shared" si="47"/>
        <v>0</v>
      </c>
      <c r="O943" s="12">
        <f>IF(E943&lt;1,0,IF(A943&lt;(Støtteark!$H$4-5),0,(IF(H943="Utførelse",(L943+M943),IF(H943="Fagkontroll",(N943),0)))))</f>
        <v>0</v>
      </c>
      <c r="P943" s="12">
        <f>IF(A943&lt;(Støtteark!$H$4-5),0,B943)</f>
        <v>0</v>
      </c>
    </row>
    <row r="944" spans="1:16" x14ac:dyDescent="0.2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32"/>
      <c r="L944" s="12">
        <f t="shared" si="45"/>
        <v>0</v>
      </c>
      <c r="M944" s="12">
        <f t="shared" si="46"/>
        <v>0</v>
      </c>
      <c r="N944" s="12">
        <f t="shared" si="47"/>
        <v>0</v>
      </c>
      <c r="O944" s="12">
        <f>IF(E944&lt;1,0,IF(A944&lt;(Støtteark!$H$4-5),0,(IF(H944="Utførelse",(L944+M944),IF(H944="Fagkontroll",(N944),0)))))</f>
        <v>0</v>
      </c>
      <c r="P944" s="12">
        <f>IF(A944&lt;(Støtteark!$H$4-5),0,B944)</f>
        <v>0</v>
      </c>
    </row>
    <row r="945" spans="1:16" x14ac:dyDescent="0.2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32"/>
      <c r="L945" s="12">
        <f t="shared" si="45"/>
        <v>0</v>
      </c>
      <c r="M945" s="12">
        <f t="shared" si="46"/>
        <v>0</v>
      </c>
      <c r="N945" s="12">
        <f t="shared" si="47"/>
        <v>0</v>
      </c>
      <c r="O945" s="12">
        <f>IF(E945&lt;1,0,IF(A945&lt;(Støtteark!$H$4-5),0,(IF(H945="Utførelse",(L945+M945),IF(H945="Fagkontroll",(N945),0)))))</f>
        <v>0</v>
      </c>
      <c r="P945" s="12">
        <f>IF(A945&lt;(Støtteark!$H$4-5),0,B945)</f>
        <v>0</v>
      </c>
    </row>
    <row r="946" spans="1:16" x14ac:dyDescent="0.2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32"/>
      <c r="L946" s="12">
        <f t="shared" si="45"/>
        <v>0</v>
      </c>
      <c r="M946" s="12">
        <f t="shared" si="46"/>
        <v>0</v>
      </c>
      <c r="N946" s="12">
        <f t="shared" si="47"/>
        <v>0</v>
      </c>
      <c r="O946" s="12">
        <f>IF(E946&lt;1,0,IF(A946&lt;(Støtteark!$H$4-5),0,(IF(H946="Utførelse",(L946+M946),IF(H946="Fagkontroll",(N946),0)))))</f>
        <v>0</v>
      </c>
      <c r="P946" s="12">
        <f>IF(A946&lt;(Støtteark!$H$4-5),0,B946)</f>
        <v>0</v>
      </c>
    </row>
    <row r="947" spans="1:16" x14ac:dyDescent="0.2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32"/>
      <c r="L947" s="12">
        <f t="shared" si="45"/>
        <v>0</v>
      </c>
      <c r="M947" s="12">
        <f t="shared" si="46"/>
        <v>0</v>
      </c>
      <c r="N947" s="12">
        <f t="shared" si="47"/>
        <v>0</v>
      </c>
      <c r="O947" s="12">
        <f>IF(E947&lt;1,0,IF(A947&lt;(Støtteark!$H$4-5),0,(IF(H947="Utførelse",(L947+M947),IF(H947="Fagkontroll",(N947),0)))))</f>
        <v>0</v>
      </c>
      <c r="P947" s="12">
        <f>IF(A947&lt;(Støtteark!$H$4-5),0,B947)</f>
        <v>0</v>
      </c>
    </row>
    <row r="948" spans="1:16" x14ac:dyDescent="0.2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32"/>
      <c r="L948" s="12">
        <f t="shared" si="45"/>
        <v>0</v>
      </c>
      <c r="M948" s="12">
        <f t="shared" si="46"/>
        <v>0</v>
      </c>
      <c r="N948" s="12">
        <f t="shared" si="47"/>
        <v>0</v>
      </c>
      <c r="O948" s="12">
        <f>IF(E948&lt;1,0,IF(A948&lt;(Støtteark!$H$4-5),0,(IF(H948="Utførelse",(L948+M948),IF(H948="Fagkontroll",(N948),0)))))</f>
        <v>0</v>
      </c>
      <c r="P948" s="12">
        <f>IF(A948&lt;(Støtteark!$H$4-5),0,B948)</f>
        <v>0</v>
      </c>
    </row>
    <row r="949" spans="1:16" x14ac:dyDescent="0.2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32"/>
      <c r="L949" s="12">
        <f t="shared" si="45"/>
        <v>0</v>
      </c>
      <c r="M949" s="12">
        <f t="shared" si="46"/>
        <v>0</v>
      </c>
      <c r="N949" s="12">
        <f t="shared" si="47"/>
        <v>0</v>
      </c>
      <c r="O949" s="12">
        <f>IF(E949&lt;1,0,IF(A949&lt;(Støtteark!$H$4-5),0,(IF(H949="Utførelse",(L949+M949),IF(H949="Fagkontroll",(N949),0)))))</f>
        <v>0</v>
      </c>
      <c r="P949" s="12">
        <f>IF(A949&lt;(Støtteark!$H$4-5),0,B949)</f>
        <v>0</v>
      </c>
    </row>
    <row r="950" spans="1:16" x14ac:dyDescent="0.2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32"/>
      <c r="L950" s="12">
        <f t="shared" si="45"/>
        <v>0</v>
      </c>
      <c r="M950" s="12">
        <f t="shared" si="46"/>
        <v>0</v>
      </c>
      <c r="N950" s="12">
        <f t="shared" si="47"/>
        <v>0</v>
      </c>
      <c r="O950" s="12">
        <f>IF(E950&lt;1,0,IF(A950&lt;(Støtteark!$H$4-5),0,(IF(H950="Utførelse",(L950+M950),IF(H950="Fagkontroll",(N950),0)))))</f>
        <v>0</v>
      </c>
      <c r="P950" s="12">
        <f>IF(A950&lt;(Støtteark!$H$4-5),0,B950)</f>
        <v>0</v>
      </c>
    </row>
    <row r="951" spans="1:16" x14ac:dyDescent="0.2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32"/>
      <c r="L951" s="12">
        <f t="shared" si="45"/>
        <v>0</v>
      </c>
      <c r="M951" s="12">
        <f t="shared" si="46"/>
        <v>0</v>
      </c>
      <c r="N951" s="12">
        <f t="shared" si="47"/>
        <v>0</v>
      </c>
      <c r="O951" s="12">
        <f>IF(E951&lt;1,0,IF(A951&lt;(Støtteark!$H$4-5),0,(IF(H951="Utførelse",(L951+M951),IF(H951="Fagkontroll",(N951),0)))))</f>
        <v>0</v>
      </c>
      <c r="P951" s="12">
        <f>IF(A951&lt;(Støtteark!$H$4-5),0,B951)</f>
        <v>0</v>
      </c>
    </row>
    <row r="952" spans="1:16" x14ac:dyDescent="0.2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32"/>
      <c r="L952" s="12">
        <f t="shared" si="45"/>
        <v>0</v>
      </c>
      <c r="M952" s="12">
        <f t="shared" si="46"/>
        <v>0</v>
      </c>
      <c r="N952" s="12">
        <f t="shared" si="47"/>
        <v>0</v>
      </c>
      <c r="O952" s="12">
        <f>IF(E952&lt;1,0,IF(A952&lt;(Støtteark!$H$4-5),0,(IF(H952="Utførelse",(L952+M952),IF(H952="Fagkontroll",(N952),0)))))</f>
        <v>0</v>
      </c>
      <c r="P952" s="12">
        <f>IF(A952&lt;(Støtteark!$H$4-5),0,B952)</f>
        <v>0</v>
      </c>
    </row>
    <row r="953" spans="1:16" x14ac:dyDescent="0.2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32"/>
      <c r="L953" s="12">
        <f t="shared" si="45"/>
        <v>0</v>
      </c>
      <c r="M953" s="12">
        <f t="shared" si="46"/>
        <v>0</v>
      </c>
      <c r="N953" s="12">
        <f t="shared" si="47"/>
        <v>0</v>
      </c>
      <c r="O953" s="12">
        <f>IF(E953&lt;1,0,IF(A953&lt;(Støtteark!$H$4-5),0,(IF(H953="Utførelse",(L953+M953),IF(H953="Fagkontroll",(N953),0)))))</f>
        <v>0</v>
      </c>
      <c r="P953" s="12">
        <f>IF(A953&lt;(Støtteark!$H$4-5),0,B953)</f>
        <v>0</v>
      </c>
    </row>
    <row r="954" spans="1:16" x14ac:dyDescent="0.2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32"/>
      <c r="L954" s="12">
        <f t="shared" si="45"/>
        <v>0</v>
      </c>
      <c r="M954" s="12">
        <f t="shared" si="46"/>
        <v>0</v>
      </c>
      <c r="N954" s="12">
        <f t="shared" si="47"/>
        <v>0</v>
      </c>
      <c r="O954" s="12">
        <f>IF(E954&lt;1,0,IF(A954&lt;(Støtteark!$H$4-5),0,(IF(H954="Utførelse",(L954+M954),IF(H954="Fagkontroll",(N954),0)))))</f>
        <v>0</v>
      </c>
      <c r="P954" s="12">
        <f>IF(A954&lt;(Støtteark!$H$4-5),0,B954)</f>
        <v>0</v>
      </c>
    </row>
    <row r="955" spans="1:16" x14ac:dyDescent="0.2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32"/>
      <c r="L955" s="12">
        <f t="shared" si="45"/>
        <v>0</v>
      </c>
      <c r="M955" s="12">
        <f t="shared" si="46"/>
        <v>0</v>
      </c>
      <c r="N955" s="12">
        <f t="shared" si="47"/>
        <v>0</v>
      </c>
      <c r="O955" s="12">
        <f>IF(E955&lt;1,0,IF(A955&lt;(Støtteark!$H$4-5),0,(IF(H955="Utførelse",(L955+M955),IF(H955="Fagkontroll",(N955),0)))))</f>
        <v>0</v>
      </c>
      <c r="P955" s="12">
        <f>IF(A955&lt;(Støtteark!$H$4-5),0,B955)</f>
        <v>0</v>
      </c>
    </row>
    <row r="956" spans="1:16" x14ac:dyDescent="0.2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32"/>
      <c r="L956" s="12">
        <f t="shared" si="45"/>
        <v>0</v>
      </c>
      <c r="M956" s="12">
        <f t="shared" si="46"/>
        <v>0</v>
      </c>
      <c r="N956" s="12">
        <f t="shared" si="47"/>
        <v>0</v>
      </c>
      <c r="O956" s="12">
        <f>IF(E956&lt;1,0,IF(A956&lt;(Støtteark!$H$4-5),0,(IF(H956="Utførelse",(L956+M956),IF(H956="Fagkontroll",(N956),0)))))</f>
        <v>0</v>
      </c>
      <c r="P956" s="12">
        <f>IF(A956&lt;(Støtteark!$H$4-5),0,B956)</f>
        <v>0</v>
      </c>
    </row>
    <row r="957" spans="1:16" x14ac:dyDescent="0.2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32"/>
      <c r="L957" s="12">
        <f t="shared" si="45"/>
        <v>0</v>
      </c>
      <c r="M957" s="12">
        <f t="shared" si="46"/>
        <v>0</v>
      </c>
      <c r="N957" s="12">
        <f t="shared" si="47"/>
        <v>0</v>
      </c>
      <c r="O957" s="12">
        <f>IF(E957&lt;1,0,IF(A957&lt;(Støtteark!$H$4-5),0,(IF(H957="Utførelse",(L957+M957),IF(H957="Fagkontroll",(N957),0)))))</f>
        <v>0</v>
      </c>
      <c r="P957" s="12">
        <f>IF(A957&lt;(Støtteark!$H$4-5),0,B957)</f>
        <v>0</v>
      </c>
    </row>
    <row r="958" spans="1:16" x14ac:dyDescent="0.2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32"/>
      <c r="L958" s="12">
        <f t="shared" si="45"/>
        <v>0</v>
      </c>
      <c r="M958" s="12">
        <f t="shared" si="46"/>
        <v>0</v>
      </c>
      <c r="N958" s="12">
        <f t="shared" si="47"/>
        <v>0</v>
      </c>
      <c r="O958" s="12">
        <f>IF(E958&lt;1,0,IF(A958&lt;(Støtteark!$H$4-5),0,(IF(H958="Utførelse",(L958+M958),IF(H958="Fagkontroll",(N958),0)))))</f>
        <v>0</v>
      </c>
      <c r="P958" s="12">
        <f>IF(A958&lt;(Støtteark!$H$4-5),0,B958)</f>
        <v>0</v>
      </c>
    </row>
    <row r="959" spans="1:16" x14ac:dyDescent="0.2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32"/>
      <c r="L959" s="12">
        <f t="shared" si="45"/>
        <v>0</v>
      </c>
      <c r="M959" s="12">
        <f t="shared" si="46"/>
        <v>0</v>
      </c>
      <c r="N959" s="12">
        <f t="shared" si="47"/>
        <v>0</v>
      </c>
      <c r="O959" s="12">
        <f>IF(E959&lt;1,0,IF(A959&lt;(Støtteark!$H$4-5),0,(IF(H959="Utførelse",(L959+M959),IF(H959="Fagkontroll",(N959),0)))))</f>
        <v>0</v>
      </c>
      <c r="P959" s="12">
        <f>IF(A959&lt;(Støtteark!$H$4-5),0,B959)</f>
        <v>0</v>
      </c>
    </row>
    <row r="960" spans="1:16" x14ac:dyDescent="0.2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32"/>
      <c r="L960" s="12">
        <f t="shared" si="45"/>
        <v>0</v>
      </c>
      <c r="M960" s="12">
        <f t="shared" si="46"/>
        <v>0</v>
      </c>
      <c r="N960" s="12">
        <f t="shared" si="47"/>
        <v>0</v>
      </c>
      <c r="O960" s="12">
        <f>IF(E960&lt;1,0,IF(A960&lt;(Støtteark!$H$4-5),0,(IF(H960="Utførelse",(L960+M960),IF(H960="Fagkontroll",(N960),0)))))</f>
        <v>0</v>
      </c>
      <c r="P960" s="12">
        <f>IF(A960&lt;(Støtteark!$H$4-5),0,B960)</f>
        <v>0</v>
      </c>
    </row>
    <row r="961" spans="1:16" x14ac:dyDescent="0.2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32"/>
      <c r="L961" s="12">
        <f t="shared" si="45"/>
        <v>0</v>
      </c>
      <c r="M961" s="12">
        <f t="shared" si="46"/>
        <v>0</v>
      </c>
      <c r="N961" s="12">
        <f t="shared" si="47"/>
        <v>0</v>
      </c>
      <c r="O961" s="12">
        <f>IF(E961&lt;1,0,IF(A961&lt;(Støtteark!$H$4-5),0,(IF(H961="Utførelse",(L961+M961),IF(H961="Fagkontroll",(N961),0)))))</f>
        <v>0</v>
      </c>
      <c r="P961" s="12">
        <f>IF(A961&lt;(Støtteark!$H$4-5),0,B961)</f>
        <v>0</v>
      </c>
    </row>
    <row r="962" spans="1:16" x14ac:dyDescent="0.2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32"/>
      <c r="L962" s="12">
        <f t="shared" si="45"/>
        <v>0</v>
      </c>
      <c r="M962" s="12">
        <f t="shared" si="46"/>
        <v>0</v>
      </c>
      <c r="N962" s="12">
        <f t="shared" si="47"/>
        <v>0</v>
      </c>
      <c r="O962" s="12">
        <f>IF(E962&lt;1,0,IF(A962&lt;(Støtteark!$H$4-5),0,(IF(H962="Utførelse",(L962+M962),IF(H962="Fagkontroll",(N962),0)))))</f>
        <v>0</v>
      </c>
      <c r="P962" s="12">
        <f>IF(A962&lt;(Støtteark!$H$4-5),0,B962)</f>
        <v>0</v>
      </c>
    </row>
    <row r="963" spans="1:16" x14ac:dyDescent="0.2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32"/>
      <c r="L963" s="12">
        <f t="shared" si="45"/>
        <v>0</v>
      </c>
      <c r="M963" s="12">
        <f t="shared" si="46"/>
        <v>0</v>
      </c>
      <c r="N963" s="12">
        <f t="shared" si="47"/>
        <v>0</v>
      </c>
      <c r="O963" s="12">
        <f>IF(E963&lt;1,0,IF(A963&lt;(Støtteark!$H$4-5),0,(IF(H963="Utførelse",(L963+M963),IF(H963="Fagkontroll",(N963),0)))))</f>
        <v>0</v>
      </c>
      <c r="P963" s="12">
        <f>IF(A963&lt;(Støtteark!$H$4-5),0,B963)</f>
        <v>0</v>
      </c>
    </row>
    <row r="964" spans="1:16" x14ac:dyDescent="0.2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32"/>
      <c r="L964" s="12">
        <f t="shared" si="45"/>
        <v>0</v>
      </c>
      <c r="M964" s="12">
        <f t="shared" si="46"/>
        <v>0</v>
      </c>
      <c r="N964" s="12">
        <f t="shared" si="47"/>
        <v>0</v>
      </c>
      <c r="O964" s="12">
        <f>IF(E964&lt;1,0,IF(A964&lt;(Støtteark!$H$4-5),0,(IF(H964="Utførelse",(L964+M964),IF(H964="Fagkontroll",(N964),0)))))</f>
        <v>0</v>
      </c>
      <c r="P964" s="12">
        <f>IF(A964&lt;(Støtteark!$H$4-5),0,B964)</f>
        <v>0</v>
      </c>
    </row>
    <row r="965" spans="1:16" x14ac:dyDescent="0.2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32"/>
      <c r="L965" s="12">
        <f t="shared" si="45"/>
        <v>0</v>
      </c>
      <c r="M965" s="12">
        <f t="shared" si="46"/>
        <v>0</v>
      </c>
      <c r="N965" s="12">
        <f t="shared" si="47"/>
        <v>0</v>
      </c>
      <c r="O965" s="12">
        <f>IF(E965&lt;1,0,IF(A965&lt;(Støtteark!$H$4-5),0,(IF(H965="Utførelse",(L965+M965),IF(H965="Fagkontroll",(N965),0)))))</f>
        <v>0</v>
      </c>
      <c r="P965" s="12">
        <f>IF(A965&lt;(Støtteark!$H$4-5),0,B965)</f>
        <v>0</v>
      </c>
    </row>
    <row r="966" spans="1:16" x14ac:dyDescent="0.2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32"/>
      <c r="L966" s="12">
        <f t="shared" si="45"/>
        <v>0</v>
      </c>
      <c r="M966" s="12">
        <f t="shared" si="46"/>
        <v>0</v>
      </c>
      <c r="N966" s="12">
        <f t="shared" si="47"/>
        <v>0</v>
      </c>
      <c r="O966" s="12">
        <f>IF(E966&lt;1,0,IF(A966&lt;(Støtteark!$H$4-5),0,(IF(H966="Utførelse",(L966+M966),IF(H966="Fagkontroll",(N966),0)))))</f>
        <v>0</v>
      </c>
      <c r="P966" s="12">
        <f>IF(A966&lt;(Støtteark!$H$4-5),0,B966)</f>
        <v>0</v>
      </c>
    </row>
    <row r="967" spans="1:16" x14ac:dyDescent="0.2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32"/>
      <c r="L967" s="12">
        <f t="shared" si="45"/>
        <v>0</v>
      </c>
      <c r="M967" s="12">
        <f t="shared" si="46"/>
        <v>0</v>
      </c>
      <c r="N967" s="12">
        <f t="shared" si="47"/>
        <v>0</v>
      </c>
      <c r="O967" s="12">
        <f>IF(E967&lt;1,0,IF(A967&lt;(Støtteark!$H$4-5),0,(IF(H967="Utførelse",(L967+M967),IF(H967="Fagkontroll",(N967),0)))))</f>
        <v>0</v>
      </c>
      <c r="P967" s="12">
        <f>IF(A967&lt;(Støtteark!$H$4-5),0,B967)</f>
        <v>0</v>
      </c>
    </row>
    <row r="968" spans="1:16" x14ac:dyDescent="0.2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32"/>
      <c r="L968" s="12">
        <f t="shared" si="45"/>
        <v>0</v>
      </c>
      <c r="M968" s="12">
        <f t="shared" si="46"/>
        <v>0</v>
      </c>
      <c r="N968" s="12">
        <f t="shared" si="47"/>
        <v>0</v>
      </c>
      <c r="O968" s="12">
        <f>IF(E968&lt;1,0,IF(A968&lt;(Støtteark!$H$4-5),0,(IF(H968="Utførelse",(L968+M968),IF(H968="Fagkontroll",(N968),0)))))</f>
        <v>0</v>
      </c>
      <c r="P968" s="12">
        <f>IF(A968&lt;(Støtteark!$H$4-5),0,B968)</f>
        <v>0</v>
      </c>
    </row>
    <row r="969" spans="1:16" x14ac:dyDescent="0.2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32"/>
      <c r="L969" s="12">
        <f t="shared" si="45"/>
        <v>0</v>
      </c>
      <c r="M969" s="12">
        <f t="shared" si="46"/>
        <v>0</v>
      </c>
      <c r="N969" s="12">
        <f t="shared" si="47"/>
        <v>0</v>
      </c>
      <c r="O969" s="12">
        <f>IF(E969&lt;1,0,IF(A969&lt;(Støtteark!$H$4-5),0,(IF(H969="Utførelse",(L969+M969),IF(H969="Fagkontroll",(N969),0)))))</f>
        <v>0</v>
      </c>
      <c r="P969" s="12">
        <f>IF(A969&lt;(Støtteark!$H$4-5),0,B969)</f>
        <v>0</v>
      </c>
    </row>
    <row r="970" spans="1:16" x14ac:dyDescent="0.2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32"/>
      <c r="L970" s="12">
        <f t="shared" si="45"/>
        <v>0</v>
      </c>
      <c r="M970" s="12">
        <f t="shared" si="46"/>
        <v>0</v>
      </c>
      <c r="N970" s="12">
        <f t="shared" si="47"/>
        <v>0</v>
      </c>
      <c r="O970" s="12">
        <f>IF(E970&lt;1,0,IF(A970&lt;(Støtteark!$H$4-5),0,(IF(H970="Utførelse",(L970+M970),IF(H970="Fagkontroll",(N970),0)))))</f>
        <v>0</v>
      </c>
      <c r="P970" s="12">
        <f>IF(A970&lt;(Støtteark!$H$4-5),0,B970)</f>
        <v>0</v>
      </c>
    </row>
    <row r="971" spans="1:16" x14ac:dyDescent="0.2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32"/>
      <c r="L971" s="12">
        <f t="shared" si="45"/>
        <v>0</v>
      </c>
      <c r="M971" s="12">
        <f t="shared" si="46"/>
        <v>0</v>
      </c>
      <c r="N971" s="12">
        <f t="shared" si="47"/>
        <v>0</v>
      </c>
      <c r="O971" s="12">
        <f>IF(E971&lt;1,0,IF(A971&lt;(Støtteark!$H$4-5),0,(IF(H971="Utførelse",(L971+M971),IF(H971="Fagkontroll",(N971),0)))))</f>
        <v>0</v>
      </c>
      <c r="P971" s="12">
        <f>IF(A971&lt;(Støtteark!$H$4-5),0,B971)</f>
        <v>0</v>
      </c>
    </row>
    <row r="972" spans="1:16" x14ac:dyDescent="0.2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32"/>
      <c r="L972" s="12">
        <f t="shared" si="45"/>
        <v>0</v>
      </c>
      <c r="M972" s="12">
        <f t="shared" si="46"/>
        <v>0</v>
      </c>
      <c r="N972" s="12">
        <f t="shared" si="47"/>
        <v>0</v>
      </c>
      <c r="O972" s="12">
        <f>IF(E972&lt;1,0,IF(A972&lt;(Støtteark!$H$4-5),0,(IF(H972="Utførelse",(L972+M972),IF(H972="Fagkontroll",(N972),0)))))</f>
        <v>0</v>
      </c>
      <c r="P972" s="12">
        <f>IF(A972&lt;(Støtteark!$H$4-5),0,B972)</f>
        <v>0</v>
      </c>
    </row>
    <row r="973" spans="1:16" x14ac:dyDescent="0.2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32"/>
      <c r="L973" s="12">
        <f t="shared" si="45"/>
        <v>0</v>
      </c>
      <c r="M973" s="12">
        <f t="shared" si="46"/>
        <v>0</v>
      </c>
      <c r="N973" s="12">
        <f t="shared" si="47"/>
        <v>0</v>
      </c>
      <c r="O973" s="12">
        <f>IF(E973&lt;1,0,IF(A973&lt;(Støtteark!$H$4-5),0,(IF(H973="Utførelse",(L973+M973),IF(H973="Fagkontroll",(N973),0)))))</f>
        <v>0</v>
      </c>
      <c r="P973" s="12">
        <f>IF(A973&lt;(Støtteark!$H$4-5),0,B973)</f>
        <v>0</v>
      </c>
    </row>
    <row r="974" spans="1:16" x14ac:dyDescent="0.2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32"/>
      <c r="L974" s="12">
        <f t="shared" si="45"/>
        <v>0</v>
      </c>
      <c r="M974" s="12">
        <f t="shared" si="46"/>
        <v>0</v>
      </c>
      <c r="N974" s="12">
        <f t="shared" si="47"/>
        <v>0</v>
      </c>
      <c r="O974" s="12">
        <f>IF(E974&lt;1,0,IF(A974&lt;(Støtteark!$H$4-5),0,(IF(H974="Utførelse",(L974+M974),IF(H974="Fagkontroll",(N974),0)))))</f>
        <v>0</v>
      </c>
      <c r="P974" s="12">
        <f>IF(A974&lt;(Støtteark!$H$4-5),0,B974)</f>
        <v>0</v>
      </c>
    </row>
    <row r="975" spans="1:16" x14ac:dyDescent="0.2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32"/>
      <c r="L975" s="12">
        <f t="shared" ref="L975:L1000" si="48">IF(E975&lt;1,0,IF(H975="Utførelse",IF(G975="Tekniske planer",B975,0),0))</f>
        <v>0</v>
      </c>
      <c r="M975" s="12">
        <f t="shared" ref="M975:M1000" si="49">IF(E975&lt;1,0,IF(H975="Utførelse",IF(G975="Revurdering",B975,0),0))</f>
        <v>0</v>
      </c>
      <c r="N975" s="12">
        <f t="shared" ref="N975:N1000" si="50">IF(L975+M975&gt;0,0,B975)</f>
        <v>0</v>
      </c>
      <c r="O975" s="12">
        <f>IF(E975&lt;1,0,IF(A975&lt;(Støtteark!$H$4-5),0,(IF(H975="Utførelse",(L975+M975),IF(H975="Fagkontroll",(N975),0)))))</f>
        <v>0</v>
      </c>
      <c r="P975" s="12">
        <f>IF(A975&lt;(Støtteark!$H$4-5),0,B975)</f>
        <v>0</v>
      </c>
    </row>
    <row r="976" spans="1:16" x14ac:dyDescent="0.2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32"/>
      <c r="L976" s="12">
        <f t="shared" si="48"/>
        <v>0</v>
      </c>
      <c r="M976" s="12">
        <f t="shared" si="49"/>
        <v>0</v>
      </c>
      <c r="N976" s="12">
        <f t="shared" si="50"/>
        <v>0</v>
      </c>
      <c r="O976" s="12">
        <f>IF(E976&lt;1,0,IF(A976&lt;(Støtteark!$H$4-5),0,(IF(H976="Utførelse",(L976+M976),IF(H976="Fagkontroll",(N976),0)))))</f>
        <v>0</v>
      </c>
      <c r="P976" s="12">
        <f>IF(A976&lt;(Støtteark!$H$4-5),0,B976)</f>
        <v>0</v>
      </c>
    </row>
    <row r="977" spans="1:16" x14ac:dyDescent="0.2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32"/>
      <c r="L977" s="12">
        <f t="shared" si="48"/>
        <v>0</v>
      </c>
      <c r="M977" s="12">
        <f t="shared" si="49"/>
        <v>0</v>
      </c>
      <c r="N977" s="12">
        <f t="shared" si="50"/>
        <v>0</v>
      </c>
      <c r="O977" s="12">
        <f>IF(E977&lt;1,0,IF(A977&lt;(Støtteark!$H$4-5),0,(IF(H977="Utførelse",(L977+M977),IF(H977="Fagkontroll",(N977),0)))))</f>
        <v>0</v>
      </c>
      <c r="P977" s="12">
        <f>IF(A977&lt;(Støtteark!$H$4-5),0,B977)</f>
        <v>0</v>
      </c>
    </row>
    <row r="978" spans="1:16" x14ac:dyDescent="0.2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32"/>
      <c r="L978" s="12">
        <f t="shared" si="48"/>
        <v>0</v>
      </c>
      <c r="M978" s="12">
        <f t="shared" si="49"/>
        <v>0</v>
      </c>
      <c r="N978" s="12">
        <f t="shared" si="50"/>
        <v>0</v>
      </c>
      <c r="O978" s="12">
        <f>IF(E978&lt;1,0,IF(A978&lt;(Støtteark!$H$4-5),0,(IF(H978="Utførelse",(L978+M978),IF(H978="Fagkontroll",(N978),0)))))</f>
        <v>0</v>
      </c>
      <c r="P978" s="12">
        <f>IF(A978&lt;(Støtteark!$H$4-5),0,B978)</f>
        <v>0</v>
      </c>
    </row>
    <row r="979" spans="1:16" x14ac:dyDescent="0.2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32"/>
      <c r="L979" s="12">
        <f t="shared" si="48"/>
        <v>0</v>
      </c>
      <c r="M979" s="12">
        <f t="shared" si="49"/>
        <v>0</v>
      </c>
      <c r="N979" s="12">
        <f t="shared" si="50"/>
        <v>0</v>
      </c>
      <c r="O979" s="12">
        <f>IF(E979&lt;1,0,IF(A979&lt;(Støtteark!$H$4-5),0,(IF(H979="Utførelse",(L979+M979),IF(H979="Fagkontroll",(N979),0)))))</f>
        <v>0</v>
      </c>
      <c r="P979" s="12">
        <f>IF(A979&lt;(Støtteark!$H$4-5),0,B979)</f>
        <v>0</v>
      </c>
    </row>
    <row r="980" spans="1:16" x14ac:dyDescent="0.2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32"/>
      <c r="L980" s="12">
        <f t="shared" si="48"/>
        <v>0</v>
      </c>
      <c r="M980" s="12">
        <f t="shared" si="49"/>
        <v>0</v>
      </c>
      <c r="N980" s="12">
        <f t="shared" si="50"/>
        <v>0</v>
      </c>
      <c r="O980" s="12">
        <f>IF(E980&lt;1,0,IF(A980&lt;(Støtteark!$H$4-5),0,(IF(H980="Utførelse",(L980+M980),IF(H980="Fagkontroll",(N980),0)))))</f>
        <v>0</v>
      </c>
      <c r="P980" s="12">
        <f>IF(A980&lt;(Støtteark!$H$4-5),0,B980)</f>
        <v>0</v>
      </c>
    </row>
    <row r="981" spans="1:16" x14ac:dyDescent="0.2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32"/>
      <c r="L981" s="12">
        <f t="shared" si="48"/>
        <v>0</v>
      </c>
      <c r="M981" s="12">
        <f t="shared" si="49"/>
        <v>0</v>
      </c>
      <c r="N981" s="12">
        <f t="shared" si="50"/>
        <v>0</v>
      </c>
      <c r="O981" s="12">
        <f>IF(E981&lt;1,0,IF(A981&lt;(Støtteark!$H$4-5),0,(IF(H981="Utførelse",(L981+M981),IF(H981="Fagkontroll",(N981),0)))))</f>
        <v>0</v>
      </c>
      <c r="P981" s="12">
        <f>IF(A981&lt;(Støtteark!$H$4-5),0,B981)</f>
        <v>0</v>
      </c>
    </row>
    <row r="982" spans="1:16" x14ac:dyDescent="0.2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32"/>
      <c r="L982" s="12">
        <f t="shared" si="48"/>
        <v>0</v>
      </c>
      <c r="M982" s="12">
        <f t="shared" si="49"/>
        <v>0</v>
      </c>
      <c r="N982" s="12">
        <f t="shared" si="50"/>
        <v>0</v>
      </c>
      <c r="O982" s="12">
        <f>IF(E982&lt;1,0,IF(A982&lt;(Støtteark!$H$4-5),0,(IF(H982="Utførelse",(L982+M982),IF(H982="Fagkontroll",(N982),0)))))</f>
        <v>0</v>
      </c>
      <c r="P982" s="12">
        <f>IF(A982&lt;(Støtteark!$H$4-5),0,B982)</f>
        <v>0</v>
      </c>
    </row>
    <row r="983" spans="1:16" x14ac:dyDescent="0.2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32"/>
      <c r="L983" s="12">
        <f t="shared" si="48"/>
        <v>0</v>
      </c>
      <c r="M983" s="12">
        <f t="shared" si="49"/>
        <v>0</v>
      </c>
      <c r="N983" s="12">
        <f t="shared" si="50"/>
        <v>0</v>
      </c>
      <c r="O983" s="12">
        <f>IF(E983&lt;1,0,IF(A983&lt;(Støtteark!$H$4-5),0,(IF(H983="Utførelse",(L983+M983),IF(H983="Fagkontroll",(N983),0)))))</f>
        <v>0</v>
      </c>
      <c r="P983" s="12">
        <f>IF(A983&lt;(Støtteark!$H$4-5),0,B983)</f>
        <v>0</v>
      </c>
    </row>
    <row r="984" spans="1:16" x14ac:dyDescent="0.2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32"/>
      <c r="L984" s="12">
        <f t="shared" si="48"/>
        <v>0</v>
      </c>
      <c r="M984" s="12">
        <f t="shared" si="49"/>
        <v>0</v>
      </c>
      <c r="N984" s="12">
        <f t="shared" si="50"/>
        <v>0</v>
      </c>
      <c r="O984" s="12">
        <f>IF(E984&lt;1,0,IF(A984&lt;(Støtteark!$H$4-5),0,(IF(H984="Utførelse",(L984+M984),IF(H984="Fagkontroll",(N984),0)))))</f>
        <v>0</v>
      </c>
      <c r="P984" s="12">
        <f>IF(A984&lt;(Støtteark!$H$4-5),0,B984)</f>
        <v>0</v>
      </c>
    </row>
    <row r="985" spans="1:16" x14ac:dyDescent="0.2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32"/>
      <c r="L985" s="12">
        <f t="shared" si="48"/>
        <v>0</v>
      </c>
      <c r="M985" s="12">
        <f t="shared" si="49"/>
        <v>0</v>
      </c>
      <c r="N985" s="12">
        <f t="shared" si="50"/>
        <v>0</v>
      </c>
      <c r="O985" s="12">
        <f>IF(E985&lt;1,0,IF(A985&lt;(Støtteark!$H$4-5),0,(IF(H985="Utførelse",(L985+M985),IF(H985="Fagkontroll",(N985),0)))))</f>
        <v>0</v>
      </c>
      <c r="P985" s="12">
        <f>IF(A985&lt;(Støtteark!$H$4-5),0,B985)</f>
        <v>0</v>
      </c>
    </row>
    <row r="986" spans="1:16" x14ac:dyDescent="0.25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32"/>
      <c r="L986" s="12">
        <f t="shared" si="48"/>
        <v>0</v>
      </c>
      <c r="M986" s="12">
        <f t="shared" si="49"/>
        <v>0</v>
      </c>
      <c r="N986" s="12">
        <f t="shared" si="50"/>
        <v>0</v>
      </c>
      <c r="O986" s="12">
        <f>IF(E986&lt;1,0,IF(A986&lt;(Støtteark!$H$4-5),0,(IF(H986="Utførelse",(L986+M986),IF(H986="Fagkontroll",(N986),0)))))</f>
        <v>0</v>
      </c>
      <c r="P986" s="12">
        <f>IF(A986&lt;(Støtteark!$H$4-5),0,B986)</f>
        <v>0</v>
      </c>
    </row>
    <row r="987" spans="1:16" x14ac:dyDescent="0.25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32"/>
      <c r="L987" s="12">
        <f t="shared" si="48"/>
        <v>0</v>
      </c>
      <c r="M987" s="12">
        <f t="shared" si="49"/>
        <v>0</v>
      </c>
      <c r="N987" s="12">
        <f t="shared" si="50"/>
        <v>0</v>
      </c>
      <c r="O987" s="12">
        <f>IF(E987&lt;1,0,IF(A987&lt;(Støtteark!$H$4-5),0,(IF(H987="Utførelse",(L987+M987),IF(H987="Fagkontroll",(N987),0)))))</f>
        <v>0</v>
      </c>
      <c r="P987" s="12">
        <f>IF(A987&lt;(Støtteark!$H$4-5),0,B987)</f>
        <v>0</v>
      </c>
    </row>
    <row r="988" spans="1:16" x14ac:dyDescent="0.25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32"/>
      <c r="L988" s="12">
        <f t="shared" si="48"/>
        <v>0</v>
      </c>
      <c r="M988" s="12">
        <f t="shared" si="49"/>
        <v>0</v>
      </c>
      <c r="N988" s="12">
        <f t="shared" si="50"/>
        <v>0</v>
      </c>
      <c r="O988" s="12">
        <f>IF(E988&lt;1,0,IF(A988&lt;(Støtteark!$H$4-5),0,(IF(H988="Utførelse",(L988+M988),IF(H988="Fagkontroll",(N988),0)))))</f>
        <v>0</v>
      </c>
      <c r="P988" s="12">
        <f>IF(A988&lt;(Støtteark!$H$4-5),0,B988)</f>
        <v>0</v>
      </c>
    </row>
    <row r="989" spans="1:16" x14ac:dyDescent="0.25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32"/>
      <c r="L989" s="12">
        <f t="shared" si="48"/>
        <v>0</v>
      </c>
      <c r="M989" s="12">
        <f t="shared" si="49"/>
        <v>0</v>
      </c>
      <c r="N989" s="12">
        <f t="shared" si="50"/>
        <v>0</v>
      </c>
      <c r="O989" s="12">
        <f>IF(E989&lt;1,0,IF(A989&lt;(Støtteark!$H$4-5),0,(IF(H989="Utførelse",(L989+M989),IF(H989="Fagkontroll",(N989),0)))))</f>
        <v>0</v>
      </c>
      <c r="P989" s="12">
        <f>IF(A989&lt;(Støtteark!$H$4-5),0,B989)</f>
        <v>0</v>
      </c>
    </row>
    <row r="990" spans="1:16" x14ac:dyDescent="0.25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32"/>
      <c r="L990" s="12">
        <f t="shared" si="48"/>
        <v>0</v>
      </c>
      <c r="M990" s="12">
        <f t="shared" si="49"/>
        <v>0</v>
      </c>
      <c r="N990" s="12">
        <f t="shared" si="50"/>
        <v>0</v>
      </c>
      <c r="O990" s="12">
        <f>IF(E990&lt;1,0,IF(A990&lt;(Støtteark!$H$4-5),0,(IF(H990="Utførelse",(L990+M990),IF(H990="Fagkontroll",(N990),0)))))</f>
        <v>0</v>
      </c>
      <c r="P990" s="12">
        <f>IF(A990&lt;(Støtteark!$H$4-5),0,B990)</f>
        <v>0</v>
      </c>
    </row>
    <row r="991" spans="1:16" x14ac:dyDescent="0.25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32"/>
      <c r="L991" s="12">
        <f t="shared" si="48"/>
        <v>0</v>
      </c>
      <c r="M991" s="12">
        <f t="shared" si="49"/>
        <v>0</v>
      </c>
      <c r="N991" s="12">
        <f t="shared" si="50"/>
        <v>0</v>
      </c>
      <c r="O991" s="12">
        <f>IF(E991&lt;1,0,IF(A991&lt;(Støtteark!$H$4-5),0,(IF(H991="Utførelse",(L991+M991),IF(H991="Fagkontroll",(N991),0)))))</f>
        <v>0</v>
      </c>
      <c r="P991" s="12">
        <f>IF(A991&lt;(Støtteark!$H$4-5),0,B991)</f>
        <v>0</v>
      </c>
    </row>
    <row r="992" spans="1:16" x14ac:dyDescent="0.25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32"/>
      <c r="L992" s="12">
        <f t="shared" si="48"/>
        <v>0</v>
      </c>
      <c r="M992" s="12">
        <f t="shared" si="49"/>
        <v>0</v>
      </c>
      <c r="N992" s="12">
        <f t="shared" si="50"/>
        <v>0</v>
      </c>
      <c r="O992" s="12">
        <f>IF(E992&lt;1,0,IF(A992&lt;(Støtteark!$H$4-5),0,(IF(H992="Utførelse",(L992+M992),IF(H992="Fagkontroll",(N992),0)))))</f>
        <v>0</v>
      </c>
      <c r="P992" s="12">
        <f>IF(A992&lt;(Støtteark!$H$4-5),0,B992)</f>
        <v>0</v>
      </c>
    </row>
    <row r="993" spans="1:16" x14ac:dyDescent="0.25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32"/>
      <c r="L993" s="12">
        <f t="shared" si="48"/>
        <v>0</v>
      </c>
      <c r="M993" s="12">
        <f t="shared" si="49"/>
        <v>0</v>
      </c>
      <c r="N993" s="12">
        <f t="shared" si="50"/>
        <v>0</v>
      </c>
      <c r="O993" s="12">
        <f>IF(E993&lt;1,0,IF(A993&lt;(Støtteark!$H$4-5),0,(IF(H993="Utførelse",(L993+M993),IF(H993="Fagkontroll",(N993),0)))))</f>
        <v>0</v>
      </c>
      <c r="P993" s="12">
        <f>IF(A993&lt;(Støtteark!$H$4-5),0,B993)</f>
        <v>0</v>
      </c>
    </row>
    <row r="994" spans="1:16" x14ac:dyDescent="0.25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32"/>
      <c r="L994" s="12">
        <f t="shared" si="48"/>
        <v>0</v>
      </c>
      <c r="M994" s="12">
        <f t="shared" si="49"/>
        <v>0</v>
      </c>
      <c r="N994" s="12">
        <f t="shared" si="50"/>
        <v>0</v>
      </c>
      <c r="O994" s="12">
        <f>IF(E994&lt;1,0,IF(A994&lt;(Støtteark!$H$4-5),0,(IF(H994="Utførelse",(L994+M994),IF(H994="Fagkontroll",(N994),0)))))</f>
        <v>0</v>
      </c>
      <c r="P994" s="12">
        <f>IF(A994&lt;(Støtteark!$H$4-5),0,B994)</f>
        <v>0</v>
      </c>
    </row>
    <row r="995" spans="1:16" x14ac:dyDescent="0.2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32"/>
      <c r="L995" s="12">
        <f t="shared" si="48"/>
        <v>0</v>
      </c>
      <c r="M995" s="12">
        <f t="shared" si="49"/>
        <v>0</v>
      </c>
      <c r="N995" s="12">
        <f t="shared" si="50"/>
        <v>0</v>
      </c>
      <c r="O995" s="12">
        <f>IF(E995&lt;1,0,IF(A995&lt;(Støtteark!$H$4-5),0,(IF(H995="Utførelse",(L995+M995),IF(H995="Fagkontroll",(N995),0)))))</f>
        <v>0</v>
      </c>
      <c r="P995" s="12">
        <f>IF(A995&lt;(Støtteark!$H$4-5),0,B995)</f>
        <v>0</v>
      </c>
    </row>
    <row r="996" spans="1:16" x14ac:dyDescent="0.25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32"/>
      <c r="L996" s="12">
        <f t="shared" si="48"/>
        <v>0</v>
      </c>
      <c r="M996" s="12">
        <f t="shared" si="49"/>
        <v>0</v>
      </c>
      <c r="N996" s="12">
        <f t="shared" si="50"/>
        <v>0</v>
      </c>
      <c r="O996" s="12">
        <f>IF(E996&lt;1,0,IF(A996&lt;(Støtteark!$H$4-5),0,(IF(H996="Utførelse",(L996+M996),IF(H996="Fagkontroll",(N996),0)))))</f>
        <v>0</v>
      </c>
      <c r="P996" s="12">
        <f>IF(A996&lt;(Støtteark!$H$4-5),0,B996)</f>
        <v>0</v>
      </c>
    </row>
    <row r="997" spans="1:16" x14ac:dyDescent="0.25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32"/>
      <c r="L997" s="12">
        <f t="shared" si="48"/>
        <v>0</v>
      </c>
      <c r="M997" s="12">
        <f t="shared" si="49"/>
        <v>0</v>
      </c>
      <c r="N997" s="12">
        <f t="shared" si="50"/>
        <v>0</v>
      </c>
      <c r="O997" s="12">
        <f>IF(E997&lt;1,0,IF(A997&lt;(Støtteark!$H$4-5),0,(IF(H997="Utførelse",(L997+M997),IF(H997="Fagkontroll",(N997),0)))))</f>
        <v>0</v>
      </c>
      <c r="P997" s="12">
        <f>IF(A997&lt;(Støtteark!$H$4-5),0,B997)</f>
        <v>0</v>
      </c>
    </row>
    <row r="998" spans="1:16" x14ac:dyDescent="0.25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32"/>
      <c r="L998" s="12">
        <f t="shared" si="48"/>
        <v>0</v>
      </c>
      <c r="M998" s="12">
        <f t="shared" si="49"/>
        <v>0</v>
      </c>
      <c r="N998" s="12">
        <f t="shared" si="50"/>
        <v>0</v>
      </c>
      <c r="O998" s="12">
        <f>IF(E998&lt;1,0,IF(A998&lt;(Støtteark!$H$4-5),0,(IF(H998="Utførelse",(L998+M998),IF(H998="Fagkontroll",(N998),0)))))</f>
        <v>0</v>
      </c>
      <c r="P998" s="12">
        <f>IF(A998&lt;(Støtteark!$H$4-5),0,B998)</f>
        <v>0</v>
      </c>
    </row>
    <row r="999" spans="1:16" x14ac:dyDescent="0.25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32"/>
      <c r="L999" s="12">
        <f t="shared" si="48"/>
        <v>0</v>
      </c>
      <c r="M999" s="12">
        <f t="shared" si="49"/>
        <v>0</v>
      </c>
      <c r="N999" s="12">
        <f t="shared" si="50"/>
        <v>0</v>
      </c>
      <c r="O999" s="12">
        <f>IF(E999&lt;1,0,IF(A999&lt;(Støtteark!$H$4-5),0,(IF(H999="Utførelse",(L999+M999),IF(H999="Fagkontroll",(N999),0)))))</f>
        <v>0</v>
      </c>
      <c r="P999" s="12">
        <f>IF(A999&lt;(Støtteark!$H$4-5),0,B999)</f>
        <v>0</v>
      </c>
    </row>
    <row r="1000" spans="1:16" x14ac:dyDescent="0.25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32"/>
      <c r="L1000" s="12">
        <f t="shared" si="48"/>
        <v>0</v>
      </c>
      <c r="M1000" s="12">
        <f t="shared" si="49"/>
        <v>0</v>
      </c>
      <c r="N1000" s="12">
        <f t="shared" si="50"/>
        <v>0</v>
      </c>
      <c r="O1000" s="12">
        <f>IF(E1000&lt;1,0,IF(A1000&lt;(Støtteark!$H$4-5),0,(IF(H1000="Utførelse",(L1000+M1000),IF(H1000="Fagkontroll",(N1000),0)))))</f>
        <v>0</v>
      </c>
      <c r="P1000" s="12">
        <f>IF(A1000&lt;(Støtteark!$H$4-5),0,B1000)</f>
        <v>0</v>
      </c>
    </row>
  </sheetData>
  <sheetProtection algorithmName="SHA-512" hashValue="2XKDAogwocUDOD+we318MsyG9vgPEe426CqcUhLdK9D/Ue7/t1XYfRdAiat1/tBIHqa6+PdAyI98mMqv6WA37A==" saltValue="wh6s3UWNit43UodlrWiCWQ==" spinCount="100000" sheet="1" objects="1" scenarios="1"/>
  <protectedRanges>
    <protectedRange algorithmName="SHA-512" hashValue="YJzDgsJNxu4yx2ecxpzBHzms9aI5uPY1dlpF5izAEBOMxeDH5FgJ0LxYOurtiwtGMbGCn0tZ6S3H/Rb1FuIV8g==" saltValue="2TmjEorwaevvUunZgnZjNg==" spinCount="100000" sqref="A13:J400" name="Område1"/>
    <protectedRange algorithmName="SHA-512" hashValue="IP9pywXB55flaCmVS4Ou5JUJP+XfdOA2MgGV0kizdFcBvObrMPrWc8qccopmEGYxiWRG44OTPIrcynOewSi+AA==" saltValue="+kURQHMsmxx41bex+I3HEw==" spinCount="100000" sqref="K13:K400" name="Område1_1"/>
  </protectedRanges>
  <mergeCells count="9">
    <mergeCell ref="A10:C10"/>
    <mergeCell ref="L11:N11"/>
    <mergeCell ref="O11:P11"/>
    <mergeCell ref="D1:G1"/>
    <mergeCell ref="D2:G2"/>
    <mergeCell ref="A5:C5"/>
    <mergeCell ref="A6:C6"/>
    <mergeCell ref="A7:C7"/>
    <mergeCell ref="A9:C9"/>
  </mergeCells>
  <pageMargins left="0.7" right="0.7" top="0.75" bottom="0.75" header="0.3" footer="0.3"/>
  <pageSetup paperSize="8" orientation="landscape" r:id="rId1"/>
  <headerFooter>
    <oddHeader>&amp;LSøknad om fagansvarliggodkjenning&amp;C&amp;"-,Fet"&amp;18Praksisskjema for fagområde I</oddHead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992D076-1733-4AD5-994C-B29471169AAE}">
          <x14:formula1>
            <xm:f>Støtteark!$E$4:$E$6</xm:f>
          </x14:formula1>
          <xm:sqref>H13:H1048576</xm:sqref>
        </x14:dataValidation>
        <x14:dataValidation type="list" allowBlank="1" showInputMessage="1" showErrorMessage="1" xr:uid="{9E25A1B0-124D-4354-8802-8498F4C7CB93}">
          <x14:formula1>
            <xm:f>Støtteark!$C$4:$C$9</xm:f>
          </x14:formula1>
          <xm:sqref>E13</xm:sqref>
        </x14:dataValidation>
        <x14:dataValidation type="list" allowBlank="1" showInputMessage="1" showErrorMessage="1" xr:uid="{F908EE60-8F06-4702-B1DA-D378C5D729DD}">
          <x14:formula1>
            <xm:f>Støtteark!$C$5:$C$9</xm:f>
          </x14:formula1>
          <xm:sqref>E14:E1048576</xm:sqref>
        </x14:dataValidation>
        <x14:dataValidation type="list" allowBlank="1" showInputMessage="1" showErrorMessage="1" xr:uid="{10BAC3DF-0F4B-43E7-B805-EBF32AD39C42}">
          <x14:formula1>
            <xm:f>Støtteark!$A$15:$A$19</xm:f>
          </x14:formula1>
          <xm:sqref>G13:G1048576</xm:sqref>
        </x14:dataValidation>
        <x14:dataValidation type="list" allowBlank="1" showInputMessage="1" showErrorMessage="1" xr:uid="{3517F811-DA00-46CE-BC23-EE4602C73A91}">
          <x14:formula1>
            <xm:f>Støtteark!$C$15:$C$21</xm:f>
          </x14:formula1>
          <xm:sqref>G1</xm:sqref>
        </x14:dataValidation>
        <x14:dataValidation type="list" allowBlank="1" showInputMessage="1" showErrorMessage="1" xr:uid="{A5680D58-619D-4D68-AA4A-F75322CBB4C2}">
          <x14:formula1>
            <xm:f>Støtteark!$D$15:$D$20</xm:f>
          </x14:formula1>
          <xm:sqref>F1:F2 F13:F1048576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3596F-F3D9-4BA5-9ADA-F543AA8C7E8C}">
  <dimension ref="A1:P1000"/>
  <sheetViews>
    <sheetView zoomScaleNormal="100" workbookViewId="0">
      <pane xSplit="11" ySplit="12" topLeftCell="L13" activePane="bottomRight" state="frozen"/>
      <selection activeCell="D9" sqref="D9"/>
      <selection pane="topRight" activeCell="D9" sqref="D9"/>
      <selection pane="bottomLeft" activeCell="D9" sqref="D9"/>
      <selection pane="bottomRight" activeCell="H19" sqref="H19"/>
    </sheetView>
  </sheetViews>
  <sheetFormatPr baseColWidth="10" defaultColWidth="11.42578125" defaultRowHeight="15" x14ac:dyDescent="0.25"/>
  <cols>
    <col min="1" max="2" width="9.7109375" style="12" customWidth="1"/>
    <col min="3" max="3" width="44.7109375" style="12" customWidth="1"/>
    <col min="4" max="4" width="8.5703125" style="12" customWidth="1"/>
    <col min="5" max="5" width="12.7109375" style="12" customWidth="1"/>
    <col min="6" max="6" width="25.7109375" style="12" customWidth="1"/>
    <col min="7" max="8" width="15.7109375" style="12" customWidth="1"/>
    <col min="9" max="9" width="50.7109375" style="12" customWidth="1"/>
    <col min="10" max="10" width="20.7109375" style="12" customWidth="1"/>
    <col min="11" max="11" width="15.7109375" customWidth="1"/>
    <col min="12" max="12" width="15.28515625" style="12" hidden="1" customWidth="1"/>
    <col min="13" max="13" width="14" style="12" hidden="1" customWidth="1"/>
    <col min="14" max="14" width="13.42578125" style="12" hidden="1" customWidth="1"/>
    <col min="15" max="15" width="15.28515625" style="12" hidden="1" customWidth="1"/>
    <col min="16" max="16" width="13.7109375" style="12" hidden="1" customWidth="1"/>
    <col min="17" max="16384" width="11.42578125" style="12"/>
  </cols>
  <sheetData>
    <row r="1" spans="1:16" ht="23.25" x14ac:dyDescent="0.35">
      <c r="A1" s="14"/>
      <c r="B1" s="14"/>
      <c r="D1" s="64" t="s">
        <v>66</v>
      </c>
      <c r="E1" s="64"/>
      <c r="F1" s="64"/>
      <c r="G1" s="64"/>
      <c r="H1" s="18"/>
      <c r="I1" s="14"/>
      <c r="J1" s="14"/>
      <c r="K1" s="14"/>
    </row>
    <row r="2" spans="1:16" ht="15.75" x14ac:dyDescent="0.25">
      <c r="A2" s="14"/>
      <c r="B2" s="14"/>
      <c r="C2" s="14"/>
      <c r="D2" s="65" t="str">
        <f>Oppsummering!E3</f>
        <v>[navn]</v>
      </c>
      <c r="E2" s="65"/>
      <c r="F2" s="65"/>
      <c r="G2" s="65"/>
      <c r="H2" s="19"/>
      <c r="I2" s="14"/>
      <c r="J2" s="14"/>
      <c r="K2" s="14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x14ac:dyDescent="0.25">
      <c r="A4" s="17"/>
      <c r="B4" s="17"/>
      <c r="C4" s="17"/>
      <c r="D4" s="17"/>
      <c r="F4" s="17"/>
      <c r="G4" s="17"/>
      <c r="H4" s="17"/>
      <c r="I4" s="14"/>
      <c r="J4" s="14"/>
      <c r="K4" s="14"/>
    </row>
    <row r="5" spans="1:16" x14ac:dyDescent="0.25">
      <c r="A5" s="63" t="s">
        <v>3</v>
      </c>
      <c r="B5" s="63"/>
      <c r="C5" s="63"/>
      <c r="D5" s="25">
        <f>SUM(N:N)+D6+D7</f>
        <v>0</v>
      </c>
      <c r="E5" s="24" t="s">
        <v>46</v>
      </c>
      <c r="F5" s="14"/>
      <c r="G5" s="17"/>
      <c r="H5" s="17"/>
      <c r="I5" s="14"/>
      <c r="J5" s="14"/>
      <c r="K5" s="14"/>
    </row>
    <row r="6" spans="1:16" ht="14.25" customHeight="1" x14ac:dyDescent="0.25">
      <c r="A6" s="62" t="s">
        <v>112</v>
      </c>
      <c r="B6" s="62"/>
      <c r="C6" s="62"/>
      <c r="D6" s="26">
        <f>SUM(L:L)</f>
        <v>0</v>
      </c>
      <c r="E6" s="17" t="s">
        <v>46</v>
      </c>
      <c r="F6" s="14"/>
      <c r="H6" s="17"/>
      <c r="I6" s="14"/>
      <c r="J6" s="14"/>
      <c r="K6" s="14"/>
    </row>
    <row r="7" spans="1:16" ht="15" customHeight="1" x14ac:dyDescent="0.25">
      <c r="A7" s="62" t="s">
        <v>113</v>
      </c>
      <c r="B7" s="62"/>
      <c r="C7" s="62"/>
      <c r="D7" s="26">
        <f>SUM(M:M)</f>
        <v>0</v>
      </c>
      <c r="E7" s="17" t="s">
        <v>46</v>
      </c>
      <c r="F7" s="14"/>
      <c r="G7" s="17"/>
      <c r="H7" s="17"/>
      <c r="I7" s="14"/>
      <c r="J7" s="14"/>
      <c r="K7" s="14"/>
    </row>
    <row r="8" spans="1:16" x14ac:dyDescent="0.25">
      <c r="A8" s="17"/>
      <c r="B8" s="17"/>
      <c r="C8" s="17"/>
      <c r="D8" s="26"/>
      <c r="E8" s="17"/>
      <c r="F8" s="14"/>
      <c r="G8" s="17"/>
      <c r="H8" s="17"/>
      <c r="I8" s="14"/>
      <c r="J8" s="14"/>
      <c r="K8" s="14"/>
    </row>
    <row r="9" spans="1:16" x14ac:dyDescent="0.25">
      <c r="A9" s="62" t="s">
        <v>102</v>
      </c>
      <c r="B9" s="62"/>
      <c r="C9" s="62"/>
      <c r="D9" s="26">
        <f>SUM(P:P)</f>
        <v>0</v>
      </c>
      <c r="E9" s="14" t="s">
        <v>46</v>
      </c>
      <c r="F9" s="14"/>
      <c r="G9" s="17"/>
      <c r="H9" s="17"/>
      <c r="I9" s="14"/>
      <c r="J9" s="14"/>
      <c r="K9" s="14"/>
    </row>
    <row r="10" spans="1:16" x14ac:dyDescent="0.25">
      <c r="A10" s="62" t="s">
        <v>109</v>
      </c>
      <c r="B10" s="62"/>
      <c r="C10" s="62"/>
      <c r="D10" s="26">
        <f>SUM(O:O)</f>
        <v>0</v>
      </c>
      <c r="E10" s="17" t="s">
        <v>46</v>
      </c>
      <c r="F10" s="14"/>
      <c r="G10" s="17"/>
      <c r="H10" s="17"/>
      <c r="I10" s="14"/>
      <c r="J10" s="14"/>
      <c r="K10" s="14"/>
    </row>
    <row r="11" spans="1:16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61" t="s">
        <v>82</v>
      </c>
      <c r="M11" s="61"/>
      <c r="N11" s="61"/>
      <c r="O11" s="61" t="s">
        <v>81</v>
      </c>
      <c r="P11" s="61"/>
    </row>
    <row r="12" spans="1:16" ht="31.5" customHeight="1" x14ac:dyDescent="0.25">
      <c r="A12" s="28" t="s">
        <v>84</v>
      </c>
      <c r="B12" s="28" t="s">
        <v>85</v>
      </c>
      <c r="C12" s="28" t="s">
        <v>51</v>
      </c>
      <c r="D12" s="28" t="s">
        <v>4</v>
      </c>
      <c r="E12" s="28" t="s">
        <v>52</v>
      </c>
      <c r="F12" s="28" t="s">
        <v>67</v>
      </c>
      <c r="G12" s="28" t="s">
        <v>26</v>
      </c>
      <c r="H12" s="28" t="s">
        <v>86</v>
      </c>
      <c r="I12" s="31" t="s">
        <v>129</v>
      </c>
      <c r="J12" s="28" t="s">
        <v>79</v>
      </c>
      <c r="K12" s="28" t="s">
        <v>131</v>
      </c>
      <c r="L12" s="15" t="s">
        <v>13</v>
      </c>
      <c r="M12" s="15" t="s">
        <v>44</v>
      </c>
      <c r="N12" s="15" t="s">
        <v>45</v>
      </c>
      <c r="O12" s="12" t="s">
        <v>88</v>
      </c>
      <c r="P12" s="12" t="s">
        <v>90</v>
      </c>
    </row>
    <row r="13" spans="1:16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32"/>
      <c r="L13" s="12">
        <f>IF(H13="Utførelse",IF(G13="Tekniske planer",B13,0),0)</f>
        <v>0</v>
      </c>
      <c r="M13" s="12">
        <f>IF(H13="Utførelse",IF(G13="Revurdering",B13,0),0)</f>
        <v>0</v>
      </c>
      <c r="N13" s="12">
        <f t="shared" ref="N13" si="0">IF(L13+M13&gt;0,0,B13)</f>
        <v>0</v>
      </c>
      <c r="O13" s="12">
        <f>IF(A13&lt;(Støtteark!$H$4-5),0,(IF(H13="Utførelse",(L13+M13),IF(H13="Fagkontroll",(N13),0))))</f>
        <v>0</v>
      </c>
      <c r="P13" s="12">
        <f>IF(A13&lt;(Støtteark!$H$4-5),0,B13)</f>
        <v>0</v>
      </c>
    </row>
    <row r="14" spans="1:16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32"/>
      <c r="L14" s="12">
        <f t="shared" ref="L14:L77" si="1">IF(H14="Utførelse",IF(G14="Tekniske planer",B14,0),0)</f>
        <v>0</v>
      </c>
      <c r="M14" s="12">
        <f t="shared" ref="M14:M77" si="2">IF(H14="Utførelse",IF(G14="Revurdering",B14,0),0)</f>
        <v>0</v>
      </c>
      <c r="N14" s="12">
        <f t="shared" ref="N14:N77" si="3">IF(L14+M14&gt;0,0,B14)</f>
        <v>0</v>
      </c>
      <c r="O14" s="12">
        <f>IF(A14&lt;(Støtteark!$H$4-5),0,(IF(H14="Utførelse",(L14+M14),IF(H14="Fagkontroll",(N14),0))))</f>
        <v>0</v>
      </c>
      <c r="P14" s="12">
        <f>IF(A14&lt;(Støtteark!$H$4-5),0,B14)</f>
        <v>0</v>
      </c>
    </row>
    <row r="15" spans="1:16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32"/>
      <c r="L15" s="12">
        <f t="shared" si="1"/>
        <v>0</v>
      </c>
      <c r="M15" s="12">
        <f t="shared" si="2"/>
        <v>0</v>
      </c>
      <c r="N15" s="12">
        <f t="shared" si="3"/>
        <v>0</v>
      </c>
      <c r="O15" s="12">
        <f>IF(A15&lt;(Støtteark!$H$4-5),0,(IF(H15="Utførelse",(L15+M15),IF(H15="Fagkontroll",(N15),0))))</f>
        <v>0</v>
      </c>
      <c r="P15" s="12">
        <f>IF(A15&lt;(Støtteark!$H$4-5),0,B15)</f>
        <v>0</v>
      </c>
    </row>
    <row r="16" spans="1:16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32"/>
      <c r="L16" s="12">
        <f t="shared" si="1"/>
        <v>0</v>
      </c>
      <c r="M16" s="12">
        <f t="shared" si="2"/>
        <v>0</v>
      </c>
      <c r="N16" s="12">
        <f t="shared" si="3"/>
        <v>0</v>
      </c>
      <c r="O16" s="12">
        <f>IF(A16&lt;(Støtteark!$H$4-5),0,(IF(H16="Utførelse",(L16+M16),IF(H16="Fagkontroll",(N16),0))))</f>
        <v>0</v>
      </c>
      <c r="P16" s="12">
        <f>IF(A16&lt;(Støtteark!$H$4-5),0,B16)</f>
        <v>0</v>
      </c>
    </row>
    <row r="17" spans="1:16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32"/>
      <c r="L17" s="12">
        <f t="shared" si="1"/>
        <v>0</v>
      </c>
      <c r="M17" s="12">
        <f t="shared" si="2"/>
        <v>0</v>
      </c>
      <c r="N17" s="12">
        <f t="shared" si="3"/>
        <v>0</v>
      </c>
      <c r="O17" s="12">
        <f>IF(A17&lt;(Støtteark!$H$4-5),0,(IF(H17="Utførelse",(L17+M17),IF(H17="Fagkontroll",(N17),0))))</f>
        <v>0</v>
      </c>
      <c r="P17" s="12">
        <f>IF(A17&lt;(Støtteark!$H$4-5),0,B17)</f>
        <v>0</v>
      </c>
    </row>
    <row r="18" spans="1:16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32"/>
      <c r="L18" s="12">
        <f t="shared" si="1"/>
        <v>0</v>
      </c>
      <c r="M18" s="12">
        <f t="shared" si="2"/>
        <v>0</v>
      </c>
      <c r="N18" s="12">
        <f t="shared" si="3"/>
        <v>0</v>
      </c>
      <c r="O18" s="12">
        <f>IF(A18&lt;(Støtteark!$H$4-5),0,(IF(H18="Utførelse",(L18+M18),IF(H18="Fagkontroll",(N18),0))))</f>
        <v>0</v>
      </c>
      <c r="P18" s="12">
        <f>IF(A18&lt;(Støtteark!$H$4-5),0,B18)</f>
        <v>0</v>
      </c>
    </row>
    <row r="19" spans="1:16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32"/>
      <c r="L19" s="12">
        <f t="shared" si="1"/>
        <v>0</v>
      </c>
      <c r="M19" s="12">
        <f t="shared" si="2"/>
        <v>0</v>
      </c>
      <c r="N19" s="12">
        <f t="shared" si="3"/>
        <v>0</v>
      </c>
      <c r="O19" s="12">
        <f>IF(A19&lt;(Støtteark!$H$4-5),0,(IF(H19="Utførelse",(L19+M19),IF(H19="Fagkontroll",(N19),0))))</f>
        <v>0</v>
      </c>
      <c r="P19" s="12">
        <f>IF(A19&lt;(Støtteark!$H$4-5),0,B19)</f>
        <v>0</v>
      </c>
    </row>
    <row r="20" spans="1:16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32"/>
      <c r="L20" s="12">
        <f t="shared" si="1"/>
        <v>0</v>
      </c>
      <c r="M20" s="12">
        <f t="shared" si="2"/>
        <v>0</v>
      </c>
      <c r="N20" s="12">
        <f t="shared" si="3"/>
        <v>0</v>
      </c>
      <c r="O20" s="12">
        <f>IF(A20&lt;(Støtteark!$H$4-5),0,(IF(H20="Utførelse",(L20+M20),IF(H20="Fagkontroll",(N20),0))))</f>
        <v>0</v>
      </c>
      <c r="P20" s="12">
        <f>IF(A20&lt;(Støtteark!$H$4-5),0,B20)</f>
        <v>0</v>
      </c>
    </row>
    <row r="21" spans="1:16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32"/>
      <c r="L21" s="12">
        <f t="shared" si="1"/>
        <v>0</v>
      </c>
      <c r="M21" s="12">
        <f t="shared" si="2"/>
        <v>0</v>
      </c>
      <c r="N21" s="12">
        <f t="shared" si="3"/>
        <v>0</v>
      </c>
      <c r="O21" s="12">
        <f>IF(A21&lt;(Støtteark!$H$4-5),0,(IF(H21="Utførelse",(L21+M21),IF(H21="Fagkontroll",(N21),0))))</f>
        <v>0</v>
      </c>
      <c r="P21" s="12">
        <f>IF(A21&lt;(Støtteark!$H$4-5),0,B21)</f>
        <v>0</v>
      </c>
    </row>
    <row r="22" spans="1:16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32"/>
      <c r="L22" s="12">
        <f t="shared" si="1"/>
        <v>0</v>
      </c>
      <c r="M22" s="12">
        <f t="shared" si="2"/>
        <v>0</v>
      </c>
      <c r="N22" s="12">
        <f t="shared" si="3"/>
        <v>0</v>
      </c>
      <c r="O22" s="12">
        <f>IF(A22&lt;(Støtteark!$H$4-5),0,(IF(H22="Utførelse",(L22+M22),IF(H22="Fagkontroll",(N22),0))))</f>
        <v>0</v>
      </c>
      <c r="P22" s="12">
        <f>IF(A22&lt;(Støtteark!$H$4-5),0,B22)</f>
        <v>0</v>
      </c>
    </row>
    <row r="23" spans="1:16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32"/>
      <c r="L23" s="12">
        <f t="shared" si="1"/>
        <v>0</v>
      </c>
      <c r="M23" s="12">
        <f t="shared" si="2"/>
        <v>0</v>
      </c>
      <c r="N23" s="12">
        <f t="shared" si="3"/>
        <v>0</v>
      </c>
      <c r="O23" s="12">
        <f>IF(A23&lt;(Støtteark!$H$4-5),0,(IF(H23="Utførelse",(L23+M23),IF(H23="Fagkontroll",(N23),0))))</f>
        <v>0</v>
      </c>
      <c r="P23" s="12">
        <f>IF(A23&lt;(Støtteark!$H$4-5),0,B23)</f>
        <v>0</v>
      </c>
    </row>
    <row r="24" spans="1:16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32"/>
      <c r="L24" s="12">
        <f t="shared" si="1"/>
        <v>0</v>
      </c>
      <c r="M24" s="12">
        <f t="shared" si="2"/>
        <v>0</v>
      </c>
      <c r="N24" s="12">
        <f t="shared" si="3"/>
        <v>0</v>
      </c>
      <c r="O24" s="12">
        <f>IF(A24&lt;(Støtteark!$H$4-5),0,(IF(H24="Utførelse",(L24+M24),IF(H24="Fagkontroll",(N24),0))))</f>
        <v>0</v>
      </c>
      <c r="P24" s="12">
        <f>IF(A24&lt;(Støtteark!$H$4-5),0,B24)</f>
        <v>0</v>
      </c>
    </row>
    <row r="25" spans="1:16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32"/>
      <c r="L25" s="12">
        <f t="shared" si="1"/>
        <v>0</v>
      </c>
      <c r="M25" s="12">
        <f t="shared" si="2"/>
        <v>0</v>
      </c>
      <c r="N25" s="12">
        <f t="shared" si="3"/>
        <v>0</v>
      </c>
      <c r="O25" s="12">
        <f>IF(A25&lt;(Støtteark!$H$4-5),0,(IF(H25="Utførelse",(L25+M25),IF(H25="Fagkontroll",(N25),0))))</f>
        <v>0</v>
      </c>
      <c r="P25" s="12">
        <f>IF(A25&lt;(Støtteark!$H$4-5),0,B25)</f>
        <v>0</v>
      </c>
    </row>
    <row r="26" spans="1:16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32"/>
      <c r="L26" s="12">
        <f t="shared" si="1"/>
        <v>0</v>
      </c>
      <c r="M26" s="12">
        <f t="shared" si="2"/>
        <v>0</v>
      </c>
      <c r="N26" s="12">
        <f t="shared" si="3"/>
        <v>0</v>
      </c>
      <c r="O26" s="12">
        <f>IF(A26&lt;(Støtteark!$H$4-5),0,(IF(H26="Utførelse",(L26+M26),IF(H26="Fagkontroll",(N26),0))))</f>
        <v>0</v>
      </c>
      <c r="P26" s="12">
        <f>IF(A26&lt;(Støtteark!$H$4-5),0,B26)</f>
        <v>0</v>
      </c>
    </row>
    <row r="27" spans="1:16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32"/>
      <c r="L27" s="12">
        <f t="shared" si="1"/>
        <v>0</v>
      </c>
      <c r="M27" s="12">
        <f t="shared" si="2"/>
        <v>0</v>
      </c>
      <c r="N27" s="12">
        <f t="shared" si="3"/>
        <v>0</v>
      </c>
      <c r="O27" s="12">
        <f>IF(A27&lt;(Støtteark!$H$4-5),0,(IF(H27="Utførelse",(L27+M27),IF(H27="Fagkontroll",(N27),0))))</f>
        <v>0</v>
      </c>
      <c r="P27" s="12">
        <f>IF(A27&lt;(Støtteark!$H$4-5),0,B27)</f>
        <v>0</v>
      </c>
    </row>
    <row r="28" spans="1:16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32"/>
      <c r="L28" s="12">
        <f t="shared" si="1"/>
        <v>0</v>
      </c>
      <c r="M28" s="12">
        <f t="shared" si="2"/>
        <v>0</v>
      </c>
      <c r="N28" s="12">
        <f t="shared" si="3"/>
        <v>0</v>
      </c>
      <c r="O28" s="12">
        <f>IF(A28&lt;(Støtteark!$H$4-5),0,(IF(H28="Utførelse",(L28+M28),IF(H28="Fagkontroll",(N28),0))))</f>
        <v>0</v>
      </c>
      <c r="P28" s="12">
        <f>IF(A28&lt;(Støtteark!$H$4-5),0,B28)</f>
        <v>0</v>
      </c>
    </row>
    <row r="29" spans="1:16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32"/>
      <c r="L29" s="12">
        <f t="shared" si="1"/>
        <v>0</v>
      </c>
      <c r="M29" s="12">
        <f t="shared" si="2"/>
        <v>0</v>
      </c>
      <c r="N29" s="12">
        <f t="shared" si="3"/>
        <v>0</v>
      </c>
      <c r="O29" s="12">
        <f>IF(A29&lt;(Støtteark!$H$4-5),0,(IF(H29="Utførelse",(L29+M29),IF(H29="Fagkontroll",(N29),0))))</f>
        <v>0</v>
      </c>
      <c r="P29" s="12">
        <f>IF(A29&lt;(Støtteark!$H$4-5),0,B29)</f>
        <v>0</v>
      </c>
    </row>
    <row r="30" spans="1:16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32"/>
      <c r="L30" s="12">
        <f t="shared" si="1"/>
        <v>0</v>
      </c>
      <c r="M30" s="12">
        <f t="shared" si="2"/>
        <v>0</v>
      </c>
      <c r="N30" s="12">
        <f t="shared" si="3"/>
        <v>0</v>
      </c>
      <c r="O30" s="12">
        <f>IF(A30&lt;(Støtteark!$H$4-5),0,(IF(H30="Utførelse",(L30+M30),IF(H30="Fagkontroll",(N30),0))))</f>
        <v>0</v>
      </c>
      <c r="P30" s="12">
        <f>IF(A30&lt;(Støtteark!$H$4-5),0,B30)</f>
        <v>0</v>
      </c>
    </row>
    <row r="31" spans="1:16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32"/>
      <c r="L31" s="12">
        <f t="shared" si="1"/>
        <v>0</v>
      </c>
      <c r="M31" s="12">
        <f t="shared" si="2"/>
        <v>0</v>
      </c>
      <c r="N31" s="12">
        <f t="shared" si="3"/>
        <v>0</v>
      </c>
      <c r="O31" s="12">
        <f>IF(A31&lt;(Støtteark!$H$4-5),0,(IF(H31="Utførelse",(L31+M31),IF(H31="Fagkontroll",(N31),0))))</f>
        <v>0</v>
      </c>
      <c r="P31" s="12">
        <f>IF(A31&lt;(Støtteark!$H$4-5),0,B31)</f>
        <v>0</v>
      </c>
    </row>
    <row r="32" spans="1:16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32"/>
      <c r="L32" s="12">
        <f t="shared" si="1"/>
        <v>0</v>
      </c>
      <c r="M32" s="12">
        <f t="shared" si="2"/>
        <v>0</v>
      </c>
      <c r="N32" s="12">
        <f t="shared" si="3"/>
        <v>0</v>
      </c>
      <c r="O32" s="12">
        <f>IF(A32&lt;(Støtteark!$H$4-5),0,(IF(H32="Utførelse",(L32+M32),IF(H32="Fagkontroll",(N32),0))))</f>
        <v>0</v>
      </c>
      <c r="P32" s="12">
        <f>IF(A32&lt;(Støtteark!$H$4-5),0,B32)</f>
        <v>0</v>
      </c>
    </row>
    <row r="33" spans="1:16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32"/>
      <c r="L33" s="12">
        <f t="shared" si="1"/>
        <v>0</v>
      </c>
      <c r="M33" s="12">
        <f t="shared" si="2"/>
        <v>0</v>
      </c>
      <c r="N33" s="12">
        <f t="shared" si="3"/>
        <v>0</v>
      </c>
      <c r="O33" s="12">
        <f>IF(A33&lt;(Støtteark!$H$4-5),0,(IF(H33="Utførelse",(L33+M33),IF(H33="Fagkontroll",(N33),0))))</f>
        <v>0</v>
      </c>
      <c r="P33" s="12">
        <f>IF(A33&lt;(Støtteark!$H$4-5),0,B33)</f>
        <v>0</v>
      </c>
    </row>
    <row r="34" spans="1:16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32"/>
      <c r="L34" s="12">
        <f t="shared" si="1"/>
        <v>0</v>
      </c>
      <c r="M34" s="12">
        <f t="shared" si="2"/>
        <v>0</v>
      </c>
      <c r="N34" s="12">
        <f t="shared" si="3"/>
        <v>0</v>
      </c>
      <c r="O34" s="12">
        <f>IF(A34&lt;(Støtteark!$H$4-5),0,(IF(H34="Utførelse",(L34+M34),IF(H34="Fagkontroll",(N34),0))))</f>
        <v>0</v>
      </c>
      <c r="P34" s="12">
        <f>IF(A34&lt;(Støtteark!$H$4-5),0,B34)</f>
        <v>0</v>
      </c>
    </row>
    <row r="35" spans="1:16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32"/>
      <c r="L35" s="12">
        <f t="shared" si="1"/>
        <v>0</v>
      </c>
      <c r="M35" s="12">
        <f t="shared" si="2"/>
        <v>0</v>
      </c>
      <c r="N35" s="12">
        <f t="shared" si="3"/>
        <v>0</v>
      </c>
      <c r="O35" s="12">
        <f>IF(A35&lt;(Støtteark!$H$4-5),0,(IF(H35="Utførelse",(L35+M35),IF(H35="Fagkontroll",(N35),0))))</f>
        <v>0</v>
      </c>
      <c r="P35" s="12">
        <f>IF(A35&lt;(Støtteark!$H$4-5),0,B35)</f>
        <v>0</v>
      </c>
    </row>
    <row r="36" spans="1:16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32"/>
      <c r="L36" s="12">
        <f t="shared" si="1"/>
        <v>0</v>
      </c>
      <c r="M36" s="12">
        <f t="shared" si="2"/>
        <v>0</v>
      </c>
      <c r="N36" s="12">
        <f t="shared" si="3"/>
        <v>0</v>
      </c>
      <c r="O36" s="12">
        <f>IF(A36&lt;(Støtteark!$H$4-5),0,(IF(H36="Utførelse",(L36+M36),IF(H36="Fagkontroll",(N36),0))))</f>
        <v>0</v>
      </c>
      <c r="P36" s="12">
        <f>IF(A36&lt;(Støtteark!$H$4-5),0,B36)</f>
        <v>0</v>
      </c>
    </row>
    <row r="37" spans="1:16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32"/>
      <c r="L37" s="12">
        <f t="shared" si="1"/>
        <v>0</v>
      </c>
      <c r="M37" s="12">
        <f t="shared" si="2"/>
        <v>0</v>
      </c>
      <c r="N37" s="12">
        <f t="shared" si="3"/>
        <v>0</v>
      </c>
      <c r="O37" s="12">
        <f>IF(A37&lt;(Støtteark!$H$4-5),0,(IF(H37="Utførelse",(L37+M37),IF(H37="Fagkontroll",(N37),0))))</f>
        <v>0</v>
      </c>
      <c r="P37" s="12">
        <f>IF(A37&lt;(Støtteark!$H$4-5),0,B37)</f>
        <v>0</v>
      </c>
    </row>
    <row r="38" spans="1:16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32"/>
      <c r="L38" s="12">
        <f t="shared" si="1"/>
        <v>0</v>
      </c>
      <c r="M38" s="12">
        <f t="shared" si="2"/>
        <v>0</v>
      </c>
      <c r="N38" s="12">
        <f t="shared" si="3"/>
        <v>0</v>
      </c>
      <c r="O38" s="12">
        <f>IF(A38&lt;(Støtteark!$H$4-5),0,(IF(H38="Utførelse",(L38+M38),IF(H38="Fagkontroll",(N38),0))))</f>
        <v>0</v>
      </c>
      <c r="P38" s="12">
        <f>IF(A38&lt;(Støtteark!$H$4-5),0,B38)</f>
        <v>0</v>
      </c>
    </row>
    <row r="39" spans="1:16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32"/>
      <c r="L39" s="12">
        <f t="shared" si="1"/>
        <v>0</v>
      </c>
      <c r="M39" s="12">
        <f t="shared" si="2"/>
        <v>0</v>
      </c>
      <c r="N39" s="12">
        <f t="shared" si="3"/>
        <v>0</v>
      </c>
      <c r="O39" s="12">
        <f>IF(A39&lt;(Støtteark!$H$4-5),0,(IF(H39="Utførelse",(L39+M39),IF(H39="Fagkontroll",(N39),0))))</f>
        <v>0</v>
      </c>
      <c r="P39" s="12">
        <f>IF(A39&lt;(Støtteark!$H$4-5),0,B39)</f>
        <v>0</v>
      </c>
    </row>
    <row r="40" spans="1:16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32"/>
      <c r="L40" s="12">
        <f t="shared" si="1"/>
        <v>0</v>
      </c>
      <c r="M40" s="12">
        <f t="shared" si="2"/>
        <v>0</v>
      </c>
      <c r="N40" s="12">
        <f t="shared" si="3"/>
        <v>0</v>
      </c>
      <c r="O40" s="12">
        <f>IF(A40&lt;(Støtteark!$H$4-5),0,(IF(H40="Utførelse",(L40+M40),IF(H40="Fagkontroll",(N40),0))))</f>
        <v>0</v>
      </c>
      <c r="P40" s="12">
        <f>IF(A40&lt;(Støtteark!$H$4-5),0,B40)</f>
        <v>0</v>
      </c>
    </row>
    <row r="41" spans="1:16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32"/>
      <c r="L41" s="12">
        <f t="shared" si="1"/>
        <v>0</v>
      </c>
      <c r="M41" s="12">
        <f t="shared" si="2"/>
        <v>0</v>
      </c>
      <c r="N41" s="12">
        <f t="shared" si="3"/>
        <v>0</v>
      </c>
      <c r="O41" s="12">
        <f>IF(A41&lt;(Støtteark!$H$4-5),0,(IF(H41="Utførelse",(L41+M41),IF(H41="Fagkontroll",(N41),0))))</f>
        <v>0</v>
      </c>
      <c r="P41" s="12">
        <f>IF(A41&lt;(Støtteark!$H$4-5),0,B41)</f>
        <v>0</v>
      </c>
    </row>
    <row r="42" spans="1:16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32"/>
      <c r="L42" s="12">
        <f t="shared" si="1"/>
        <v>0</v>
      </c>
      <c r="M42" s="12">
        <f t="shared" si="2"/>
        <v>0</v>
      </c>
      <c r="N42" s="12">
        <f t="shared" si="3"/>
        <v>0</v>
      </c>
      <c r="O42" s="12">
        <f>IF(A42&lt;(Støtteark!$H$4-5),0,(IF(H42="Utførelse",(L42+M42),IF(H42="Fagkontroll",(N42),0))))</f>
        <v>0</v>
      </c>
      <c r="P42" s="12">
        <f>IF(A42&lt;(Støtteark!$H$4-5),0,B42)</f>
        <v>0</v>
      </c>
    </row>
    <row r="43" spans="1:16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32"/>
      <c r="L43" s="12">
        <f t="shared" si="1"/>
        <v>0</v>
      </c>
      <c r="M43" s="12">
        <f t="shared" si="2"/>
        <v>0</v>
      </c>
      <c r="N43" s="12">
        <f t="shared" si="3"/>
        <v>0</v>
      </c>
      <c r="O43" s="12">
        <f>IF(A43&lt;(Støtteark!$H$4-5),0,(IF(H43="Utførelse",(L43+M43),IF(H43="Fagkontroll",(N43),0))))</f>
        <v>0</v>
      </c>
      <c r="P43" s="12">
        <f>IF(A43&lt;(Støtteark!$H$4-5),0,B43)</f>
        <v>0</v>
      </c>
    </row>
    <row r="44" spans="1:16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32"/>
      <c r="L44" s="12">
        <f t="shared" si="1"/>
        <v>0</v>
      </c>
      <c r="M44" s="12">
        <f t="shared" si="2"/>
        <v>0</v>
      </c>
      <c r="N44" s="12">
        <f t="shared" si="3"/>
        <v>0</v>
      </c>
      <c r="O44" s="12">
        <f>IF(A44&lt;(Støtteark!$H$4-5),0,(IF(H44="Utførelse",(L44+M44),IF(H44="Fagkontroll",(N44),0))))</f>
        <v>0</v>
      </c>
      <c r="P44" s="12">
        <f>IF(A44&lt;(Støtteark!$H$4-5),0,B44)</f>
        <v>0</v>
      </c>
    </row>
    <row r="45" spans="1:16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32"/>
      <c r="L45" s="12">
        <f t="shared" si="1"/>
        <v>0</v>
      </c>
      <c r="M45" s="12">
        <f t="shared" si="2"/>
        <v>0</v>
      </c>
      <c r="N45" s="12">
        <f t="shared" si="3"/>
        <v>0</v>
      </c>
      <c r="O45" s="12">
        <f>IF(A45&lt;(Støtteark!$H$4-5),0,(IF(H45="Utførelse",(L45+M45),IF(H45="Fagkontroll",(N45),0))))</f>
        <v>0</v>
      </c>
      <c r="P45" s="12">
        <f>IF(A45&lt;(Støtteark!$H$4-5),0,B45)</f>
        <v>0</v>
      </c>
    </row>
    <row r="46" spans="1:16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32"/>
      <c r="L46" s="12">
        <f t="shared" si="1"/>
        <v>0</v>
      </c>
      <c r="M46" s="12">
        <f t="shared" si="2"/>
        <v>0</v>
      </c>
      <c r="N46" s="12">
        <f t="shared" si="3"/>
        <v>0</v>
      </c>
      <c r="O46" s="12">
        <f>IF(A46&lt;(Støtteark!$H$4-5),0,(IF(H46="Utførelse",(L46+M46),IF(H46="Fagkontroll",(N46),0))))</f>
        <v>0</v>
      </c>
      <c r="P46" s="12">
        <f>IF(A46&lt;(Støtteark!$H$4-5),0,B46)</f>
        <v>0</v>
      </c>
    </row>
    <row r="47" spans="1:16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32"/>
      <c r="L47" s="12">
        <f t="shared" si="1"/>
        <v>0</v>
      </c>
      <c r="M47" s="12">
        <f t="shared" si="2"/>
        <v>0</v>
      </c>
      <c r="N47" s="12">
        <f t="shared" si="3"/>
        <v>0</v>
      </c>
      <c r="O47" s="12">
        <f>IF(A47&lt;(Støtteark!$H$4-5),0,(IF(H47="Utførelse",(L47+M47),IF(H47="Fagkontroll",(N47),0))))</f>
        <v>0</v>
      </c>
      <c r="P47" s="12">
        <f>IF(A47&lt;(Støtteark!$H$4-5),0,B47)</f>
        <v>0</v>
      </c>
    </row>
    <row r="48" spans="1:16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32"/>
      <c r="L48" s="12">
        <f t="shared" si="1"/>
        <v>0</v>
      </c>
      <c r="M48" s="12">
        <f t="shared" si="2"/>
        <v>0</v>
      </c>
      <c r="N48" s="12">
        <f t="shared" si="3"/>
        <v>0</v>
      </c>
      <c r="O48" s="12">
        <f>IF(A48&lt;(Støtteark!$H$4-5),0,(IF(H48="Utførelse",(L48+M48),IF(H48="Fagkontroll",(N48),0))))</f>
        <v>0</v>
      </c>
      <c r="P48" s="12">
        <f>IF(A48&lt;(Støtteark!$H$4-5),0,B48)</f>
        <v>0</v>
      </c>
    </row>
    <row r="49" spans="1:16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32"/>
      <c r="L49" s="12">
        <f t="shared" si="1"/>
        <v>0</v>
      </c>
      <c r="M49" s="12">
        <f t="shared" si="2"/>
        <v>0</v>
      </c>
      <c r="N49" s="12">
        <f t="shared" si="3"/>
        <v>0</v>
      </c>
      <c r="O49" s="12">
        <f>IF(A49&lt;(Støtteark!$H$4-5),0,(IF(H49="Utførelse",(L49+M49),IF(H49="Fagkontroll",(N49),0))))</f>
        <v>0</v>
      </c>
      <c r="P49" s="12">
        <f>IF(A49&lt;(Støtteark!$H$4-5),0,B49)</f>
        <v>0</v>
      </c>
    </row>
    <row r="50" spans="1:16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32"/>
      <c r="L50" s="12">
        <f t="shared" si="1"/>
        <v>0</v>
      </c>
      <c r="M50" s="12">
        <f t="shared" si="2"/>
        <v>0</v>
      </c>
      <c r="N50" s="12">
        <f t="shared" si="3"/>
        <v>0</v>
      </c>
      <c r="O50" s="12">
        <f>IF(A50&lt;(Støtteark!$H$4-5),0,(IF(H50="Utførelse",(L50+M50),IF(H50="Fagkontroll",(N50),0))))</f>
        <v>0</v>
      </c>
      <c r="P50" s="12">
        <f>IF(A50&lt;(Støtteark!$H$4-5),0,B50)</f>
        <v>0</v>
      </c>
    </row>
    <row r="51" spans="1:16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32"/>
      <c r="L51" s="12">
        <f t="shared" si="1"/>
        <v>0</v>
      </c>
      <c r="M51" s="12">
        <f t="shared" si="2"/>
        <v>0</v>
      </c>
      <c r="N51" s="12">
        <f t="shared" si="3"/>
        <v>0</v>
      </c>
      <c r="O51" s="12">
        <f>IF(A51&lt;(Støtteark!$H$4-5),0,(IF(H51="Utførelse",(L51+M51),IF(H51="Fagkontroll",(N51),0))))</f>
        <v>0</v>
      </c>
      <c r="P51" s="12">
        <f>IF(A51&lt;(Støtteark!$H$4-5),0,B51)</f>
        <v>0</v>
      </c>
    </row>
    <row r="52" spans="1:16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32"/>
      <c r="L52" s="12">
        <f t="shared" si="1"/>
        <v>0</v>
      </c>
      <c r="M52" s="12">
        <f t="shared" si="2"/>
        <v>0</v>
      </c>
      <c r="N52" s="12">
        <f t="shared" si="3"/>
        <v>0</v>
      </c>
      <c r="O52" s="12">
        <f>IF(A52&lt;(Støtteark!$H$4-5),0,(IF(H52="Utførelse",(L52+M52),IF(H52="Fagkontroll",(N52),0))))</f>
        <v>0</v>
      </c>
      <c r="P52" s="12">
        <f>IF(A52&lt;(Støtteark!$H$4-5),0,B52)</f>
        <v>0</v>
      </c>
    </row>
    <row r="53" spans="1:16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32"/>
      <c r="L53" s="12">
        <f t="shared" si="1"/>
        <v>0</v>
      </c>
      <c r="M53" s="12">
        <f t="shared" si="2"/>
        <v>0</v>
      </c>
      <c r="N53" s="12">
        <f t="shared" si="3"/>
        <v>0</v>
      </c>
      <c r="O53" s="12">
        <f>IF(A53&lt;(Støtteark!$H$4-5),0,(IF(H53="Utførelse",(L53+M53),IF(H53="Fagkontroll",(N53),0))))</f>
        <v>0</v>
      </c>
      <c r="P53" s="12">
        <f>IF(A53&lt;(Støtteark!$H$4-5),0,B53)</f>
        <v>0</v>
      </c>
    </row>
    <row r="54" spans="1:16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32"/>
      <c r="L54" s="12">
        <f t="shared" si="1"/>
        <v>0</v>
      </c>
      <c r="M54" s="12">
        <f t="shared" si="2"/>
        <v>0</v>
      </c>
      <c r="N54" s="12">
        <f t="shared" si="3"/>
        <v>0</v>
      </c>
      <c r="O54" s="12">
        <f>IF(A54&lt;(Støtteark!$H$4-5),0,(IF(H54="Utførelse",(L54+M54),IF(H54="Fagkontroll",(N54),0))))</f>
        <v>0</v>
      </c>
      <c r="P54" s="12">
        <f>IF(A54&lt;(Støtteark!$H$4-5),0,B54)</f>
        <v>0</v>
      </c>
    </row>
    <row r="55" spans="1:16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32"/>
      <c r="L55" s="12">
        <f t="shared" si="1"/>
        <v>0</v>
      </c>
      <c r="M55" s="12">
        <f t="shared" si="2"/>
        <v>0</v>
      </c>
      <c r="N55" s="12">
        <f t="shared" si="3"/>
        <v>0</v>
      </c>
      <c r="O55" s="12">
        <f>IF(A55&lt;(Støtteark!$H$4-5),0,(IF(H55="Utførelse",(L55+M55),IF(H55="Fagkontroll",(N55),0))))</f>
        <v>0</v>
      </c>
      <c r="P55" s="12">
        <f>IF(A55&lt;(Støtteark!$H$4-5),0,B55)</f>
        <v>0</v>
      </c>
    </row>
    <row r="56" spans="1:16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32"/>
      <c r="L56" s="12">
        <f t="shared" si="1"/>
        <v>0</v>
      </c>
      <c r="M56" s="12">
        <f t="shared" si="2"/>
        <v>0</v>
      </c>
      <c r="N56" s="12">
        <f t="shared" si="3"/>
        <v>0</v>
      </c>
      <c r="O56" s="12">
        <f>IF(A56&lt;(Støtteark!$H$4-5),0,(IF(H56="Utførelse",(L56+M56),IF(H56="Fagkontroll",(N56),0))))</f>
        <v>0</v>
      </c>
      <c r="P56" s="12">
        <f>IF(A56&lt;(Støtteark!$H$4-5),0,B56)</f>
        <v>0</v>
      </c>
    </row>
    <row r="57" spans="1:16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32"/>
      <c r="L57" s="12">
        <f t="shared" si="1"/>
        <v>0</v>
      </c>
      <c r="M57" s="12">
        <f t="shared" si="2"/>
        <v>0</v>
      </c>
      <c r="N57" s="12">
        <f t="shared" si="3"/>
        <v>0</v>
      </c>
      <c r="O57" s="12">
        <f>IF(A57&lt;(Støtteark!$H$4-5),0,(IF(H57="Utførelse",(L57+M57),IF(H57="Fagkontroll",(N57),0))))</f>
        <v>0</v>
      </c>
      <c r="P57" s="12">
        <f>IF(A57&lt;(Støtteark!$H$4-5),0,B57)</f>
        <v>0</v>
      </c>
    </row>
    <row r="58" spans="1:16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2"/>
      <c r="L58" s="12">
        <f t="shared" si="1"/>
        <v>0</v>
      </c>
      <c r="M58" s="12">
        <f t="shared" si="2"/>
        <v>0</v>
      </c>
      <c r="N58" s="12">
        <f t="shared" si="3"/>
        <v>0</v>
      </c>
      <c r="O58" s="12">
        <f>IF(A58&lt;(Støtteark!$H$4-5),0,(IF(H58="Utførelse",(L58+M58),IF(H58="Fagkontroll",(N58),0))))</f>
        <v>0</v>
      </c>
      <c r="P58" s="12">
        <f>IF(A58&lt;(Støtteark!$H$4-5),0,B58)</f>
        <v>0</v>
      </c>
    </row>
    <row r="59" spans="1:16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32"/>
      <c r="L59" s="12">
        <f t="shared" si="1"/>
        <v>0</v>
      </c>
      <c r="M59" s="12">
        <f t="shared" si="2"/>
        <v>0</v>
      </c>
      <c r="N59" s="12">
        <f t="shared" si="3"/>
        <v>0</v>
      </c>
      <c r="O59" s="12">
        <f>IF(A59&lt;(Støtteark!$H$4-5),0,(IF(H59="Utførelse",(L59+M59),IF(H59="Fagkontroll",(N59),0))))</f>
        <v>0</v>
      </c>
      <c r="P59" s="12">
        <f>IF(A59&lt;(Støtteark!$H$4-5),0,B59)</f>
        <v>0</v>
      </c>
    </row>
    <row r="60" spans="1:16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32"/>
      <c r="L60" s="12">
        <f t="shared" si="1"/>
        <v>0</v>
      </c>
      <c r="M60" s="12">
        <f t="shared" si="2"/>
        <v>0</v>
      </c>
      <c r="N60" s="12">
        <f t="shared" si="3"/>
        <v>0</v>
      </c>
      <c r="O60" s="12">
        <f>IF(A60&lt;(Støtteark!$H$4-5),0,(IF(H60="Utførelse",(L60+M60),IF(H60="Fagkontroll",(N60),0))))</f>
        <v>0</v>
      </c>
      <c r="P60" s="12">
        <f>IF(A60&lt;(Støtteark!$H$4-5),0,B60)</f>
        <v>0</v>
      </c>
    </row>
    <row r="61" spans="1:16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32"/>
      <c r="L61" s="12">
        <f t="shared" si="1"/>
        <v>0</v>
      </c>
      <c r="M61" s="12">
        <f t="shared" si="2"/>
        <v>0</v>
      </c>
      <c r="N61" s="12">
        <f t="shared" si="3"/>
        <v>0</v>
      </c>
      <c r="O61" s="12">
        <f>IF(A61&lt;(Støtteark!$H$4-5),0,(IF(H61="Utførelse",(L61+M61),IF(H61="Fagkontroll",(N61),0))))</f>
        <v>0</v>
      </c>
      <c r="P61" s="12">
        <f>IF(A61&lt;(Støtteark!$H$4-5),0,B61)</f>
        <v>0</v>
      </c>
    </row>
    <row r="62" spans="1:16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32"/>
      <c r="L62" s="12">
        <f t="shared" si="1"/>
        <v>0</v>
      </c>
      <c r="M62" s="12">
        <f t="shared" si="2"/>
        <v>0</v>
      </c>
      <c r="N62" s="12">
        <f t="shared" si="3"/>
        <v>0</v>
      </c>
      <c r="O62" s="12">
        <f>IF(A62&lt;(Støtteark!$H$4-5),0,(IF(H62="Utførelse",(L62+M62),IF(H62="Fagkontroll",(N62),0))))</f>
        <v>0</v>
      </c>
      <c r="P62" s="12">
        <f>IF(A62&lt;(Støtteark!$H$4-5),0,B62)</f>
        <v>0</v>
      </c>
    </row>
    <row r="63" spans="1:16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32"/>
      <c r="L63" s="12">
        <f t="shared" si="1"/>
        <v>0</v>
      </c>
      <c r="M63" s="12">
        <f t="shared" si="2"/>
        <v>0</v>
      </c>
      <c r="N63" s="12">
        <f t="shared" si="3"/>
        <v>0</v>
      </c>
      <c r="O63" s="12">
        <f>IF(A63&lt;(Støtteark!$H$4-5),0,(IF(H63="Utførelse",(L63+M63),IF(H63="Fagkontroll",(N63),0))))</f>
        <v>0</v>
      </c>
      <c r="P63" s="12">
        <f>IF(A63&lt;(Støtteark!$H$4-5),0,B63)</f>
        <v>0</v>
      </c>
    </row>
    <row r="64" spans="1:16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32"/>
      <c r="L64" s="12">
        <f t="shared" si="1"/>
        <v>0</v>
      </c>
      <c r="M64" s="12">
        <f t="shared" si="2"/>
        <v>0</v>
      </c>
      <c r="N64" s="12">
        <f t="shared" si="3"/>
        <v>0</v>
      </c>
      <c r="O64" s="12">
        <f>IF(A64&lt;(Støtteark!$H$4-5),0,(IF(H64="Utførelse",(L64+M64),IF(H64="Fagkontroll",(N64),0))))</f>
        <v>0</v>
      </c>
      <c r="P64" s="12">
        <f>IF(A64&lt;(Støtteark!$H$4-5),0,B64)</f>
        <v>0</v>
      </c>
    </row>
    <row r="65" spans="1:16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32"/>
      <c r="L65" s="12">
        <f t="shared" si="1"/>
        <v>0</v>
      </c>
      <c r="M65" s="12">
        <f t="shared" si="2"/>
        <v>0</v>
      </c>
      <c r="N65" s="12">
        <f t="shared" si="3"/>
        <v>0</v>
      </c>
      <c r="O65" s="12">
        <f>IF(A65&lt;(Støtteark!$H$4-5),0,(IF(H65="Utførelse",(L65+M65),IF(H65="Fagkontroll",(N65),0))))</f>
        <v>0</v>
      </c>
      <c r="P65" s="12">
        <f>IF(A65&lt;(Støtteark!$H$4-5),0,B65)</f>
        <v>0</v>
      </c>
    </row>
    <row r="66" spans="1:16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32"/>
      <c r="L66" s="12">
        <f t="shared" si="1"/>
        <v>0</v>
      </c>
      <c r="M66" s="12">
        <f t="shared" si="2"/>
        <v>0</v>
      </c>
      <c r="N66" s="12">
        <f t="shared" si="3"/>
        <v>0</v>
      </c>
      <c r="O66" s="12">
        <f>IF(A66&lt;(Støtteark!$H$4-5),0,(IF(H66="Utførelse",(L66+M66),IF(H66="Fagkontroll",(N66),0))))</f>
        <v>0</v>
      </c>
      <c r="P66" s="12">
        <f>IF(A66&lt;(Støtteark!$H$4-5),0,B66)</f>
        <v>0</v>
      </c>
    </row>
    <row r="67" spans="1:16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32"/>
      <c r="L67" s="12">
        <f t="shared" si="1"/>
        <v>0</v>
      </c>
      <c r="M67" s="12">
        <f t="shared" si="2"/>
        <v>0</v>
      </c>
      <c r="N67" s="12">
        <f t="shared" si="3"/>
        <v>0</v>
      </c>
      <c r="O67" s="12">
        <f>IF(A67&lt;(Støtteark!$H$4-5),0,(IF(H67="Utførelse",(L67+M67),IF(H67="Fagkontroll",(N67),0))))</f>
        <v>0</v>
      </c>
      <c r="P67" s="12">
        <f>IF(A67&lt;(Støtteark!$H$4-5),0,B67)</f>
        <v>0</v>
      </c>
    </row>
    <row r="68" spans="1:16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32"/>
      <c r="L68" s="12">
        <f t="shared" si="1"/>
        <v>0</v>
      </c>
      <c r="M68" s="12">
        <f t="shared" si="2"/>
        <v>0</v>
      </c>
      <c r="N68" s="12">
        <f t="shared" si="3"/>
        <v>0</v>
      </c>
      <c r="O68" s="12">
        <f>IF(A68&lt;(Støtteark!$H$4-5),0,(IF(H68="Utførelse",(L68+M68),IF(H68="Fagkontroll",(N68),0))))</f>
        <v>0</v>
      </c>
      <c r="P68" s="12">
        <f>IF(A68&lt;(Støtteark!$H$4-5),0,B68)</f>
        <v>0</v>
      </c>
    </row>
    <row r="69" spans="1:16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32"/>
      <c r="L69" s="12">
        <f t="shared" si="1"/>
        <v>0</v>
      </c>
      <c r="M69" s="12">
        <f t="shared" si="2"/>
        <v>0</v>
      </c>
      <c r="N69" s="12">
        <f t="shared" si="3"/>
        <v>0</v>
      </c>
      <c r="O69" s="12">
        <f>IF(A69&lt;(Støtteark!$H$4-5),0,(IF(H69="Utførelse",(L69+M69),IF(H69="Fagkontroll",(N69),0))))</f>
        <v>0</v>
      </c>
      <c r="P69" s="12">
        <f>IF(A69&lt;(Støtteark!$H$4-5),0,B69)</f>
        <v>0</v>
      </c>
    </row>
    <row r="70" spans="1:16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32"/>
      <c r="L70" s="12">
        <f t="shared" si="1"/>
        <v>0</v>
      </c>
      <c r="M70" s="12">
        <f t="shared" si="2"/>
        <v>0</v>
      </c>
      <c r="N70" s="12">
        <f t="shared" si="3"/>
        <v>0</v>
      </c>
      <c r="O70" s="12">
        <f>IF(A70&lt;(Støtteark!$H$4-5),0,(IF(H70="Utførelse",(L70+M70),IF(H70="Fagkontroll",(N70),0))))</f>
        <v>0</v>
      </c>
      <c r="P70" s="12">
        <f>IF(A70&lt;(Støtteark!$H$4-5),0,B70)</f>
        <v>0</v>
      </c>
    </row>
    <row r="71" spans="1:16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32"/>
      <c r="L71" s="12">
        <f t="shared" si="1"/>
        <v>0</v>
      </c>
      <c r="M71" s="12">
        <f t="shared" si="2"/>
        <v>0</v>
      </c>
      <c r="N71" s="12">
        <f t="shared" si="3"/>
        <v>0</v>
      </c>
      <c r="O71" s="12">
        <f>IF(A71&lt;(Støtteark!$H$4-5),0,(IF(H71="Utførelse",(L71+M71),IF(H71="Fagkontroll",(N71),0))))</f>
        <v>0</v>
      </c>
      <c r="P71" s="12">
        <f>IF(A71&lt;(Støtteark!$H$4-5),0,B71)</f>
        <v>0</v>
      </c>
    </row>
    <row r="72" spans="1:16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32"/>
      <c r="L72" s="12">
        <f t="shared" si="1"/>
        <v>0</v>
      </c>
      <c r="M72" s="12">
        <f t="shared" si="2"/>
        <v>0</v>
      </c>
      <c r="N72" s="12">
        <f t="shared" si="3"/>
        <v>0</v>
      </c>
      <c r="O72" s="12">
        <f>IF(A72&lt;(Støtteark!$H$4-5),0,(IF(H72="Utførelse",(L72+M72),IF(H72="Fagkontroll",(N72),0))))</f>
        <v>0</v>
      </c>
      <c r="P72" s="12">
        <f>IF(A72&lt;(Støtteark!$H$4-5),0,B72)</f>
        <v>0</v>
      </c>
    </row>
    <row r="73" spans="1:16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32"/>
      <c r="L73" s="12">
        <f t="shared" si="1"/>
        <v>0</v>
      </c>
      <c r="M73" s="12">
        <f t="shared" si="2"/>
        <v>0</v>
      </c>
      <c r="N73" s="12">
        <f t="shared" si="3"/>
        <v>0</v>
      </c>
      <c r="O73" s="12">
        <f>IF(A73&lt;(Støtteark!$H$4-5),0,(IF(H73="Utførelse",(L73+M73),IF(H73="Fagkontroll",(N73),0))))</f>
        <v>0</v>
      </c>
      <c r="P73" s="12">
        <f>IF(A73&lt;(Støtteark!$H$4-5),0,B73)</f>
        <v>0</v>
      </c>
    </row>
    <row r="74" spans="1:16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32"/>
      <c r="L74" s="12">
        <f t="shared" si="1"/>
        <v>0</v>
      </c>
      <c r="M74" s="12">
        <f t="shared" si="2"/>
        <v>0</v>
      </c>
      <c r="N74" s="12">
        <f t="shared" si="3"/>
        <v>0</v>
      </c>
      <c r="O74" s="12">
        <f>IF(A74&lt;(Støtteark!$H$4-5),0,(IF(H74="Utførelse",(L74+M74),IF(H74="Fagkontroll",(N74),0))))</f>
        <v>0</v>
      </c>
      <c r="P74" s="12">
        <f>IF(A74&lt;(Støtteark!$H$4-5),0,B74)</f>
        <v>0</v>
      </c>
    </row>
    <row r="75" spans="1:16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32"/>
      <c r="L75" s="12">
        <f t="shared" si="1"/>
        <v>0</v>
      </c>
      <c r="M75" s="12">
        <f t="shared" si="2"/>
        <v>0</v>
      </c>
      <c r="N75" s="12">
        <f t="shared" si="3"/>
        <v>0</v>
      </c>
      <c r="O75" s="12">
        <f>IF(A75&lt;(Støtteark!$H$4-5),0,(IF(H75="Utførelse",(L75+M75),IF(H75="Fagkontroll",(N75),0))))</f>
        <v>0</v>
      </c>
      <c r="P75" s="12">
        <f>IF(A75&lt;(Støtteark!$H$4-5),0,B75)</f>
        <v>0</v>
      </c>
    </row>
    <row r="76" spans="1:16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32"/>
      <c r="L76" s="12">
        <f t="shared" si="1"/>
        <v>0</v>
      </c>
      <c r="M76" s="12">
        <f t="shared" si="2"/>
        <v>0</v>
      </c>
      <c r="N76" s="12">
        <f t="shared" si="3"/>
        <v>0</v>
      </c>
      <c r="O76" s="12">
        <f>IF(A76&lt;(Støtteark!$H$4-5),0,(IF(H76="Utførelse",(L76+M76),IF(H76="Fagkontroll",(N76),0))))</f>
        <v>0</v>
      </c>
      <c r="P76" s="12">
        <f>IF(A76&lt;(Støtteark!$H$4-5),0,B76)</f>
        <v>0</v>
      </c>
    </row>
    <row r="77" spans="1:16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32"/>
      <c r="L77" s="12">
        <f t="shared" si="1"/>
        <v>0</v>
      </c>
      <c r="M77" s="12">
        <f t="shared" si="2"/>
        <v>0</v>
      </c>
      <c r="N77" s="12">
        <f t="shared" si="3"/>
        <v>0</v>
      </c>
      <c r="O77" s="12">
        <f>IF(A77&lt;(Støtteark!$H$4-5),0,(IF(H77="Utførelse",(L77+M77),IF(H77="Fagkontroll",(N77),0))))</f>
        <v>0</v>
      </c>
      <c r="P77" s="12">
        <f>IF(A77&lt;(Støtteark!$H$4-5),0,B77)</f>
        <v>0</v>
      </c>
    </row>
    <row r="78" spans="1:16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32"/>
      <c r="L78" s="12">
        <f t="shared" ref="L78:L141" si="4">IF(H78="Utførelse",IF(G78="Tekniske planer",B78,0),0)</f>
        <v>0</v>
      </c>
      <c r="M78" s="12">
        <f t="shared" ref="M78:M141" si="5">IF(H78="Utførelse",IF(G78="Revurdering",B78,0),0)</f>
        <v>0</v>
      </c>
      <c r="N78" s="12">
        <f t="shared" ref="N78:N141" si="6">IF(L78+M78&gt;0,0,B78)</f>
        <v>0</v>
      </c>
      <c r="O78" s="12">
        <f>IF(A78&lt;(Støtteark!$H$4-5),0,(IF(H78="Utførelse",(L78+M78),IF(H78="Fagkontroll",(N78),0))))</f>
        <v>0</v>
      </c>
      <c r="P78" s="12">
        <f>IF(A78&lt;(Støtteark!$H$4-5),0,B78)</f>
        <v>0</v>
      </c>
    </row>
    <row r="79" spans="1:16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32"/>
      <c r="L79" s="12">
        <f t="shared" si="4"/>
        <v>0</v>
      </c>
      <c r="M79" s="12">
        <f t="shared" si="5"/>
        <v>0</v>
      </c>
      <c r="N79" s="12">
        <f t="shared" si="6"/>
        <v>0</v>
      </c>
      <c r="O79" s="12">
        <f>IF(A79&lt;(Støtteark!$H$4-5),0,(IF(H79="Utførelse",(L79+M79),IF(H79="Fagkontroll",(N79),0))))</f>
        <v>0</v>
      </c>
      <c r="P79" s="12">
        <f>IF(A79&lt;(Støtteark!$H$4-5),0,B79)</f>
        <v>0</v>
      </c>
    </row>
    <row r="80" spans="1:16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32"/>
      <c r="L80" s="12">
        <f t="shared" si="4"/>
        <v>0</v>
      </c>
      <c r="M80" s="12">
        <f t="shared" si="5"/>
        <v>0</v>
      </c>
      <c r="N80" s="12">
        <f t="shared" si="6"/>
        <v>0</v>
      </c>
      <c r="O80" s="12">
        <f>IF(A80&lt;(Støtteark!$H$4-5),0,(IF(H80="Utførelse",(L80+M80),IF(H80="Fagkontroll",(N80),0))))</f>
        <v>0</v>
      </c>
      <c r="P80" s="12">
        <f>IF(A80&lt;(Støtteark!$H$4-5),0,B80)</f>
        <v>0</v>
      </c>
    </row>
    <row r="81" spans="1:16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32"/>
      <c r="L81" s="12">
        <f t="shared" si="4"/>
        <v>0</v>
      </c>
      <c r="M81" s="12">
        <f t="shared" si="5"/>
        <v>0</v>
      </c>
      <c r="N81" s="12">
        <f t="shared" si="6"/>
        <v>0</v>
      </c>
      <c r="O81" s="12">
        <f>IF(A81&lt;(Støtteark!$H$4-5),0,(IF(H81="Utførelse",(L81+M81),IF(H81="Fagkontroll",(N81),0))))</f>
        <v>0</v>
      </c>
      <c r="P81" s="12">
        <f>IF(A81&lt;(Støtteark!$H$4-5),0,B81)</f>
        <v>0</v>
      </c>
    </row>
    <row r="82" spans="1:16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32"/>
      <c r="L82" s="12">
        <f t="shared" si="4"/>
        <v>0</v>
      </c>
      <c r="M82" s="12">
        <f t="shared" si="5"/>
        <v>0</v>
      </c>
      <c r="N82" s="12">
        <f t="shared" si="6"/>
        <v>0</v>
      </c>
      <c r="O82" s="12">
        <f>IF(A82&lt;(Støtteark!$H$4-5),0,(IF(H82="Utførelse",(L82+M82),IF(H82="Fagkontroll",(N82),0))))</f>
        <v>0</v>
      </c>
      <c r="P82" s="12">
        <f>IF(A82&lt;(Støtteark!$H$4-5),0,B82)</f>
        <v>0</v>
      </c>
    </row>
    <row r="83" spans="1:16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32"/>
      <c r="L83" s="12">
        <f t="shared" si="4"/>
        <v>0</v>
      </c>
      <c r="M83" s="12">
        <f t="shared" si="5"/>
        <v>0</v>
      </c>
      <c r="N83" s="12">
        <f t="shared" si="6"/>
        <v>0</v>
      </c>
      <c r="O83" s="12">
        <f>IF(A83&lt;(Støtteark!$H$4-5),0,(IF(H83="Utførelse",(L83+M83),IF(H83="Fagkontroll",(N83),0))))</f>
        <v>0</v>
      </c>
      <c r="P83" s="12">
        <f>IF(A83&lt;(Støtteark!$H$4-5),0,B83)</f>
        <v>0</v>
      </c>
    </row>
    <row r="84" spans="1:16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32"/>
      <c r="L84" s="12">
        <f t="shared" si="4"/>
        <v>0</v>
      </c>
      <c r="M84" s="12">
        <f t="shared" si="5"/>
        <v>0</v>
      </c>
      <c r="N84" s="12">
        <f t="shared" si="6"/>
        <v>0</v>
      </c>
      <c r="O84" s="12">
        <f>IF(A84&lt;(Støtteark!$H$4-5),0,(IF(H84="Utførelse",(L84+M84),IF(H84="Fagkontroll",(N84),0))))</f>
        <v>0</v>
      </c>
      <c r="P84" s="12">
        <f>IF(A84&lt;(Støtteark!$H$4-5),0,B84)</f>
        <v>0</v>
      </c>
    </row>
    <row r="85" spans="1:16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32"/>
      <c r="L85" s="12">
        <f t="shared" si="4"/>
        <v>0</v>
      </c>
      <c r="M85" s="12">
        <f t="shared" si="5"/>
        <v>0</v>
      </c>
      <c r="N85" s="12">
        <f t="shared" si="6"/>
        <v>0</v>
      </c>
      <c r="O85" s="12">
        <f>IF(A85&lt;(Støtteark!$H$4-5),0,(IF(H85="Utførelse",(L85+M85),IF(H85="Fagkontroll",(N85),0))))</f>
        <v>0</v>
      </c>
      <c r="P85" s="12">
        <f>IF(A85&lt;(Støtteark!$H$4-5),0,B85)</f>
        <v>0</v>
      </c>
    </row>
    <row r="86" spans="1:16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32"/>
      <c r="L86" s="12">
        <f t="shared" si="4"/>
        <v>0</v>
      </c>
      <c r="M86" s="12">
        <f t="shared" si="5"/>
        <v>0</v>
      </c>
      <c r="N86" s="12">
        <f t="shared" si="6"/>
        <v>0</v>
      </c>
      <c r="O86" s="12">
        <f>IF(A86&lt;(Støtteark!$H$4-5),0,(IF(H86="Utførelse",(L86+M86),IF(H86="Fagkontroll",(N86),0))))</f>
        <v>0</v>
      </c>
      <c r="P86" s="12">
        <f>IF(A86&lt;(Støtteark!$H$4-5),0,B86)</f>
        <v>0</v>
      </c>
    </row>
    <row r="87" spans="1:16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32"/>
      <c r="L87" s="12">
        <f t="shared" si="4"/>
        <v>0</v>
      </c>
      <c r="M87" s="12">
        <f t="shared" si="5"/>
        <v>0</v>
      </c>
      <c r="N87" s="12">
        <f t="shared" si="6"/>
        <v>0</v>
      </c>
      <c r="O87" s="12">
        <f>IF(A87&lt;(Støtteark!$H$4-5),0,(IF(H87="Utførelse",(L87+M87),IF(H87="Fagkontroll",(N87),0))))</f>
        <v>0</v>
      </c>
      <c r="P87" s="12">
        <f>IF(A87&lt;(Støtteark!$H$4-5),0,B87)</f>
        <v>0</v>
      </c>
    </row>
    <row r="88" spans="1:16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32"/>
      <c r="L88" s="12">
        <f t="shared" si="4"/>
        <v>0</v>
      </c>
      <c r="M88" s="12">
        <f t="shared" si="5"/>
        <v>0</v>
      </c>
      <c r="N88" s="12">
        <f t="shared" si="6"/>
        <v>0</v>
      </c>
      <c r="O88" s="12">
        <f>IF(A88&lt;(Støtteark!$H$4-5),0,(IF(H88="Utførelse",(L88+M88),IF(H88="Fagkontroll",(N88),0))))</f>
        <v>0</v>
      </c>
      <c r="P88" s="12">
        <f>IF(A88&lt;(Støtteark!$H$4-5),0,B88)</f>
        <v>0</v>
      </c>
    </row>
    <row r="89" spans="1:16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32"/>
      <c r="L89" s="12">
        <f t="shared" si="4"/>
        <v>0</v>
      </c>
      <c r="M89" s="12">
        <f t="shared" si="5"/>
        <v>0</v>
      </c>
      <c r="N89" s="12">
        <f t="shared" si="6"/>
        <v>0</v>
      </c>
      <c r="O89" s="12">
        <f>IF(A89&lt;(Støtteark!$H$4-5),0,(IF(H89="Utførelse",(L89+M89),IF(H89="Fagkontroll",(N89),0))))</f>
        <v>0</v>
      </c>
      <c r="P89" s="12">
        <f>IF(A89&lt;(Støtteark!$H$4-5),0,B89)</f>
        <v>0</v>
      </c>
    </row>
    <row r="90" spans="1:16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32"/>
      <c r="L90" s="12">
        <f t="shared" si="4"/>
        <v>0</v>
      </c>
      <c r="M90" s="12">
        <f t="shared" si="5"/>
        <v>0</v>
      </c>
      <c r="N90" s="12">
        <f t="shared" si="6"/>
        <v>0</v>
      </c>
      <c r="O90" s="12">
        <f>IF(A90&lt;(Støtteark!$H$4-5),0,(IF(H90="Utførelse",(L90+M90),IF(H90="Fagkontroll",(N90),0))))</f>
        <v>0</v>
      </c>
      <c r="P90" s="12">
        <f>IF(A90&lt;(Støtteark!$H$4-5),0,B90)</f>
        <v>0</v>
      </c>
    </row>
    <row r="91" spans="1:16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32"/>
      <c r="L91" s="12">
        <f t="shared" si="4"/>
        <v>0</v>
      </c>
      <c r="M91" s="12">
        <f t="shared" si="5"/>
        <v>0</v>
      </c>
      <c r="N91" s="12">
        <f t="shared" si="6"/>
        <v>0</v>
      </c>
      <c r="O91" s="12">
        <f>IF(A91&lt;(Støtteark!$H$4-5),0,(IF(H91="Utførelse",(L91+M91),IF(H91="Fagkontroll",(N91),0))))</f>
        <v>0</v>
      </c>
      <c r="P91" s="12">
        <f>IF(A91&lt;(Støtteark!$H$4-5),0,B91)</f>
        <v>0</v>
      </c>
    </row>
    <row r="92" spans="1:16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32"/>
      <c r="L92" s="12">
        <f t="shared" si="4"/>
        <v>0</v>
      </c>
      <c r="M92" s="12">
        <f t="shared" si="5"/>
        <v>0</v>
      </c>
      <c r="N92" s="12">
        <f t="shared" si="6"/>
        <v>0</v>
      </c>
      <c r="O92" s="12">
        <f>IF(A92&lt;(Støtteark!$H$4-5),0,(IF(H92="Utførelse",(L92+M92),IF(H92="Fagkontroll",(N92),0))))</f>
        <v>0</v>
      </c>
      <c r="P92" s="12">
        <f>IF(A92&lt;(Støtteark!$H$4-5),0,B92)</f>
        <v>0</v>
      </c>
    </row>
    <row r="93" spans="1:16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32"/>
      <c r="L93" s="12">
        <f t="shared" si="4"/>
        <v>0</v>
      </c>
      <c r="M93" s="12">
        <f t="shared" si="5"/>
        <v>0</v>
      </c>
      <c r="N93" s="12">
        <f t="shared" si="6"/>
        <v>0</v>
      </c>
      <c r="O93" s="12">
        <f>IF(A93&lt;(Støtteark!$H$4-5),0,(IF(H93="Utførelse",(L93+M93),IF(H93="Fagkontroll",(N93),0))))</f>
        <v>0</v>
      </c>
      <c r="P93" s="12">
        <f>IF(A93&lt;(Støtteark!$H$4-5),0,B93)</f>
        <v>0</v>
      </c>
    </row>
    <row r="94" spans="1:16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32"/>
      <c r="L94" s="12">
        <f t="shared" si="4"/>
        <v>0</v>
      </c>
      <c r="M94" s="12">
        <f t="shared" si="5"/>
        <v>0</v>
      </c>
      <c r="N94" s="12">
        <f t="shared" si="6"/>
        <v>0</v>
      </c>
      <c r="O94" s="12">
        <f>IF(A94&lt;(Støtteark!$H$4-5),0,(IF(H94="Utførelse",(L94+M94),IF(H94="Fagkontroll",(N94),0))))</f>
        <v>0</v>
      </c>
      <c r="P94" s="12">
        <f>IF(A94&lt;(Støtteark!$H$4-5),0,B94)</f>
        <v>0</v>
      </c>
    </row>
    <row r="95" spans="1:16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32"/>
      <c r="L95" s="12">
        <f t="shared" si="4"/>
        <v>0</v>
      </c>
      <c r="M95" s="12">
        <f t="shared" si="5"/>
        <v>0</v>
      </c>
      <c r="N95" s="12">
        <f t="shared" si="6"/>
        <v>0</v>
      </c>
      <c r="O95" s="12">
        <f>IF(A95&lt;(Støtteark!$H$4-5),0,(IF(H95="Utførelse",(L95+M95),IF(H95="Fagkontroll",(N95),0))))</f>
        <v>0</v>
      </c>
      <c r="P95" s="12">
        <f>IF(A95&lt;(Støtteark!$H$4-5),0,B95)</f>
        <v>0</v>
      </c>
    </row>
    <row r="96" spans="1:16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32"/>
      <c r="L96" s="12">
        <f t="shared" si="4"/>
        <v>0</v>
      </c>
      <c r="M96" s="12">
        <f t="shared" si="5"/>
        <v>0</v>
      </c>
      <c r="N96" s="12">
        <f t="shared" si="6"/>
        <v>0</v>
      </c>
      <c r="O96" s="12">
        <f>IF(A96&lt;(Støtteark!$H$4-5),0,(IF(H96="Utførelse",(L96+M96),IF(H96="Fagkontroll",(N96),0))))</f>
        <v>0</v>
      </c>
      <c r="P96" s="12">
        <f>IF(A96&lt;(Støtteark!$H$4-5),0,B96)</f>
        <v>0</v>
      </c>
    </row>
    <row r="97" spans="1:16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32"/>
      <c r="L97" s="12">
        <f t="shared" si="4"/>
        <v>0</v>
      </c>
      <c r="M97" s="12">
        <f t="shared" si="5"/>
        <v>0</v>
      </c>
      <c r="N97" s="12">
        <f t="shared" si="6"/>
        <v>0</v>
      </c>
      <c r="O97" s="12">
        <f>IF(A97&lt;(Støtteark!$H$4-5),0,(IF(H97="Utførelse",(L97+M97),IF(H97="Fagkontroll",(N97),0))))</f>
        <v>0</v>
      </c>
      <c r="P97" s="12">
        <f>IF(A97&lt;(Støtteark!$H$4-5),0,B97)</f>
        <v>0</v>
      </c>
    </row>
    <row r="98" spans="1:16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32"/>
      <c r="L98" s="12">
        <f t="shared" si="4"/>
        <v>0</v>
      </c>
      <c r="M98" s="12">
        <f t="shared" si="5"/>
        <v>0</v>
      </c>
      <c r="N98" s="12">
        <f t="shared" si="6"/>
        <v>0</v>
      </c>
      <c r="O98" s="12">
        <f>IF(A98&lt;(Støtteark!$H$4-5),0,(IF(H98="Utførelse",(L98+M98),IF(H98="Fagkontroll",(N98),0))))</f>
        <v>0</v>
      </c>
      <c r="P98" s="12">
        <f>IF(A98&lt;(Støtteark!$H$4-5),0,B98)</f>
        <v>0</v>
      </c>
    </row>
    <row r="99" spans="1:16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32"/>
      <c r="L99" s="12">
        <f t="shared" si="4"/>
        <v>0</v>
      </c>
      <c r="M99" s="12">
        <f t="shared" si="5"/>
        <v>0</v>
      </c>
      <c r="N99" s="12">
        <f t="shared" si="6"/>
        <v>0</v>
      </c>
      <c r="O99" s="12">
        <f>IF(A99&lt;(Støtteark!$H$4-5),0,(IF(H99="Utførelse",(L99+M99),IF(H99="Fagkontroll",(N99),0))))</f>
        <v>0</v>
      </c>
      <c r="P99" s="12">
        <f>IF(A99&lt;(Støtteark!$H$4-5),0,B99)</f>
        <v>0</v>
      </c>
    </row>
    <row r="100" spans="1:16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32"/>
      <c r="L100" s="12">
        <f t="shared" si="4"/>
        <v>0</v>
      </c>
      <c r="M100" s="12">
        <f t="shared" si="5"/>
        <v>0</v>
      </c>
      <c r="N100" s="12">
        <f t="shared" si="6"/>
        <v>0</v>
      </c>
      <c r="O100" s="12">
        <f>IF(A100&lt;(Støtteark!$H$4-5),0,(IF(H100="Utførelse",(L100+M100),IF(H100="Fagkontroll",(N100),0))))</f>
        <v>0</v>
      </c>
      <c r="P100" s="12">
        <f>IF(A100&lt;(Støtteark!$H$4-5),0,B100)</f>
        <v>0</v>
      </c>
    </row>
    <row r="101" spans="1:16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32"/>
      <c r="L101" s="12">
        <f t="shared" si="4"/>
        <v>0</v>
      </c>
      <c r="M101" s="12">
        <f t="shared" si="5"/>
        <v>0</v>
      </c>
      <c r="N101" s="12">
        <f t="shared" si="6"/>
        <v>0</v>
      </c>
      <c r="O101" s="12">
        <f>IF(A101&lt;(Støtteark!$H$4-5),0,(IF(H101="Utførelse",(L101+M101),IF(H101="Fagkontroll",(N101),0))))</f>
        <v>0</v>
      </c>
      <c r="P101" s="12">
        <f>IF(A101&lt;(Støtteark!$H$4-5),0,B101)</f>
        <v>0</v>
      </c>
    </row>
    <row r="102" spans="1:16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32"/>
      <c r="L102" s="12">
        <f t="shared" si="4"/>
        <v>0</v>
      </c>
      <c r="M102" s="12">
        <f t="shared" si="5"/>
        <v>0</v>
      </c>
      <c r="N102" s="12">
        <f t="shared" si="6"/>
        <v>0</v>
      </c>
      <c r="O102" s="12">
        <f>IF(A102&lt;(Støtteark!$H$4-5),0,(IF(H102="Utførelse",(L102+M102),IF(H102="Fagkontroll",(N102),0))))</f>
        <v>0</v>
      </c>
      <c r="P102" s="12">
        <f>IF(A102&lt;(Støtteark!$H$4-5),0,B102)</f>
        <v>0</v>
      </c>
    </row>
    <row r="103" spans="1:16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32"/>
      <c r="L103" s="12">
        <f t="shared" si="4"/>
        <v>0</v>
      </c>
      <c r="M103" s="12">
        <f t="shared" si="5"/>
        <v>0</v>
      </c>
      <c r="N103" s="12">
        <f t="shared" si="6"/>
        <v>0</v>
      </c>
      <c r="O103" s="12">
        <f>IF(A103&lt;(Støtteark!$H$4-5),0,(IF(H103="Utførelse",(L103+M103),IF(H103="Fagkontroll",(N103),0))))</f>
        <v>0</v>
      </c>
      <c r="P103" s="12">
        <f>IF(A103&lt;(Støtteark!$H$4-5),0,B103)</f>
        <v>0</v>
      </c>
    </row>
    <row r="104" spans="1:16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32"/>
      <c r="L104" s="12">
        <f t="shared" si="4"/>
        <v>0</v>
      </c>
      <c r="M104" s="12">
        <f t="shared" si="5"/>
        <v>0</v>
      </c>
      <c r="N104" s="12">
        <f t="shared" si="6"/>
        <v>0</v>
      </c>
      <c r="O104" s="12">
        <f>IF(A104&lt;(Støtteark!$H$4-5),0,(IF(H104="Utførelse",(L104+M104),IF(H104="Fagkontroll",(N104),0))))</f>
        <v>0</v>
      </c>
      <c r="P104" s="12">
        <f>IF(A104&lt;(Støtteark!$H$4-5),0,B104)</f>
        <v>0</v>
      </c>
    </row>
    <row r="105" spans="1:16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32"/>
      <c r="L105" s="12">
        <f t="shared" si="4"/>
        <v>0</v>
      </c>
      <c r="M105" s="12">
        <f t="shared" si="5"/>
        <v>0</v>
      </c>
      <c r="N105" s="12">
        <f t="shared" si="6"/>
        <v>0</v>
      </c>
      <c r="O105" s="12">
        <f>IF(A105&lt;(Støtteark!$H$4-5),0,(IF(H105="Utførelse",(L105+M105),IF(H105="Fagkontroll",(N105),0))))</f>
        <v>0</v>
      </c>
      <c r="P105" s="12">
        <f>IF(A105&lt;(Støtteark!$H$4-5),0,B105)</f>
        <v>0</v>
      </c>
    </row>
    <row r="106" spans="1:16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32"/>
      <c r="L106" s="12">
        <f t="shared" si="4"/>
        <v>0</v>
      </c>
      <c r="M106" s="12">
        <f t="shared" si="5"/>
        <v>0</v>
      </c>
      <c r="N106" s="12">
        <f t="shared" si="6"/>
        <v>0</v>
      </c>
      <c r="O106" s="12">
        <f>IF(A106&lt;(Støtteark!$H$4-5),0,(IF(H106="Utførelse",(L106+M106),IF(H106="Fagkontroll",(N106),0))))</f>
        <v>0</v>
      </c>
      <c r="P106" s="12">
        <f>IF(A106&lt;(Støtteark!$H$4-5),0,B106)</f>
        <v>0</v>
      </c>
    </row>
    <row r="107" spans="1:16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32"/>
      <c r="L107" s="12">
        <f t="shared" si="4"/>
        <v>0</v>
      </c>
      <c r="M107" s="12">
        <f t="shared" si="5"/>
        <v>0</v>
      </c>
      <c r="N107" s="12">
        <f t="shared" si="6"/>
        <v>0</v>
      </c>
      <c r="O107" s="12">
        <f>IF(A107&lt;(Støtteark!$H$4-5),0,(IF(H107="Utførelse",(L107+M107),IF(H107="Fagkontroll",(N107),0))))</f>
        <v>0</v>
      </c>
      <c r="P107" s="12">
        <f>IF(A107&lt;(Støtteark!$H$4-5),0,B107)</f>
        <v>0</v>
      </c>
    </row>
    <row r="108" spans="1:16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32"/>
      <c r="L108" s="12">
        <f t="shared" si="4"/>
        <v>0</v>
      </c>
      <c r="M108" s="12">
        <f t="shared" si="5"/>
        <v>0</v>
      </c>
      <c r="N108" s="12">
        <f t="shared" si="6"/>
        <v>0</v>
      </c>
      <c r="O108" s="12">
        <f>IF(A108&lt;(Støtteark!$H$4-5),0,(IF(H108="Utførelse",(L108+M108),IF(H108="Fagkontroll",(N108),0))))</f>
        <v>0</v>
      </c>
      <c r="P108" s="12">
        <f>IF(A108&lt;(Støtteark!$H$4-5),0,B108)</f>
        <v>0</v>
      </c>
    </row>
    <row r="109" spans="1:16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32"/>
      <c r="L109" s="12">
        <f t="shared" si="4"/>
        <v>0</v>
      </c>
      <c r="M109" s="12">
        <f t="shared" si="5"/>
        <v>0</v>
      </c>
      <c r="N109" s="12">
        <f t="shared" si="6"/>
        <v>0</v>
      </c>
      <c r="O109" s="12">
        <f>IF(A109&lt;(Støtteark!$H$4-5),0,(IF(H109="Utførelse",(L109+M109),IF(H109="Fagkontroll",(N109),0))))</f>
        <v>0</v>
      </c>
      <c r="P109" s="12">
        <f>IF(A109&lt;(Støtteark!$H$4-5),0,B109)</f>
        <v>0</v>
      </c>
    </row>
    <row r="110" spans="1:16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32"/>
      <c r="L110" s="12">
        <f t="shared" si="4"/>
        <v>0</v>
      </c>
      <c r="M110" s="12">
        <f t="shared" si="5"/>
        <v>0</v>
      </c>
      <c r="N110" s="12">
        <f t="shared" si="6"/>
        <v>0</v>
      </c>
      <c r="O110" s="12">
        <f>IF(A110&lt;(Støtteark!$H$4-5),0,(IF(H110="Utførelse",(L110+M110),IF(H110="Fagkontroll",(N110),0))))</f>
        <v>0</v>
      </c>
      <c r="P110" s="12">
        <f>IF(A110&lt;(Støtteark!$H$4-5),0,B110)</f>
        <v>0</v>
      </c>
    </row>
    <row r="111" spans="1:16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32"/>
      <c r="L111" s="12">
        <f t="shared" si="4"/>
        <v>0</v>
      </c>
      <c r="M111" s="12">
        <f t="shared" si="5"/>
        <v>0</v>
      </c>
      <c r="N111" s="12">
        <f t="shared" si="6"/>
        <v>0</v>
      </c>
      <c r="O111" s="12">
        <f>IF(A111&lt;(Støtteark!$H$4-5),0,(IF(H111="Utførelse",(L111+M111),IF(H111="Fagkontroll",(N111),0))))</f>
        <v>0</v>
      </c>
      <c r="P111" s="12">
        <f>IF(A111&lt;(Støtteark!$H$4-5),0,B111)</f>
        <v>0</v>
      </c>
    </row>
    <row r="112" spans="1:16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32"/>
      <c r="L112" s="12">
        <f t="shared" si="4"/>
        <v>0</v>
      </c>
      <c r="M112" s="12">
        <f t="shared" si="5"/>
        <v>0</v>
      </c>
      <c r="N112" s="12">
        <f t="shared" si="6"/>
        <v>0</v>
      </c>
      <c r="O112" s="12">
        <f>IF(A112&lt;(Støtteark!$H$4-5),0,(IF(H112="Utførelse",(L112+M112),IF(H112="Fagkontroll",(N112),0))))</f>
        <v>0</v>
      </c>
      <c r="P112" s="12">
        <f>IF(A112&lt;(Støtteark!$H$4-5),0,B112)</f>
        <v>0</v>
      </c>
    </row>
    <row r="113" spans="1:16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32"/>
      <c r="L113" s="12">
        <f t="shared" si="4"/>
        <v>0</v>
      </c>
      <c r="M113" s="12">
        <f t="shared" si="5"/>
        <v>0</v>
      </c>
      <c r="N113" s="12">
        <f t="shared" si="6"/>
        <v>0</v>
      </c>
      <c r="O113" s="12">
        <f>IF(A113&lt;(Støtteark!$H$4-5),0,(IF(H113="Utførelse",(L113+M113),IF(H113="Fagkontroll",(N113),0))))</f>
        <v>0</v>
      </c>
      <c r="P113" s="12">
        <f>IF(A113&lt;(Støtteark!$H$4-5),0,B113)</f>
        <v>0</v>
      </c>
    </row>
    <row r="114" spans="1:16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32"/>
      <c r="L114" s="12">
        <f t="shared" si="4"/>
        <v>0</v>
      </c>
      <c r="M114" s="12">
        <f t="shared" si="5"/>
        <v>0</v>
      </c>
      <c r="N114" s="12">
        <f t="shared" si="6"/>
        <v>0</v>
      </c>
      <c r="O114" s="12">
        <f>IF(A114&lt;(Støtteark!$H$4-5),0,(IF(H114="Utførelse",(L114+M114),IF(H114="Fagkontroll",(N114),0))))</f>
        <v>0</v>
      </c>
      <c r="P114" s="12">
        <f>IF(A114&lt;(Støtteark!$H$4-5),0,B114)</f>
        <v>0</v>
      </c>
    </row>
    <row r="115" spans="1:16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32"/>
      <c r="L115" s="12">
        <f t="shared" si="4"/>
        <v>0</v>
      </c>
      <c r="M115" s="12">
        <f t="shared" si="5"/>
        <v>0</v>
      </c>
      <c r="N115" s="12">
        <f t="shared" si="6"/>
        <v>0</v>
      </c>
      <c r="O115" s="12">
        <f>IF(A115&lt;(Støtteark!$H$4-5),0,(IF(H115="Utførelse",(L115+M115),IF(H115="Fagkontroll",(N115),0))))</f>
        <v>0</v>
      </c>
      <c r="P115" s="12">
        <f>IF(A115&lt;(Støtteark!$H$4-5),0,B115)</f>
        <v>0</v>
      </c>
    </row>
    <row r="116" spans="1:16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32"/>
      <c r="L116" s="12">
        <f t="shared" si="4"/>
        <v>0</v>
      </c>
      <c r="M116" s="12">
        <f t="shared" si="5"/>
        <v>0</v>
      </c>
      <c r="N116" s="12">
        <f t="shared" si="6"/>
        <v>0</v>
      </c>
      <c r="O116" s="12">
        <f>IF(A116&lt;(Støtteark!$H$4-5),0,(IF(H116="Utførelse",(L116+M116),IF(H116="Fagkontroll",(N116),0))))</f>
        <v>0</v>
      </c>
      <c r="P116" s="12">
        <f>IF(A116&lt;(Støtteark!$H$4-5),0,B116)</f>
        <v>0</v>
      </c>
    </row>
    <row r="117" spans="1:16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32"/>
      <c r="L117" s="12">
        <f t="shared" si="4"/>
        <v>0</v>
      </c>
      <c r="M117" s="12">
        <f t="shared" si="5"/>
        <v>0</v>
      </c>
      <c r="N117" s="12">
        <f t="shared" si="6"/>
        <v>0</v>
      </c>
      <c r="O117" s="12">
        <f>IF(A117&lt;(Støtteark!$H$4-5),0,(IF(H117="Utførelse",(L117+M117),IF(H117="Fagkontroll",(N117),0))))</f>
        <v>0</v>
      </c>
      <c r="P117" s="12">
        <f>IF(A117&lt;(Støtteark!$H$4-5),0,B117)</f>
        <v>0</v>
      </c>
    </row>
    <row r="118" spans="1:16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32"/>
      <c r="L118" s="12">
        <f t="shared" si="4"/>
        <v>0</v>
      </c>
      <c r="M118" s="12">
        <f t="shared" si="5"/>
        <v>0</v>
      </c>
      <c r="N118" s="12">
        <f t="shared" si="6"/>
        <v>0</v>
      </c>
      <c r="O118" s="12">
        <f>IF(A118&lt;(Støtteark!$H$4-5),0,(IF(H118="Utførelse",(L118+M118),IF(H118="Fagkontroll",(N118),0))))</f>
        <v>0</v>
      </c>
      <c r="P118" s="12">
        <f>IF(A118&lt;(Støtteark!$H$4-5),0,B118)</f>
        <v>0</v>
      </c>
    </row>
    <row r="119" spans="1:16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32"/>
      <c r="L119" s="12">
        <f t="shared" si="4"/>
        <v>0</v>
      </c>
      <c r="M119" s="12">
        <f t="shared" si="5"/>
        <v>0</v>
      </c>
      <c r="N119" s="12">
        <f t="shared" si="6"/>
        <v>0</v>
      </c>
      <c r="O119" s="12">
        <f>IF(A119&lt;(Støtteark!$H$4-5),0,(IF(H119="Utførelse",(L119+M119),IF(H119="Fagkontroll",(N119),0))))</f>
        <v>0</v>
      </c>
      <c r="P119" s="12">
        <f>IF(A119&lt;(Støtteark!$H$4-5),0,B119)</f>
        <v>0</v>
      </c>
    </row>
    <row r="120" spans="1:16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32"/>
      <c r="L120" s="12">
        <f t="shared" si="4"/>
        <v>0</v>
      </c>
      <c r="M120" s="12">
        <f t="shared" si="5"/>
        <v>0</v>
      </c>
      <c r="N120" s="12">
        <f t="shared" si="6"/>
        <v>0</v>
      </c>
      <c r="O120" s="12">
        <f>IF(A120&lt;(Støtteark!$H$4-5),0,(IF(H120="Utførelse",(L120+M120),IF(H120="Fagkontroll",(N120),0))))</f>
        <v>0</v>
      </c>
      <c r="P120" s="12">
        <f>IF(A120&lt;(Støtteark!$H$4-5),0,B120)</f>
        <v>0</v>
      </c>
    </row>
    <row r="121" spans="1:16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32"/>
      <c r="L121" s="12">
        <f t="shared" si="4"/>
        <v>0</v>
      </c>
      <c r="M121" s="12">
        <f t="shared" si="5"/>
        <v>0</v>
      </c>
      <c r="N121" s="12">
        <f t="shared" si="6"/>
        <v>0</v>
      </c>
      <c r="O121" s="12">
        <f>IF(A121&lt;(Støtteark!$H$4-5),0,(IF(H121="Utførelse",(L121+M121),IF(H121="Fagkontroll",(N121),0))))</f>
        <v>0</v>
      </c>
      <c r="P121" s="12">
        <f>IF(A121&lt;(Støtteark!$H$4-5),0,B121)</f>
        <v>0</v>
      </c>
    </row>
    <row r="122" spans="1:16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32"/>
      <c r="L122" s="12">
        <f t="shared" si="4"/>
        <v>0</v>
      </c>
      <c r="M122" s="12">
        <f t="shared" si="5"/>
        <v>0</v>
      </c>
      <c r="N122" s="12">
        <f t="shared" si="6"/>
        <v>0</v>
      </c>
      <c r="O122" s="12">
        <f>IF(A122&lt;(Støtteark!$H$4-5),0,(IF(H122="Utførelse",(L122+M122),IF(H122="Fagkontroll",(N122),0))))</f>
        <v>0</v>
      </c>
      <c r="P122" s="12">
        <f>IF(A122&lt;(Støtteark!$H$4-5),0,B122)</f>
        <v>0</v>
      </c>
    </row>
    <row r="123" spans="1:16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32"/>
      <c r="L123" s="12">
        <f t="shared" si="4"/>
        <v>0</v>
      </c>
      <c r="M123" s="12">
        <f t="shared" si="5"/>
        <v>0</v>
      </c>
      <c r="N123" s="12">
        <f t="shared" si="6"/>
        <v>0</v>
      </c>
      <c r="O123" s="12">
        <f>IF(A123&lt;(Støtteark!$H$4-5),0,(IF(H123="Utførelse",(L123+M123),IF(H123="Fagkontroll",(N123),0))))</f>
        <v>0</v>
      </c>
      <c r="P123" s="12">
        <f>IF(A123&lt;(Støtteark!$H$4-5),0,B123)</f>
        <v>0</v>
      </c>
    </row>
    <row r="124" spans="1:16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32"/>
      <c r="L124" s="12">
        <f t="shared" si="4"/>
        <v>0</v>
      </c>
      <c r="M124" s="12">
        <f t="shared" si="5"/>
        <v>0</v>
      </c>
      <c r="N124" s="12">
        <f t="shared" si="6"/>
        <v>0</v>
      </c>
      <c r="O124" s="12">
        <f>IF(A124&lt;(Støtteark!$H$4-5),0,(IF(H124="Utførelse",(L124+M124),IF(H124="Fagkontroll",(N124),0))))</f>
        <v>0</v>
      </c>
      <c r="P124" s="12">
        <f>IF(A124&lt;(Støtteark!$H$4-5),0,B124)</f>
        <v>0</v>
      </c>
    </row>
    <row r="125" spans="1:16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32"/>
      <c r="L125" s="12">
        <f t="shared" si="4"/>
        <v>0</v>
      </c>
      <c r="M125" s="12">
        <f t="shared" si="5"/>
        <v>0</v>
      </c>
      <c r="N125" s="12">
        <f t="shared" si="6"/>
        <v>0</v>
      </c>
      <c r="O125" s="12">
        <f>IF(A125&lt;(Støtteark!$H$4-5),0,(IF(H125="Utførelse",(L125+M125),IF(H125="Fagkontroll",(N125),0))))</f>
        <v>0</v>
      </c>
      <c r="P125" s="12">
        <f>IF(A125&lt;(Støtteark!$H$4-5),0,B125)</f>
        <v>0</v>
      </c>
    </row>
    <row r="126" spans="1:16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32"/>
      <c r="L126" s="12">
        <f t="shared" si="4"/>
        <v>0</v>
      </c>
      <c r="M126" s="12">
        <f t="shared" si="5"/>
        <v>0</v>
      </c>
      <c r="N126" s="12">
        <f t="shared" si="6"/>
        <v>0</v>
      </c>
      <c r="O126" s="12">
        <f>IF(A126&lt;(Støtteark!$H$4-5),0,(IF(H126="Utførelse",(L126+M126),IF(H126="Fagkontroll",(N126),0))))</f>
        <v>0</v>
      </c>
      <c r="P126" s="12">
        <f>IF(A126&lt;(Støtteark!$H$4-5),0,B126)</f>
        <v>0</v>
      </c>
    </row>
    <row r="127" spans="1:16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32"/>
      <c r="L127" s="12">
        <f t="shared" si="4"/>
        <v>0</v>
      </c>
      <c r="M127" s="12">
        <f t="shared" si="5"/>
        <v>0</v>
      </c>
      <c r="N127" s="12">
        <f t="shared" si="6"/>
        <v>0</v>
      </c>
      <c r="O127" s="12">
        <f>IF(A127&lt;(Støtteark!$H$4-5),0,(IF(H127="Utførelse",(L127+M127),IF(H127="Fagkontroll",(N127),0))))</f>
        <v>0</v>
      </c>
      <c r="P127" s="12">
        <f>IF(A127&lt;(Støtteark!$H$4-5),0,B127)</f>
        <v>0</v>
      </c>
    </row>
    <row r="128" spans="1:16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32"/>
      <c r="L128" s="12">
        <f t="shared" si="4"/>
        <v>0</v>
      </c>
      <c r="M128" s="12">
        <f t="shared" si="5"/>
        <v>0</v>
      </c>
      <c r="N128" s="12">
        <f t="shared" si="6"/>
        <v>0</v>
      </c>
      <c r="O128" s="12">
        <f>IF(A128&lt;(Støtteark!$H$4-5),0,(IF(H128="Utførelse",(L128+M128),IF(H128="Fagkontroll",(N128),0))))</f>
        <v>0</v>
      </c>
      <c r="P128" s="12">
        <f>IF(A128&lt;(Støtteark!$H$4-5),0,B128)</f>
        <v>0</v>
      </c>
    </row>
    <row r="129" spans="1:16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32"/>
      <c r="L129" s="12">
        <f t="shared" si="4"/>
        <v>0</v>
      </c>
      <c r="M129" s="12">
        <f t="shared" si="5"/>
        <v>0</v>
      </c>
      <c r="N129" s="12">
        <f t="shared" si="6"/>
        <v>0</v>
      </c>
      <c r="O129" s="12">
        <f>IF(A129&lt;(Støtteark!$H$4-5),0,(IF(H129="Utførelse",(L129+M129),IF(H129="Fagkontroll",(N129),0))))</f>
        <v>0</v>
      </c>
      <c r="P129" s="12">
        <f>IF(A129&lt;(Støtteark!$H$4-5),0,B129)</f>
        <v>0</v>
      </c>
    </row>
    <row r="130" spans="1:16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32"/>
      <c r="L130" s="12">
        <f t="shared" si="4"/>
        <v>0</v>
      </c>
      <c r="M130" s="12">
        <f t="shared" si="5"/>
        <v>0</v>
      </c>
      <c r="N130" s="12">
        <f t="shared" si="6"/>
        <v>0</v>
      </c>
      <c r="O130" s="12">
        <f>IF(A130&lt;(Støtteark!$H$4-5),0,(IF(H130="Utførelse",(L130+M130),IF(H130="Fagkontroll",(N130),0))))</f>
        <v>0</v>
      </c>
      <c r="P130" s="12">
        <f>IF(A130&lt;(Støtteark!$H$4-5),0,B130)</f>
        <v>0</v>
      </c>
    </row>
    <row r="131" spans="1:16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32"/>
      <c r="L131" s="12">
        <f t="shared" si="4"/>
        <v>0</v>
      </c>
      <c r="M131" s="12">
        <f t="shared" si="5"/>
        <v>0</v>
      </c>
      <c r="N131" s="12">
        <f t="shared" si="6"/>
        <v>0</v>
      </c>
      <c r="O131" s="12">
        <f>IF(A131&lt;(Støtteark!$H$4-5),0,(IF(H131="Utførelse",(L131+M131),IF(H131="Fagkontroll",(N131),0))))</f>
        <v>0</v>
      </c>
      <c r="P131" s="12">
        <f>IF(A131&lt;(Støtteark!$H$4-5),0,B131)</f>
        <v>0</v>
      </c>
    </row>
    <row r="132" spans="1:16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32"/>
      <c r="L132" s="12">
        <f t="shared" si="4"/>
        <v>0</v>
      </c>
      <c r="M132" s="12">
        <f t="shared" si="5"/>
        <v>0</v>
      </c>
      <c r="N132" s="12">
        <f t="shared" si="6"/>
        <v>0</v>
      </c>
      <c r="O132" s="12">
        <f>IF(A132&lt;(Støtteark!$H$4-5),0,(IF(H132="Utførelse",(L132+M132),IF(H132="Fagkontroll",(N132),0))))</f>
        <v>0</v>
      </c>
      <c r="P132" s="12">
        <f>IF(A132&lt;(Støtteark!$H$4-5),0,B132)</f>
        <v>0</v>
      </c>
    </row>
    <row r="133" spans="1:16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32"/>
      <c r="L133" s="12">
        <f t="shared" si="4"/>
        <v>0</v>
      </c>
      <c r="M133" s="12">
        <f t="shared" si="5"/>
        <v>0</v>
      </c>
      <c r="N133" s="12">
        <f t="shared" si="6"/>
        <v>0</v>
      </c>
      <c r="O133" s="12">
        <f>IF(A133&lt;(Støtteark!$H$4-5),0,(IF(H133="Utførelse",(L133+M133),IF(H133="Fagkontroll",(N133),0))))</f>
        <v>0</v>
      </c>
      <c r="P133" s="12">
        <f>IF(A133&lt;(Støtteark!$H$4-5),0,B133)</f>
        <v>0</v>
      </c>
    </row>
    <row r="134" spans="1:16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32"/>
      <c r="L134" s="12">
        <f t="shared" si="4"/>
        <v>0</v>
      </c>
      <c r="M134" s="12">
        <f t="shared" si="5"/>
        <v>0</v>
      </c>
      <c r="N134" s="12">
        <f t="shared" si="6"/>
        <v>0</v>
      </c>
      <c r="O134" s="12">
        <f>IF(A134&lt;(Støtteark!$H$4-5),0,(IF(H134="Utførelse",(L134+M134),IF(H134="Fagkontroll",(N134),0))))</f>
        <v>0</v>
      </c>
      <c r="P134" s="12">
        <f>IF(A134&lt;(Støtteark!$H$4-5),0,B134)</f>
        <v>0</v>
      </c>
    </row>
    <row r="135" spans="1:16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32"/>
      <c r="L135" s="12">
        <f t="shared" si="4"/>
        <v>0</v>
      </c>
      <c r="M135" s="12">
        <f t="shared" si="5"/>
        <v>0</v>
      </c>
      <c r="N135" s="12">
        <f t="shared" si="6"/>
        <v>0</v>
      </c>
      <c r="O135" s="12">
        <f>IF(A135&lt;(Støtteark!$H$4-5),0,(IF(H135="Utførelse",(L135+M135),IF(H135="Fagkontroll",(N135),0))))</f>
        <v>0</v>
      </c>
      <c r="P135" s="12">
        <f>IF(A135&lt;(Støtteark!$H$4-5),0,B135)</f>
        <v>0</v>
      </c>
    </row>
    <row r="136" spans="1:16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32"/>
      <c r="L136" s="12">
        <f t="shared" si="4"/>
        <v>0</v>
      </c>
      <c r="M136" s="12">
        <f t="shared" si="5"/>
        <v>0</v>
      </c>
      <c r="N136" s="12">
        <f t="shared" si="6"/>
        <v>0</v>
      </c>
      <c r="O136" s="12">
        <f>IF(A136&lt;(Støtteark!$H$4-5),0,(IF(H136="Utførelse",(L136+M136),IF(H136="Fagkontroll",(N136),0))))</f>
        <v>0</v>
      </c>
      <c r="P136" s="12">
        <f>IF(A136&lt;(Støtteark!$H$4-5),0,B136)</f>
        <v>0</v>
      </c>
    </row>
    <row r="137" spans="1:16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32"/>
      <c r="L137" s="12">
        <f t="shared" si="4"/>
        <v>0</v>
      </c>
      <c r="M137" s="12">
        <f t="shared" si="5"/>
        <v>0</v>
      </c>
      <c r="N137" s="12">
        <f t="shared" si="6"/>
        <v>0</v>
      </c>
      <c r="O137" s="12">
        <f>IF(A137&lt;(Støtteark!$H$4-5),0,(IF(H137="Utførelse",(L137+M137),IF(H137="Fagkontroll",(N137),0))))</f>
        <v>0</v>
      </c>
      <c r="P137" s="12">
        <f>IF(A137&lt;(Støtteark!$H$4-5),0,B137)</f>
        <v>0</v>
      </c>
    </row>
    <row r="138" spans="1:16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32"/>
      <c r="L138" s="12">
        <f t="shared" si="4"/>
        <v>0</v>
      </c>
      <c r="M138" s="12">
        <f t="shared" si="5"/>
        <v>0</v>
      </c>
      <c r="N138" s="12">
        <f t="shared" si="6"/>
        <v>0</v>
      </c>
      <c r="O138" s="12">
        <f>IF(A138&lt;(Støtteark!$H$4-5),0,(IF(H138="Utførelse",(L138+M138),IF(H138="Fagkontroll",(N138),0))))</f>
        <v>0</v>
      </c>
      <c r="P138" s="12">
        <f>IF(A138&lt;(Støtteark!$H$4-5),0,B138)</f>
        <v>0</v>
      </c>
    </row>
    <row r="139" spans="1:16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32"/>
      <c r="L139" s="12">
        <f t="shared" si="4"/>
        <v>0</v>
      </c>
      <c r="M139" s="12">
        <f t="shared" si="5"/>
        <v>0</v>
      </c>
      <c r="N139" s="12">
        <f t="shared" si="6"/>
        <v>0</v>
      </c>
      <c r="O139" s="12">
        <f>IF(A139&lt;(Støtteark!$H$4-5),0,(IF(H139="Utførelse",(L139+M139),IF(H139="Fagkontroll",(N139),0))))</f>
        <v>0</v>
      </c>
      <c r="P139" s="12">
        <f>IF(A139&lt;(Støtteark!$H$4-5),0,B139)</f>
        <v>0</v>
      </c>
    </row>
    <row r="140" spans="1:16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32"/>
      <c r="L140" s="12">
        <f t="shared" si="4"/>
        <v>0</v>
      </c>
      <c r="M140" s="12">
        <f t="shared" si="5"/>
        <v>0</v>
      </c>
      <c r="N140" s="12">
        <f t="shared" si="6"/>
        <v>0</v>
      </c>
      <c r="O140" s="12">
        <f>IF(A140&lt;(Støtteark!$H$4-5),0,(IF(H140="Utførelse",(L140+M140),IF(H140="Fagkontroll",(N140),0))))</f>
        <v>0</v>
      </c>
      <c r="P140" s="12">
        <f>IF(A140&lt;(Støtteark!$H$4-5),0,B140)</f>
        <v>0</v>
      </c>
    </row>
    <row r="141" spans="1:16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32"/>
      <c r="L141" s="12">
        <f t="shared" si="4"/>
        <v>0</v>
      </c>
      <c r="M141" s="12">
        <f t="shared" si="5"/>
        <v>0</v>
      </c>
      <c r="N141" s="12">
        <f t="shared" si="6"/>
        <v>0</v>
      </c>
      <c r="O141" s="12">
        <f>IF(A141&lt;(Støtteark!$H$4-5),0,(IF(H141="Utførelse",(L141+M141),IF(H141="Fagkontroll",(N141),0))))</f>
        <v>0</v>
      </c>
      <c r="P141" s="12">
        <f>IF(A141&lt;(Støtteark!$H$4-5),0,B141)</f>
        <v>0</v>
      </c>
    </row>
    <row r="142" spans="1:16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32"/>
      <c r="L142" s="12">
        <f t="shared" ref="L142:L205" si="7">IF(H142="Utførelse",IF(G142="Tekniske planer",B142,0),0)</f>
        <v>0</v>
      </c>
      <c r="M142" s="12">
        <f t="shared" ref="M142:M205" si="8">IF(H142="Utførelse",IF(G142="Revurdering",B142,0),0)</f>
        <v>0</v>
      </c>
      <c r="N142" s="12">
        <f t="shared" ref="N142:N205" si="9">IF(L142+M142&gt;0,0,B142)</f>
        <v>0</v>
      </c>
      <c r="O142" s="12">
        <f>IF(A142&lt;(Støtteark!$H$4-5),0,(IF(H142="Utførelse",(L142+M142),IF(H142="Fagkontroll",(N142),0))))</f>
        <v>0</v>
      </c>
      <c r="P142" s="12">
        <f>IF(A142&lt;(Støtteark!$H$4-5),0,B142)</f>
        <v>0</v>
      </c>
    </row>
    <row r="143" spans="1:16" x14ac:dyDescent="0.2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32"/>
      <c r="L143" s="12">
        <f t="shared" si="7"/>
        <v>0</v>
      </c>
      <c r="M143" s="12">
        <f t="shared" si="8"/>
        <v>0</v>
      </c>
      <c r="N143" s="12">
        <f t="shared" si="9"/>
        <v>0</v>
      </c>
      <c r="O143" s="12">
        <f>IF(A143&lt;(Støtteark!$H$4-5),0,(IF(H143="Utførelse",(L143+M143),IF(H143="Fagkontroll",(N143),0))))</f>
        <v>0</v>
      </c>
      <c r="P143" s="12">
        <f>IF(A143&lt;(Støtteark!$H$4-5),0,B143)</f>
        <v>0</v>
      </c>
    </row>
    <row r="144" spans="1:16" x14ac:dyDescent="0.2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32"/>
      <c r="L144" s="12">
        <f t="shared" si="7"/>
        <v>0</v>
      </c>
      <c r="M144" s="12">
        <f t="shared" si="8"/>
        <v>0</v>
      </c>
      <c r="N144" s="12">
        <f t="shared" si="9"/>
        <v>0</v>
      </c>
      <c r="O144" s="12">
        <f>IF(A144&lt;(Støtteark!$H$4-5),0,(IF(H144="Utførelse",(L144+M144),IF(H144="Fagkontroll",(N144),0))))</f>
        <v>0</v>
      </c>
      <c r="P144" s="12">
        <f>IF(A144&lt;(Støtteark!$H$4-5),0,B144)</f>
        <v>0</v>
      </c>
    </row>
    <row r="145" spans="1:16" x14ac:dyDescent="0.2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32"/>
      <c r="L145" s="12">
        <f t="shared" si="7"/>
        <v>0</v>
      </c>
      <c r="M145" s="12">
        <f t="shared" si="8"/>
        <v>0</v>
      </c>
      <c r="N145" s="12">
        <f t="shared" si="9"/>
        <v>0</v>
      </c>
      <c r="O145" s="12">
        <f>IF(A145&lt;(Støtteark!$H$4-5),0,(IF(H145="Utførelse",(L145+M145),IF(H145="Fagkontroll",(N145),0))))</f>
        <v>0</v>
      </c>
      <c r="P145" s="12">
        <f>IF(A145&lt;(Støtteark!$H$4-5),0,B145)</f>
        <v>0</v>
      </c>
    </row>
    <row r="146" spans="1:16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32"/>
      <c r="L146" s="12">
        <f t="shared" si="7"/>
        <v>0</v>
      </c>
      <c r="M146" s="12">
        <f t="shared" si="8"/>
        <v>0</v>
      </c>
      <c r="N146" s="12">
        <f t="shared" si="9"/>
        <v>0</v>
      </c>
      <c r="O146" s="12">
        <f>IF(A146&lt;(Støtteark!$H$4-5),0,(IF(H146="Utførelse",(L146+M146),IF(H146="Fagkontroll",(N146),0))))</f>
        <v>0</v>
      </c>
      <c r="P146" s="12">
        <f>IF(A146&lt;(Støtteark!$H$4-5),0,B146)</f>
        <v>0</v>
      </c>
    </row>
    <row r="147" spans="1:16" x14ac:dyDescent="0.2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32"/>
      <c r="L147" s="12">
        <f t="shared" si="7"/>
        <v>0</v>
      </c>
      <c r="M147" s="12">
        <f t="shared" si="8"/>
        <v>0</v>
      </c>
      <c r="N147" s="12">
        <f t="shared" si="9"/>
        <v>0</v>
      </c>
      <c r="O147" s="12">
        <f>IF(A147&lt;(Støtteark!$H$4-5),0,(IF(H147="Utførelse",(L147+M147),IF(H147="Fagkontroll",(N147),0))))</f>
        <v>0</v>
      </c>
      <c r="P147" s="12">
        <f>IF(A147&lt;(Støtteark!$H$4-5),0,B147)</f>
        <v>0</v>
      </c>
    </row>
    <row r="148" spans="1:16" x14ac:dyDescent="0.2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32"/>
      <c r="L148" s="12">
        <f t="shared" si="7"/>
        <v>0</v>
      </c>
      <c r="M148" s="12">
        <f t="shared" si="8"/>
        <v>0</v>
      </c>
      <c r="N148" s="12">
        <f t="shared" si="9"/>
        <v>0</v>
      </c>
      <c r="O148" s="12">
        <f>IF(A148&lt;(Støtteark!$H$4-5),0,(IF(H148="Utførelse",(L148+M148),IF(H148="Fagkontroll",(N148),0))))</f>
        <v>0</v>
      </c>
      <c r="P148" s="12">
        <f>IF(A148&lt;(Støtteark!$H$4-5),0,B148)</f>
        <v>0</v>
      </c>
    </row>
    <row r="149" spans="1:16" x14ac:dyDescent="0.2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32"/>
      <c r="L149" s="12">
        <f t="shared" si="7"/>
        <v>0</v>
      </c>
      <c r="M149" s="12">
        <f t="shared" si="8"/>
        <v>0</v>
      </c>
      <c r="N149" s="12">
        <f t="shared" si="9"/>
        <v>0</v>
      </c>
      <c r="O149" s="12">
        <f>IF(A149&lt;(Støtteark!$H$4-5),0,(IF(H149="Utførelse",(L149+M149),IF(H149="Fagkontroll",(N149),0))))</f>
        <v>0</v>
      </c>
      <c r="P149" s="12">
        <f>IF(A149&lt;(Støtteark!$H$4-5),0,B149)</f>
        <v>0</v>
      </c>
    </row>
    <row r="150" spans="1:16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32"/>
      <c r="L150" s="12">
        <f t="shared" si="7"/>
        <v>0</v>
      </c>
      <c r="M150" s="12">
        <f t="shared" si="8"/>
        <v>0</v>
      </c>
      <c r="N150" s="12">
        <f t="shared" si="9"/>
        <v>0</v>
      </c>
      <c r="O150" s="12">
        <f>IF(A150&lt;(Støtteark!$H$4-5),0,(IF(H150="Utførelse",(L150+M150),IF(H150="Fagkontroll",(N150),0))))</f>
        <v>0</v>
      </c>
      <c r="P150" s="12">
        <f>IF(A150&lt;(Støtteark!$H$4-5),0,B150)</f>
        <v>0</v>
      </c>
    </row>
    <row r="151" spans="1:16" x14ac:dyDescent="0.2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32"/>
      <c r="L151" s="12">
        <f t="shared" si="7"/>
        <v>0</v>
      </c>
      <c r="M151" s="12">
        <f t="shared" si="8"/>
        <v>0</v>
      </c>
      <c r="N151" s="12">
        <f t="shared" si="9"/>
        <v>0</v>
      </c>
      <c r="O151" s="12">
        <f>IF(A151&lt;(Støtteark!$H$4-5),0,(IF(H151="Utførelse",(L151+M151),IF(H151="Fagkontroll",(N151),0))))</f>
        <v>0</v>
      </c>
      <c r="P151" s="12">
        <f>IF(A151&lt;(Støtteark!$H$4-5),0,B151)</f>
        <v>0</v>
      </c>
    </row>
    <row r="152" spans="1:16" x14ac:dyDescent="0.2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32"/>
      <c r="L152" s="12">
        <f t="shared" si="7"/>
        <v>0</v>
      </c>
      <c r="M152" s="12">
        <f t="shared" si="8"/>
        <v>0</v>
      </c>
      <c r="N152" s="12">
        <f t="shared" si="9"/>
        <v>0</v>
      </c>
      <c r="O152" s="12">
        <f>IF(A152&lt;(Støtteark!$H$4-5),0,(IF(H152="Utførelse",(L152+M152),IF(H152="Fagkontroll",(N152),0))))</f>
        <v>0</v>
      </c>
      <c r="P152" s="12">
        <f>IF(A152&lt;(Støtteark!$H$4-5),0,B152)</f>
        <v>0</v>
      </c>
    </row>
    <row r="153" spans="1:16" x14ac:dyDescent="0.2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32"/>
      <c r="L153" s="12">
        <f t="shared" si="7"/>
        <v>0</v>
      </c>
      <c r="M153" s="12">
        <f t="shared" si="8"/>
        <v>0</v>
      </c>
      <c r="N153" s="12">
        <f t="shared" si="9"/>
        <v>0</v>
      </c>
      <c r="O153" s="12">
        <f>IF(A153&lt;(Støtteark!$H$4-5),0,(IF(H153="Utførelse",(L153+M153),IF(H153="Fagkontroll",(N153),0))))</f>
        <v>0</v>
      </c>
      <c r="P153" s="12">
        <f>IF(A153&lt;(Støtteark!$H$4-5),0,B153)</f>
        <v>0</v>
      </c>
    </row>
    <row r="154" spans="1:16" x14ac:dyDescent="0.2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32"/>
      <c r="L154" s="12">
        <f t="shared" si="7"/>
        <v>0</v>
      </c>
      <c r="M154" s="12">
        <f t="shared" si="8"/>
        <v>0</v>
      </c>
      <c r="N154" s="12">
        <f t="shared" si="9"/>
        <v>0</v>
      </c>
      <c r="O154" s="12">
        <f>IF(A154&lt;(Støtteark!$H$4-5),0,(IF(H154="Utførelse",(L154+M154),IF(H154="Fagkontroll",(N154),0))))</f>
        <v>0</v>
      </c>
      <c r="P154" s="12">
        <f>IF(A154&lt;(Støtteark!$H$4-5),0,B154)</f>
        <v>0</v>
      </c>
    </row>
    <row r="155" spans="1:16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32"/>
      <c r="L155" s="12">
        <f t="shared" si="7"/>
        <v>0</v>
      </c>
      <c r="M155" s="12">
        <f t="shared" si="8"/>
        <v>0</v>
      </c>
      <c r="N155" s="12">
        <f t="shared" si="9"/>
        <v>0</v>
      </c>
      <c r="O155" s="12">
        <f>IF(A155&lt;(Støtteark!$H$4-5),0,(IF(H155="Utførelse",(L155+M155),IF(H155="Fagkontroll",(N155),0))))</f>
        <v>0</v>
      </c>
      <c r="P155" s="12">
        <f>IF(A155&lt;(Støtteark!$H$4-5),0,B155)</f>
        <v>0</v>
      </c>
    </row>
    <row r="156" spans="1:16" x14ac:dyDescent="0.2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32"/>
      <c r="L156" s="12">
        <f t="shared" si="7"/>
        <v>0</v>
      </c>
      <c r="M156" s="12">
        <f t="shared" si="8"/>
        <v>0</v>
      </c>
      <c r="N156" s="12">
        <f t="shared" si="9"/>
        <v>0</v>
      </c>
      <c r="O156" s="12">
        <f>IF(A156&lt;(Støtteark!$H$4-5),0,(IF(H156="Utførelse",(L156+M156),IF(H156="Fagkontroll",(N156),0))))</f>
        <v>0</v>
      </c>
      <c r="P156" s="12">
        <f>IF(A156&lt;(Støtteark!$H$4-5),0,B156)</f>
        <v>0</v>
      </c>
    </row>
    <row r="157" spans="1:16" x14ac:dyDescent="0.2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32"/>
      <c r="L157" s="12">
        <f t="shared" si="7"/>
        <v>0</v>
      </c>
      <c r="M157" s="12">
        <f t="shared" si="8"/>
        <v>0</v>
      </c>
      <c r="N157" s="12">
        <f t="shared" si="9"/>
        <v>0</v>
      </c>
      <c r="O157" s="12">
        <f>IF(A157&lt;(Støtteark!$H$4-5),0,(IF(H157="Utførelse",(L157+M157),IF(H157="Fagkontroll",(N157),0))))</f>
        <v>0</v>
      </c>
      <c r="P157" s="12">
        <f>IF(A157&lt;(Støtteark!$H$4-5),0,B157)</f>
        <v>0</v>
      </c>
    </row>
    <row r="158" spans="1:16" x14ac:dyDescent="0.2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32"/>
      <c r="L158" s="12">
        <f t="shared" si="7"/>
        <v>0</v>
      </c>
      <c r="M158" s="12">
        <f t="shared" si="8"/>
        <v>0</v>
      </c>
      <c r="N158" s="12">
        <f t="shared" si="9"/>
        <v>0</v>
      </c>
      <c r="O158" s="12">
        <f>IF(A158&lt;(Støtteark!$H$4-5),0,(IF(H158="Utførelse",(L158+M158),IF(H158="Fagkontroll",(N158),0))))</f>
        <v>0</v>
      </c>
      <c r="P158" s="12">
        <f>IF(A158&lt;(Støtteark!$H$4-5),0,B158)</f>
        <v>0</v>
      </c>
    </row>
    <row r="159" spans="1:16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32"/>
      <c r="L159" s="12">
        <f t="shared" si="7"/>
        <v>0</v>
      </c>
      <c r="M159" s="12">
        <f t="shared" si="8"/>
        <v>0</v>
      </c>
      <c r="N159" s="12">
        <f t="shared" si="9"/>
        <v>0</v>
      </c>
      <c r="O159" s="12">
        <f>IF(A159&lt;(Støtteark!$H$4-5),0,(IF(H159="Utførelse",(L159+M159),IF(H159="Fagkontroll",(N159),0))))</f>
        <v>0</v>
      </c>
      <c r="P159" s="12">
        <f>IF(A159&lt;(Støtteark!$H$4-5),0,B159)</f>
        <v>0</v>
      </c>
    </row>
    <row r="160" spans="1:16" x14ac:dyDescent="0.2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32"/>
      <c r="L160" s="12">
        <f t="shared" si="7"/>
        <v>0</v>
      </c>
      <c r="M160" s="12">
        <f t="shared" si="8"/>
        <v>0</v>
      </c>
      <c r="N160" s="12">
        <f t="shared" si="9"/>
        <v>0</v>
      </c>
      <c r="O160" s="12">
        <f>IF(A160&lt;(Støtteark!$H$4-5),0,(IF(H160="Utførelse",(L160+M160),IF(H160="Fagkontroll",(N160),0))))</f>
        <v>0</v>
      </c>
      <c r="P160" s="12">
        <f>IF(A160&lt;(Støtteark!$H$4-5),0,B160)</f>
        <v>0</v>
      </c>
    </row>
    <row r="161" spans="1:16" x14ac:dyDescent="0.2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32"/>
      <c r="L161" s="12">
        <f t="shared" si="7"/>
        <v>0</v>
      </c>
      <c r="M161" s="12">
        <f t="shared" si="8"/>
        <v>0</v>
      </c>
      <c r="N161" s="12">
        <f t="shared" si="9"/>
        <v>0</v>
      </c>
      <c r="O161" s="12">
        <f>IF(A161&lt;(Støtteark!$H$4-5),0,(IF(H161="Utførelse",(L161+M161),IF(H161="Fagkontroll",(N161),0))))</f>
        <v>0</v>
      </c>
      <c r="P161" s="12">
        <f>IF(A161&lt;(Støtteark!$H$4-5),0,B161)</f>
        <v>0</v>
      </c>
    </row>
    <row r="162" spans="1:16" x14ac:dyDescent="0.2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32"/>
      <c r="L162" s="12">
        <f t="shared" si="7"/>
        <v>0</v>
      </c>
      <c r="M162" s="12">
        <f t="shared" si="8"/>
        <v>0</v>
      </c>
      <c r="N162" s="12">
        <f t="shared" si="9"/>
        <v>0</v>
      </c>
      <c r="O162" s="12">
        <f>IF(A162&lt;(Støtteark!$H$4-5),0,(IF(H162="Utførelse",(L162+M162),IF(H162="Fagkontroll",(N162),0))))</f>
        <v>0</v>
      </c>
      <c r="P162" s="12">
        <f>IF(A162&lt;(Støtteark!$H$4-5),0,B162)</f>
        <v>0</v>
      </c>
    </row>
    <row r="163" spans="1:16" x14ac:dyDescent="0.2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32"/>
      <c r="L163" s="12">
        <f t="shared" si="7"/>
        <v>0</v>
      </c>
      <c r="M163" s="12">
        <f t="shared" si="8"/>
        <v>0</v>
      </c>
      <c r="N163" s="12">
        <f t="shared" si="9"/>
        <v>0</v>
      </c>
      <c r="O163" s="12">
        <f>IF(A163&lt;(Støtteark!$H$4-5),0,(IF(H163="Utførelse",(L163+M163),IF(H163="Fagkontroll",(N163),0))))</f>
        <v>0</v>
      </c>
      <c r="P163" s="12">
        <f>IF(A163&lt;(Støtteark!$H$4-5),0,B163)</f>
        <v>0</v>
      </c>
    </row>
    <row r="164" spans="1:16" x14ac:dyDescent="0.2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32"/>
      <c r="L164" s="12">
        <f t="shared" si="7"/>
        <v>0</v>
      </c>
      <c r="M164" s="12">
        <f t="shared" si="8"/>
        <v>0</v>
      </c>
      <c r="N164" s="12">
        <f t="shared" si="9"/>
        <v>0</v>
      </c>
      <c r="O164" s="12">
        <f>IF(A164&lt;(Støtteark!$H$4-5),0,(IF(H164="Utførelse",(L164+M164),IF(H164="Fagkontroll",(N164),0))))</f>
        <v>0</v>
      </c>
      <c r="P164" s="12">
        <f>IF(A164&lt;(Støtteark!$H$4-5),0,B164)</f>
        <v>0</v>
      </c>
    </row>
    <row r="165" spans="1:16" x14ac:dyDescent="0.2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32"/>
      <c r="L165" s="12">
        <f t="shared" si="7"/>
        <v>0</v>
      </c>
      <c r="M165" s="12">
        <f t="shared" si="8"/>
        <v>0</v>
      </c>
      <c r="N165" s="12">
        <f t="shared" si="9"/>
        <v>0</v>
      </c>
      <c r="O165" s="12">
        <f>IF(A165&lt;(Støtteark!$H$4-5),0,(IF(H165="Utførelse",(L165+M165),IF(H165="Fagkontroll",(N165),0))))</f>
        <v>0</v>
      </c>
      <c r="P165" s="12">
        <f>IF(A165&lt;(Støtteark!$H$4-5),0,B165)</f>
        <v>0</v>
      </c>
    </row>
    <row r="166" spans="1:16" x14ac:dyDescent="0.2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32"/>
      <c r="L166" s="12">
        <f t="shared" si="7"/>
        <v>0</v>
      </c>
      <c r="M166" s="12">
        <f t="shared" si="8"/>
        <v>0</v>
      </c>
      <c r="N166" s="12">
        <f t="shared" si="9"/>
        <v>0</v>
      </c>
      <c r="O166" s="12">
        <f>IF(A166&lt;(Støtteark!$H$4-5),0,(IF(H166="Utførelse",(L166+M166),IF(H166="Fagkontroll",(N166),0))))</f>
        <v>0</v>
      </c>
      <c r="P166" s="12">
        <f>IF(A166&lt;(Støtteark!$H$4-5),0,B166)</f>
        <v>0</v>
      </c>
    </row>
    <row r="167" spans="1:16" x14ac:dyDescent="0.2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32"/>
      <c r="L167" s="12">
        <f t="shared" si="7"/>
        <v>0</v>
      </c>
      <c r="M167" s="12">
        <f t="shared" si="8"/>
        <v>0</v>
      </c>
      <c r="N167" s="12">
        <f t="shared" si="9"/>
        <v>0</v>
      </c>
      <c r="O167" s="12">
        <f>IF(A167&lt;(Støtteark!$H$4-5),0,(IF(H167="Utførelse",(L167+M167),IF(H167="Fagkontroll",(N167),0))))</f>
        <v>0</v>
      </c>
      <c r="P167" s="12">
        <f>IF(A167&lt;(Støtteark!$H$4-5),0,B167)</f>
        <v>0</v>
      </c>
    </row>
    <row r="168" spans="1:16" x14ac:dyDescent="0.2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32"/>
      <c r="L168" s="12">
        <f t="shared" si="7"/>
        <v>0</v>
      </c>
      <c r="M168" s="12">
        <f t="shared" si="8"/>
        <v>0</v>
      </c>
      <c r="N168" s="12">
        <f t="shared" si="9"/>
        <v>0</v>
      </c>
      <c r="O168" s="12">
        <f>IF(A168&lt;(Støtteark!$H$4-5),0,(IF(H168="Utførelse",(L168+M168),IF(H168="Fagkontroll",(N168),0))))</f>
        <v>0</v>
      </c>
      <c r="P168" s="12">
        <f>IF(A168&lt;(Støtteark!$H$4-5),0,B168)</f>
        <v>0</v>
      </c>
    </row>
    <row r="169" spans="1:16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32"/>
      <c r="L169" s="12">
        <f t="shared" si="7"/>
        <v>0</v>
      </c>
      <c r="M169" s="12">
        <f t="shared" si="8"/>
        <v>0</v>
      </c>
      <c r="N169" s="12">
        <f t="shared" si="9"/>
        <v>0</v>
      </c>
      <c r="O169" s="12">
        <f>IF(A169&lt;(Støtteark!$H$4-5),0,(IF(H169="Utførelse",(L169+M169),IF(H169="Fagkontroll",(N169),0))))</f>
        <v>0</v>
      </c>
      <c r="P169" s="12">
        <f>IF(A169&lt;(Støtteark!$H$4-5),0,B169)</f>
        <v>0</v>
      </c>
    </row>
    <row r="170" spans="1:16" x14ac:dyDescent="0.2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32"/>
      <c r="L170" s="12">
        <f t="shared" si="7"/>
        <v>0</v>
      </c>
      <c r="M170" s="12">
        <f t="shared" si="8"/>
        <v>0</v>
      </c>
      <c r="N170" s="12">
        <f t="shared" si="9"/>
        <v>0</v>
      </c>
      <c r="O170" s="12">
        <f>IF(A170&lt;(Støtteark!$H$4-5),0,(IF(H170="Utførelse",(L170+M170),IF(H170="Fagkontroll",(N170),0))))</f>
        <v>0</v>
      </c>
      <c r="P170" s="12">
        <f>IF(A170&lt;(Støtteark!$H$4-5),0,B170)</f>
        <v>0</v>
      </c>
    </row>
    <row r="171" spans="1:16" x14ac:dyDescent="0.2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32"/>
      <c r="L171" s="12">
        <f t="shared" si="7"/>
        <v>0</v>
      </c>
      <c r="M171" s="12">
        <f t="shared" si="8"/>
        <v>0</v>
      </c>
      <c r="N171" s="12">
        <f t="shared" si="9"/>
        <v>0</v>
      </c>
      <c r="O171" s="12">
        <f>IF(A171&lt;(Støtteark!$H$4-5),0,(IF(H171="Utførelse",(L171+M171),IF(H171="Fagkontroll",(N171),0))))</f>
        <v>0</v>
      </c>
      <c r="P171" s="12">
        <f>IF(A171&lt;(Støtteark!$H$4-5),0,B171)</f>
        <v>0</v>
      </c>
    </row>
    <row r="172" spans="1:16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32"/>
      <c r="L172" s="12">
        <f t="shared" si="7"/>
        <v>0</v>
      </c>
      <c r="M172" s="12">
        <f t="shared" si="8"/>
        <v>0</v>
      </c>
      <c r="N172" s="12">
        <f t="shared" si="9"/>
        <v>0</v>
      </c>
      <c r="O172" s="12">
        <f>IF(A172&lt;(Støtteark!$H$4-5),0,(IF(H172="Utførelse",(L172+M172),IF(H172="Fagkontroll",(N172),0))))</f>
        <v>0</v>
      </c>
      <c r="P172" s="12">
        <f>IF(A172&lt;(Støtteark!$H$4-5),0,B172)</f>
        <v>0</v>
      </c>
    </row>
    <row r="173" spans="1:16" x14ac:dyDescent="0.2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32"/>
      <c r="L173" s="12">
        <f t="shared" si="7"/>
        <v>0</v>
      </c>
      <c r="M173" s="12">
        <f t="shared" si="8"/>
        <v>0</v>
      </c>
      <c r="N173" s="12">
        <f t="shared" si="9"/>
        <v>0</v>
      </c>
      <c r="O173" s="12">
        <f>IF(A173&lt;(Støtteark!$H$4-5),0,(IF(H173="Utførelse",(L173+M173),IF(H173="Fagkontroll",(N173),0))))</f>
        <v>0</v>
      </c>
      <c r="P173" s="12">
        <f>IF(A173&lt;(Støtteark!$H$4-5),0,B173)</f>
        <v>0</v>
      </c>
    </row>
    <row r="174" spans="1:16" x14ac:dyDescent="0.2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32"/>
      <c r="L174" s="12">
        <f t="shared" si="7"/>
        <v>0</v>
      </c>
      <c r="M174" s="12">
        <f t="shared" si="8"/>
        <v>0</v>
      </c>
      <c r="N174" s="12">
        <f t="shared" si="9"/>
        <v>0</v>
      </c>
      <c r="O174" s="12">
        <f>IF(A174&lt;(Støtteark!$H$4-5),0,(IF(H174="Utførelse",(L174+M174),IF(H174="Fagkontroll",(N174),0))))</f>
        <v>0</v>
      </c>
      <c r="P174" s="12">
        <f>IF(A174&lt;(Støtteark!$H$4-5),0,B174)</f>
        <v>0</v>
      </c>
    </row>
    <row r="175" spans="1:16" x14ac:dyDescent="0.2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32"/>
      <c r="L175" s="12">
        <f t="shared" si="7"/>
        <v>0</v>
      </c>
      <c r="M175" s="12">
        <f t="shared" si="8"/>
        <v>0</v>
      </c>
      <c r="N175" s="12">
        <f t="shared" si="9"/>
        <v>0</v>
      </c>
      <c r="O175" s="12">
        <f>IF(A175&lt;(Støtteark!$H$4-5),0,(IF(H175="Utførelse",(L175+M175),IF(H175="Fagkontroll",(N175),0))))</f>
        <v>0</v>
      </c>
      <c r="P175" s="12">
        <f>IF(A175&lt;(Støtteark!$H$4-5),0,B175)</f>
        <v>0</v>
      </c>
    </row>
    <row r="176" spans="1:16" x14ac:dyDescent="0.2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32"/>
      <c r="L176" s="12">
        <f t="shared" si="7"/>
        <v>0</v>
      </c>
      <c r="M176" s="12">
        <f t="shared" si="8"/>
        <v>0</v>
      </c>
      <c r="N176" s="12">
        <f t="shared" si="9"/>
        <v>0</v>
      </c>
      <c r="O176" s="12">
        <f>IF(A176&lt;(Støtteark!$H$4-5),0,(IF(H176="Utførelse",(L176+M176),IF(H176="Fagkontroll",(N176),0))))</f>
        <v>0</v>
      </c>
      <c r="P176" s="12">
        <f>IF(A176&lt;(Støtteark!$H$4-5),0,B176)</f>
        <v>0</v>
      </c>
    </row>
    <row r="177" spans="1:16" x14ac:dyDescent="0.2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32"/>
      <c r="L177" s="12">
        <f t="shared" si="7"/>
        <v>0</v>
      </c>
      <c r="M177" s="12">
        <f t="shared" si="8"/>
        <v>0</v>
      </c>
      <c r="N177" s="12">
        <f t="shared" si="9"/>
        <v>0</v>
      </c>
      <c r="O177" s="12">
        <f>IF(A177&lt;(Støtteark!$H$4-5),0,(IF(H177="Utførelse",(L177+M177),IF(H177="Fagkontroll",(N177),0))))</f>
        <v>0</v>
      </c>
      <c r="P177" s="12">
        <f>IF(A177&lt;(Støtteark!$H$4-5),0,B177)</f>
        <v>0</v>
      </c>
    </row>
    <row r="178" spans="1:16" x14ac:dyDescent="0.2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32"/>
      <c r="L178" s="12">
        <f t="shared" si="7"/>
        <v>0</v>
      </c>
      <c r="M178" s="12">
        <f t="shared" si="8"/>
        <v>0</v>
      </c>
      <c r="N178" s="12">
        <f t="shared" si="9"/>
        <v>0</v>
      </c>
      <c r="O178" s="12">
        <f>IF(A178&lt;(Støtteark!$H$4-5),0,(IF(H178="Utførelse",(L178+M178),IF(H178="Fagkontroll",(N178),0))))</f>
        <v>0</v>
      </c>
      <c r="P178" s="12">
        <f>IF(A178&lt;(Støtteark!$H$4-5),0,B178)</f>
        <v>0</v>
      </c>
    </row>
    <row r="179" spans="1:16" x14ac:dyDescent="0.2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32"/>
      <c r="L179" s="12">
        <f t="shared" si="7"/>
        <v>0</v>
      </c>
      <c r="M179" s="12">
        <f t="shared" si="8"/>
        <v>0</v>
      </c>
      <c r="N179" s="12">
        <f t="shared" si="9"/>
        <v>0</v>
      </c>
      <c r="O179" s="12">
        <f>IF(A179&lt;(Støtteark!$H$4-5),0,(IF(H179="Utførelse",(L179+M179),IF(H179="Fagkontroll",(N179),0))))</f>
        <v>0</v>
      </c>
      <c r="P179" s="12">
        <f>IF(A179&lt;(Støtteark!$H$4-5),0,B179)</f>
        <v>0</v>
      </c>
    </row>
    <row r="180" spans="1:16" x14ac:dyDescent="0.2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32"/>
      <c r="L180" s="12">
        <f t="shared" si="7"/>
        <v>0</v>
      </c>
      <c r="M180" s="12">
        <f t="shared" si="8"/>
        <v>0</v>
      </c>
      <c r="N180" s="12">
        <f t="shared" si="9"/>
        <v>0</v>
      </c>
      <c r="O180" s="12">
        <f>IF(A180&lt;(Støtteark!$H$4-5),0,(IF(H180="Utførelse",(L180+M180),IF(H180="Fagkontroll",(N180),0))))</f>
        <v>0</v>
      </c>
      <c r="P180" s="12">
        <f>IF(A180&lt;(Støtteark!$H$4-5),0,B180)</f>
        <v>0</v>
      </c>
    </row>
    <row r="181" spans="1:16" x14ac:dyDescent="0.2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32"/>
      <c r="L181" s="12">
        <f t="shared" si="7"/>
        <v>0</v>
      </c>
      <c r="M181" s="12">
        <f t="shared" si="8"/>
        <v>0</v>
      </c>
      <c r="N181" s="12">
        <f t="shared" si="9"/>
        <v>0</v>
      </c>
      <c r="O181" s="12">
        <f>IF(A181&lt;(Støtteark!$H$4-5),0,(IF(H181="Utførelse",(L181+M181),IF(H181="Fagkontroll",(N181),0))))</f>
        <v>0</v>
      </c>
      <c r="P181" s="12">
        <f>IF(A181&lt;(Støtteark!$H$4-5),0,B181)</f>
        <v>0</v>
      </c>
    </row>
    <row r="182" spans="1:16" x14ac:dyDescent="0.2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32"/>
      <c r="L182" s="12">
        <f t="shared" si="7"/>
        <v>0</v>
      </c>
      <c r="M182" s="12">
        <f t="shared" si="8"/>
        <v>0</v>
      </c>
      <c r="N182" s="12">
        <f t="shared" si="9"/>
        <v>0</v>
      </c>
      <c r="O182" s="12">
        <f>IF(A182&lt;(Støtteark!$H$4-5),0,(IF(H182="Utførelse",(L182+M182),IF(H182="Fagkontroll",(N182),0))))</f>
        <v>0</v>
      </c>
      <c r="P182" s="12">
        <f>IF(A182&lt;(Støtteark!$H$4-5),0,B182)</f>
        <v>0</v>
      </c>
    </row>
    <row r="183" spans="1:16" x14ac:dyDescent="0.2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32"/>
      <c r="L183" s="12">
        <f t="shared" si="7"/>
        <v>0</v>
      </c>
      <c r="M183" s="12">
        <f t="shared" si="8"/>
        <v>0</v>
      </c>
      <c r="N183" s="12">
        <f t="shared" si="9"/>
        <v>0</v>
      </c>
      <c r="O183" s="12">
        <f>IF(A183&lt;(Støtteark!$H$4-5),0,(IF(H183="Utførelse",(L183+M183),IF(H183="Fagkontroll",(N183),0))))</f>
        <v>0</v>
      </c>
      <c r="P183" s="12">
        <f>IF(A183&lt;(Støtteark!$H$4-5),0,B183)</f>
        <v>0</v>
      </c>
    </row>
    <row r="184" spans="1:16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32"/>
      <c r="L184" s="12">
        <f t="shared" si="7"/>
        <v>0</v>
      </c>
      <c r="M184" s="12">
        <f t="shared" si="8"/>
        <v>0</v>
      </c>
      <c r="N184" s="12">
        <f t="shared" si="9"/>
        <v>0</v>
      </c>
      <c r="O184" s="12">
        <f>IF(A184&lt;(Støtteark!$H$4-5),0,(IF(H184="Utførelse",(L184+M184),IF(H184="Fagkontroll",(N184),0))))</f>
        <v>0</v>
      </c>
      <c r="P184" s="12">
        <f>IF(A184&lt;(Støtteark!$H$4-5),0,B184)</f>
        <v>0</v>
      </c>
    </row>
    <row r="185" spans="1:16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32"/>
      <c r="L185" s="12">
        <f t="shared" si="7"/>
        <v>0</v>
      </c>
      <c r="M185" s="12">
        <f t="shared" si="8"/>
        <v>0</v>
      </c>
      <c r="N185" s="12">
        <f t="shared" si="9"/>
        <v>0</v>
      </c>
      <c r="O185" s="12">
        <f>IF(A185&lt;(Støtteark!$H$4-5),0,(IF(H185="Utførelse",(L185+M185),IF(H185="Fagkontroll",(N185),0))))</f>
        <v>0</v>
      </c>
      <c r="P185" s="12">
        <f>IF(A185&lt;(Støtteark!$H$4-5),0,B185)</f>
        <v>0</v>
      </c>
    </row>
    <row r="186" spans="1:16" x14ac:dyDescent="0.2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32"/>
      <c r="L186" s="12">
        <f t="shared" si="7"/>
        <v>0</v>
      </c>
      <c r="M186" s="12">
        <f t="shared" si="8"/>
        <v>0</v>
      </c>
      <c r="N186" s="12">
        <f t="shared" si="9"/>
        <v>0</v>
      </c>
      <c r="O186" s="12">
        <f>IF(A186&lt;(Støtteark!$H$4-5),0,(IF(H186="Utførelse",(L186+M186),IF(H186="Fagkontroll",(N186),0))))</f>
        <v>0</v>
      </c>
      <c r="P186" s="12">
        <f>IF(A186&lt;(Støtteark!$H$4-5),0,B186)</f>
        <v>0</v>
      </c>
    </row>
    <row r="187" spans="1:16" x14ac:dyDescent="0.2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32"/>
      <c r="L187" s="12">
        <f t="shared" si="7"/>
        <v>0</v>
      </c>
      <c r="M187" s="12">
        <f t="shared" si="8"/>
        <v>0</v>
      </c>
      <c r="N187" s="12">
        <f t="shared" si="9"/>
        <v>0</v>
      </c>
      <c r="O187" s="12">
        <f>IF(A187&lt;(Støtteark!$H$4-5),0,(IF(H187="Utførelse",(L187+M187),IF(H187="Fagkontroll",(N187),0))))</f>
        <v>0</v>
      </c>
      <c r="P187" s="12">
        <f>IF(A187&lt;(Støtteark!$H$4-5),0,B187)</f>
        <v>0</v>
      </c>
    </row>
    <row r="188" spans="1:16" x14ac:dyDescent="0.2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32"/>
      <c r="L188" s="12">
        <f t="shared" si="7"/>
        <v>0</v>
      </c>
      <c r="M188" s="12">
        <f t="shared" si="8"/>
        <v>0</v>
      </c>
      <c r="N188" s="12">
        <f t="shared" si="9"/>
        <v>0</v>
      </c>
      <c r="O188" s="12">
        <f>IF(A188&lt;(Støtteark!$H$4-5),0,(IF(H188="Utførelse",(L188+M188),IF(H188="Fagkontroll",(N188),0))))</f>
        <v>0</v>
      </c>
      <c r="P188" s="12">
        <f>IF(A188&lt;(Støtteark!$H$4-5),0,B188)</f>
        <v>0</v>
      </c>
    </row>
    <row r="189" spans="1:16" x14ac:dyDescent="0.2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32"/>
      <c r="L189" s="12">
        <f t="shared" si="7"/>
        <v>0</v>
      </c>
      <c r="M189" s="12">
        <f t="shared" si="8"/>
        <v>0</v>
      </c>
      <c r="N189" s="12">
        <f t="shared" si="9"/>
        <v>0</v>
      </c>
      <c r="O189" s="12">
        <f>IF(A189&lt;(Støtteark!$H$4-5),0,(IF(H189="Utførelse",(L189+M189),IF(H189="Fagkontroll",(N189),0))))</f>
        <v>0</v>
      </c>
      <c r="P189" s="12">
        <f>IF(A189&lt;(Støtteark!$H$4-5),0,B189)</f>
        <v>0</v>
      </c>
    </row>
    <row r="190" spans="1:16" x14ac:dyDescent="0.2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32"/>
      <c r="L190" s="12">
        <f t="shared" si="7"/>
        <v>0</v>
      </c>
      <c r="M190" s="12">
        <f t="shared" si="8"/>
        <v>0</v>
      </c>
      <c r="N190" s="12">
        <f t="shared" si="9"/>
        <v>0</v>
      </c>
      <c r="O190" s="12">
        <f>IF(A190&lt;(Støtteark!$H$4-5),0,(IF(H190="Utførelse",(L190+M190),IF(H190="Fagkontroll",(N190),0))))</f>
        <v>0</v>
      </c>
      <c r="P190" s="12">
        <f>IF(A190&lt;(Støtteark!$H$4-5),0,B190)</f>
        <v>0</v>
      </c>
    </row>
    <row r="191" spans="1:16" x14ac:dyDescent="0.2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32"/>
      <c r="L191" s="12">
        <f t="shared" si="7"/>
        <v>0</v>
      </c>
      <c r="M191" s="12">
        <f t="shared" si="8"/>
        <v>0</v>
      </c>
      <c r="N191" s="12">
        <f t="shared" si="9"/>
        <v>0</v>
      </c>
      <c r="O191" s="12">
        <f>IF(A191&lt;(Støtteark!$H$4-5),0,(IF(H191="Utførelse",(L191+M191),IF(H191="Fagkontroll",(N191),0))))</f>
        <v>0</v>
      </c>
      <c r="P191" s="12">
        <f>IF(A191&lt;(Støtteark!$H$4-5),0,B191)</f>
        <v>0</v>
      </c>
    </row>
    <row r="192" spans="1:16" x14ac:dyDescent="0.2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32"/>
      <c r="L192" s="12">
        <f t="shared" si="7"/>
        <v>0</v>
      </c>
      <c r="M192" s="12">
        <f t="shared" si="8"/>
        <v>0</v>
      </c>
      <c r="N192" s="12">
        <f t="shared" si="9"/>
        <v>0</v>
      </c>
      <c r="O192" s="12">
        <f>IF(A192&lt;(Støtteark!$H$4-5),0,(IF(H192="Utførelse",(L192+M192),IF(H192="Fagkontroll",(N192),0))))</f>
        <v>0</v>
      </c>
      <c r="P192" s="12">
        <f>IF(A192&lt;(Støtteark!$H$4-5),0,B192)</f>
        <v>0</v>
      </c>
    </row>
    <row r="193" spans="1:16" x14ac:dyDescent="0.2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32"/>
      <c r="L193" s="12">
        <f t="shared" si="7"/>
        <v>0</v>
      </c>
      <c r="M193" s="12">
        <f t="shared" si="8"/>
        <v>0</v>
      </c>
      <c r="N193" s="12">
        <f t="shared" si="9"/>
        <v>0</v>
      </c>
      <c r="O193" s="12">
        <f>IF(A193&lt;(Støtteark!$H$4-5),0,(IF(H193="Utførelse",(L193+M193),IF(H193="Fagkontroll",(N193),0))))</f>
        <v>0</v>
      </c>
      <c r="P193" s="12">
        <f>IF(A193&lt;(Støtteark!$H$4-5),0,B193)</f>
        <v>0</v>
      </c>
    </row>
    <row r="194" spans="1:16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32"/>
      <c r="L194" s="12">
        <f t="shared" si="7"/>
        <v>0</v>
      </c>
      <c r="M194" s="12">
        <f t="shared" si="8"/>
        <v>0</v>
      </c>
      <c r="N194" s="12">
        <f t="shared" si="9"/>
        <v>0</v>
      </c>
      <c r="O194" s="12">
        <f>IF(A194&lt;(Støtteark!$H$4-5),0,(IF(H194="Utførelse",(L194+M194),IF(H194="Fagkontroll",(N194),0))))</f>
        <v>0</v>
      </c>
      <c r="P194" s="12">
        <f>IF(A194&lt;(Støtteark!$H$4-5),0,B194)</f>
        <v>0</v>
      </c>
    </row>
    <row r="195" spans="1:16" x14ac:dyDescent="0.2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32"/>
      <c r="L195" s="12">
        <f t="shared" si="7"/>
        <v>0</v>
      </c>
      <c r="M195" s="12">
        <f t="shared" si="8"/>
        <v>0</v>
      </c>
      <c r="N195" s="12">
        <f t="shared" si="9"/>
        <v>0</v>
      </c>
      <c r="O195" s="12">
        <f>IF(A195&lt;(Støtteark!$H$4-5),0,(IF(H195="Utførelse",(L195+M195),IF(H195="Fagkontroll",(N195),0))))</f>
        <v>0</v>
      </c>
      <c r="P195" s="12">
        <f>IF(A195&lt;(Støtteark!$H$4-5),0,B195)</f>
        <v>0</v>
      </c>
    </row>
    <row r="196" spans="1:16" x14ac:dyDescent="0.2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32"/>
      <c r="L196" s="12">
        <f t="shared" si="7"/>
        <v>0</v>
      </c>
      <c r="M196" s="12">
        <f t="shared" si="8"/>
        <v>0</v>
      </c>
      <c r="N196" s="12">
        <f t="shared" si="9"/>
        <v>0</v>
      </c>
      <c r="O196" s="12">
        <f>IF(A196&lt;(Støtteark!$H$4-5),0,(IF(H196="Utførelse",(L196+M196),IF(H196="Fagkontroll",(N196),0))))</f>
        <v>0</v>
      </c>
      <c r="P196" s="12">
        <f>IF(A196&lt;(Støtteark!$H$4-5),0,B196)</f>
        <v>0</v>
      </c>
    </row>
    <row r="197" spans="1:16" x14ac:dyDescent="0.2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32"/>
      <c r="L197" s="12">
        <f t="shared" si="7"/>
        <v>0</v>
      </c>
      <c r="M197" s="12">
        <f t="shared" si="8"/>
        <v>0</v>
      </c>
      <c r="N197" s="12">
        <f t="shared" si="9"/>
        <v>0</v>
      </c>
      <c r="O197" s="12">
        <f>IF(A197&lt;(Støtteark!$H$4-5),0,(IF(H197="Utførelse",(L197+M197),IF(H197="Fagkontroll",(N197),0))))</f>
        <v>0</v>
      </c>
      <c r="P197" s="12">
        <f>IF(A197&lt;(Støtteark!$H$4-5),0,B197)</f>
        <v>0</v>
      </c>
    </row>
    <row r="198" spans="1:16" x14ac:dyDescent="0.2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32"/>
      <c r="L198" s="12">
        <f t="shared" si="7"/>
        <v>0</v>
      </c>
      <c r="M198" s="12">
        <f t="shared" si="8"/>
        <v>0</v>
      </c>
      <c r="N198" s="12">
        <f t="shared" si="9"/>
        <v>0</v>
      </c>
      <c r="O198" s="12">
        <f>IF(A198&lt;(Støtteark!$H$4-5),0,(IF(H198="Utførelse",(L198+M198),IF(H198="Fagkontroll",(N198),0))))</f>
        <v>0</v>
      </c>
      <c r="P198" s="12">
        <f>IF(A198&lt;(Støtteark!$H$4-5),0,B198)</f>
        <v>0</v>
      </c>
    </row>
    <row r="199" spans="1:16" x14ac:dyDescent="0.2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32"/>
      <c r="L199" s="12">
        <f t="shared" si="7"/>
        <v>0</v>
      </c>
      <c r="M199" s="12">
        <f t="shared" si="8"/>
        <v>0</v>
      </c>
      <c r="N199" s="12">
        <f t="shared" si="9"/>
        <v>0</v>
      </c>
      <c r="O199" s="12">
        <f>IF(A199&lt;(Støtteark!$H$4-5),0,(IF(H199="Utførelse",(L199+M199),IF(H199="Fagkontroll",(N199),0))))</f>
        <v>0</v>
      </c>
      <c r="P199" s="12">
        <f>IF(A199&lt;(Støtteark!$H$4-5),0,B199)</f>
        <v>0</v>
      </c>
    </row>
    <row r="200" spans="1:16" x14ac:dyDescent="0.2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32"/>
      <c r="L200" s="12">
        <f t="shared" si="7"/>
        <v>0</v>
      </c>
      <c r="M200" s="12">
        <f t="shared" si="8"/>
        <v>0</v>
      </c>
      <c r="N200" s="12">
        <f t="shared" si="9"/>
        <v>0</v>
      </c>
      <c r="O200" s="12">
        <f>IF(A200&lt;(Støtteark!$H$4-5),0,(IF(H200="Utførelse",(L200+M200),IF(H200="Fagkontroll",(N200),0))))</f>
        <v>0</v>
      </c>
      <c r="P200" s="12">
        <f>IF(A200&lt;(Støtteark!$H$4-5),0,B200)</f>
        <v>0</v>
      </c>
    </row>
    <row r="201" spans="1:16" x14ac:dyDescent="0.2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32"/>
      <c r="L201" s="12">
        <f t="shared" si="7"/>
        <v>0</v>
      </c>
      <c r="M201" s="12">
        <f t="shared" si="8"/>
        <v>0</v>
      </c>
      <c r="N201" s="12">
        <f t="shared" si="9"/>
        <v>0</v>
      </c>
      <c r="O201" s="12">
        <f>IF(A201&lt;(Støtteark!$H$4-5),0,(IF(H201="Utførelse",(L201+M201),IF(H201="Fagkontroll",(N201),0))))</f>
        <v>0</v>
      </c>
      <c r="P201" s="12">
        <f>IF(A201&lt;(Støtteark!$H$4-5),0,B201)</f>
        <v>0</v>
      </c>
    </row>
    <row r="202" spans="1:16" x14ac:dyDescent="0.2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32"/>
      <c r="L202" s="12">
        <f t="shared" si="7"/>
        <v>0</v>
      </c>
      <c r="M202" s="12">
        <f t="shared" si="8"/>
        <v>0</v>
      </c>
      <c r="N202" s="12">
        <f t="shared" si="9"/>
        <v>0</v>
      </c>
      <c r="O202" s="12">
        <f>IF(A202&lt;(Støtteark!$H$4-5),0,(IF(H202="Utførelse",(L202+M202),IF(H202="Fagkontroll",(N202),0))))</f>
        <v>0</v>
      </c>
      <c r="P202" s="12">
        <f>IF(A202&lt;(Støtteark!$H$4-5),0,B202)</f>
        <v>0</v>
      </c>
    </row>
    <row r="203" spans="1:16" x14ac:dyDescent="0.2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32"/>
      <c r="L203" s="12">
        <f t="shared" si="7"/>
        <v>0</v>
      </c>
      <c r="M203" s="12">
        <f t="shared" si="8"/>
        <v>0</v>
      </c>
      <c r="N203" s="12">
        <f t="shared" si="9"/>
        <v>0</v>
      </c>
      <c r="O203" s="12">
        <f>IF(A203&lt;(Støtteark!$H$4-5),0,(IF(H203="Utførelse",(L203+M203),IF(H203="Fagkontroll",(N203),0))))</f>
        <v>0</v>
      </c>
      <c r="P203" s="12">
        <f>IF(A203&lt;(Støtteark!$H$4-5),0,B203)</f>
        <v>0</v>
      </c>
    </row>
    <row r="204" spans="1:16" x14ac:dyDescent="0.2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32"/>
      <c r="L204" s="12">
        <f t="shared" si="7"/>
        <v>0</v>
      </c>
      <c r="M204" s="12">
        <f t="shared" si="8"/>
        <v>0</v>
      </c>
      <c r="N204" s="12">
        <f t="shared" si="9"/>
        <v>0</v>
      </c>
      <c r="O204" s="12">
        <f>IF(A204&lt;(Støtteark!$H$4-5),0,(IF(H204="Utførelse",(L204+M204),IF(H204="Fagkontroll",(N204),0))))</f>
        <v>0</v>
      </c>
      <c r="P204" s="12">
        <f>IF(A204&lt;(Støtteark!$H$4-5),0,B204)</f>
        <v>0</v>
      </c>
    </row>
    <row r="205" spans="1:16" x14ac:dyDescent="0.2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32"/>
      <c r="L205" s="12">
        <f t="shared" si="7"/>
        <v>0</v>
      </c>
      <c r="M205" s="12">
        <f t="shared" si="8"/>
        <v>0</v>
      </c>
      <c r="N205" s="12">
        <f t="shared" si="9"/>
        <v>0</v>
      </c>
      <c r="O205" s="12">
        <f>IF(A205&lt;(Støtteark!$H$4-5),0,(IF(H205="Utførelse",(L205+M205),IF(H205="Fagkontroll",(N205),0))))</f>
        <v>0</v>
      </c>
      <c r="P205" s="12">
        <f>IF(A205&lt;(Støtteark!$H$4-5),0,B205)</f>
        <v>0</v>
      </c>
    </row>
    <row r="206" spans="1:16" x14ac:dyDescent="0.2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32"/>
      <c r="L206" s="12">
        <f t="shared" ref="L206:L269" si="10">IF(H206="Utførelse",IF(G206="Tekniske planer",B206,0),0)</f>
        <v>0</v>
      </c>
      <c r="M206" s="12">
        <f t="shared" ref="M206:M269" si="11">IF(H206="Utførelse",IF(G206="Revurdering",B206,0),0)</f>
        <v>0</v>
      </c>
      <c r="N206" s="12">
        <f t="shared" ref="N206:N269" si="12">IF(L206+M206&gt;0,0,B206)</f>
        <v>0</v>
      </c>
      <c r="O206" s="12">
        <f>IF(A206&lt;(Støtteark!$H$4-5),0,(IF(H206="Utførelse",(L206+M206),IF(H206="Fagkontroll",(N206),0))))</f>
        <v>0</v>
      </c>
      <c r="P206" s="12">
        <f>IF(A206&lt;(Støtteark!$H$4-5),0,B206)</f>
        <v>0</v>
      </c>
    </row>
    <row r="207" spans="1:16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32"/>
      <c r="L207" s="12">
        <f t="shared" si="10"/>
        <v>0</v>
      </c>
      <c r="M207" s="12">
        <f t="shared" si="11"/>
        <v>0</v>
      </c>
      <c r="N207" s="12">
        <f t="shared" si="12"/>
        <v>0</v>
      </c>
      <c r="O207" s="12">
        <f>IF(A207&lt;(Støtteark!$H$4-5),0,(IF(H207="Utførelse",(L207+M207),IF(H207="Fagkontroll",(N207),0))))</f>
        <v>0</v>
      </c>
      <c r="P207" s="12">
        <f>IF(A207&lt;(Støtteark!$H$4-5),0,B207)</f>
        <v>0</v>
      </c>
    </row>
    <row r="208" spans="1:16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32"/>
      <c r="L208" s="12">
        <f t="shared" si="10"/>
        <v>0</v>
      </c>
      <c r="M208" s="12">
        <f t="shared" si="11"/>
        <v>0</v>
      </c>
      <c r="N208" s="12">
        <f t="shared" si="12"/>
        <v>0</v>
      </c>
      <c r="O208" s="12">
        <f>IF(A208&lt;(Støtteark!$H$4-5),0,(IF(H208="Utførelse",(L208+M208),IF(H208="Fagkontroll",(N208),0))))</f>
        <v>0</v>
      </c>
      <c r="P208" s="12">
        <f>IF(A208&lt;(Støtteark!$H$4-5),0,B208)</f>
        <v>0</v>
      </c>
    </row>
    <row r="209" spans="1:16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32"/>
      <c r="L209" s="12">
        <f t="shared" si="10"/>
        <v>0</v>
      </c>
      <c r="M209" s="12">
        <f t="shared" si="11"/>
        <v>0</v>
      </c>
      <c r="N209" s="12">
        <f t="shared" si="12"/>
        <v>0</v>
      </c>
      <c r="O209" s="12">
        <f>IF(A209&lt;(Støtteark!$H$4-5),0,(IF(H209="Utførelse",(L209+M209),IF(H209="Fagkontroll",(N209),0))))</f>
        <v>0</v>
      </c>
      <c r="P209" s="12">
        <f>IF(A209&lt;(Støtteark!$H$4-5),0,B209)</f>
        <v>0</v>
      </c>
    </row>
    <row r="210" spans="1:16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32"/>
      <c r="L210" s="12">
        <f t="shared" si="10"/>
        <v>0</v>
      </c>
      <c r="M210" s="12">
        <f t="shared" si="11"/>
        <v>0</v>
      </c>
      <c r="N210" s="12">
        <f t="shared" si="12"/>
        <v>0</v>
      </c>
      <c r="O210" s="12">
        <f>IF(A210&lt;(Støtteark!$H$4-5),0,(IF(H210="Utførelse",(L210+M210),IF(H210="Fagkontroll",(N210),0))))</f>
        <v>0</v>
      </c>
      <c r="P210" s="12">
        <f>IF(A210&lt;(Støtteark!$H$4-5),0,B210)</f>
        <v>0</v>
      </c>
    </row>
    <row r="211" spans="1:16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32"/>
      <c r="L211" s="12">
        <f t="shared" si="10"/>
        <v>0</v>
      </c>
      <c r="M211" s="12">
        <f t="shared" si="11"/>
        <v>0</v>
      </c>
      <c r="N211" s="12">
        <f t="shared" si="12"/>
        <v>0</v>
      </c>
      <c r="O211" s="12">
        <f>IF(A211&lt;(Støtteark!$H$4-5),0,(IF(H211="Utførelse",(L211+M211),IF(H211="Fagkontroll",(N211),0))))</f>
        <v>0</v>
      </c>
      <c r="P211" s="12">
        <f>IF(A211&lt;(Støtteark!$H$4-5),0,B211)</f>
        <v>0</v>
      </c>
    </row>
    <row r="212" spans="1:16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32"/>
      <c r="L212" s="12">
        <f t="shared" si="10"/>
        <v>0</v>
      </c>
      <c r="M212" s="12">
        <f t="shared" si="11"/>
        <v>0</v>
      </c>
      <c r="N212" s="12">
        <f t="shared" si="12"/>
        <v>0</v>
      </c>
      <c r="O212" s="12">
        <f>IF(A212&lt;(Støtteark!$H$4-5),0,(IF(H212="Utførelse",(L212+M212),IF(H212="Fagkontroll",(N212),0))))</f>
        <v>0</v>
      </c>
      <c r="P212" s="12">
        <f>IF(A212&lt;(Støtteark!$H$4-5),0,B212)</f>
        <v>0</v>
      </c>
    </row>
    <row r="213" spans="1:16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32"/>
      <c r="L213" s="12">
        <f t="shared" si="10"/>
        <v>0</v>
      </c>
      <c r="M213" s="12">
        <f t="shared" si="11"/>
        <v>0</v>
      </c>
      <c r="N213" s="12">
        <f t="shared" si="12"/>
        <v>0</v>
      </c>
      <c r="O213" s="12">
        <f>IF(A213&lt;(Støtteark!$H$4-5),0,(IF(H213="Utførelse",(L213+M213),IF(H213="Fagkontroll",(N213),0))))</f>
        <v>0</v>
      </c>
      <c r="P213" s="12">
        <f>IF(A213&lt;(Støtteark!$H$4-5),0,B213)</f>
        <v>0</v>
      </c>
    </row>
    <row r="214" spans="1:16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32"/>
      <c r="L214" s="12">
        <f t="shared" si="10"/>
        <v>0</v>
      </c>
      <c r="M214" s="12">
        <f t="shared" si="11"/>
        <v>0</v>
      </c>
      <c r="N214" s="12">
        <f t="shared" si="12"/>
        <v>0</v>
      </c>
      <c r="O214" s="12">
        <f>IF(A214&lt;(Støtteark!$H$4-5),0,(IF(H214="Utførelse",(L214+M214),IF(H214="Fagkontroll",(N214),0))))</f>
        <v>0</v>
      </c>
      <c r="P214" s="12">
        <f>IF(A214&lt;(Støtteark!$H$4-5),0,B214)</f>
        <v>0</v>
      </c>
    </row>
    <row r="215" spans="1:16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32"/>
      <c r="L215" s="12">
        <f t="shared" si="10"/>
        <v>0</v>
      </c>
      <c r="M215" s="12">
        <f t="shared" si="11"/>
        <v>0</v>
      </c>
      <c r="N215" s="12">
        <f t="shared" si="12"/>
        <v>0</v>
      </c>
      <c r="O215" s="12">
        <f>IF(A215&lt;(Støtteark!$H$4-5),0,(IF(H215="Utførelse",(L215+M215),IF(H215="Fagkontroll",(N215),0))))</f>
        <v>0</v>
      </c>
      <c r="P215" s="12">
        <f>IF(A215&lt;(Støtteark!$H$4-5),0,B215)</f>
        <v>0</v>
      </c>
    </row>
    <row r="216" spans="1:16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32"/>
      <c r="L216" s="12">
        <f t="shared" si="10"/>
        <v>0</v>
      </c>
      <c r="M216" s="12">
        <f t="shared" si="11"/>
        <v>0</v>
      </c>
      <c r="N216" s="12">
        <f t="shared" si="12"/>
        <v>0</v>
      </c>
      <c r="O216" s="12">
        <f>IF(A216&lt;(Støtteark!$H$4-5),0,(IF(H216="Utførelse",(L216+M216),IF(H216="Fagkontroll",(N216),0))))</f>
        <v>0</v>
      </c>
      <c r="P216" s="12">
        <f>IF(A216&lt;(Støtteark!$H$4-5),0,B216)</f>
        <v>0</v>
      </c>
    </row>
    <row r="217" spans="1:16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32"/>
      <c r="L217" s="12">
        <f t="shared" si="10"/>
        <v>0</v>
      </c>
      <c r="M217" s="12">
        <f t="shared" si="11"/>
        <v>0</v>
      </c>
      <c r="N217" s="12">
        <f t="shared" si="12"/>
        <v>0</v>
      </c>
      <c r="O217" s="12">
        <f>IF(A217&lt;(Støtteark!$H$4-5),0,(IF(H217="Utførelse",(L217+M217),IF(H217="Fagkontroll",(N217),0))))</f>
        <v>0</v>
      </c>
      <c r="P217" s="12">
        <f>IF(A217&lt;(Støtteark!$H$4-5),0,B217)</f>
        <v>0</v>
      </c>
    </row>
    <row r="218" spans="1:16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32"/>
      <c r="L218" s="12">
        <f t="shared" si="10"/>
        <v>0</v>
      </c>
      <c r="M218" s="12">
        <f t="shared" si="11"/>
        <v>0</v>
      </c>
      <c r="N218" s="12">
        <f t="shared" si="12"/>
        <v>0</v>
      </c>
      <c r="O218" s="12">
        <f>IF(A218&lt;(Støtteark!$H$4-5),0,(IF(H218="Utførelse",(L218+M218),IF(H218="Fagkontroll",(N218),0))))</f>
        <v>0</v>
      </c>
      <c r="P218" s="12">
        <f>IF(A218&lt;(Støtteark!$H$4-5),0,B218)</f>
        <v>0</v>
      </c>
    </row>
    <row r="219" spans="1:16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32"/>
      <c r="L219" s="12">
        <f t="shared" si="10"/>
        <v>0</v>
      </c>
      <c r="M219" s="12">
        <f t="shared" si="11"/>
        <v>0</v>
      </c>
      <c r="N219" s="12">
        <f t="shared" si="12"/>
        <v>0</v>
      </c>
      <c r="O219" s="12">
        <f>IF(A219&lt;(Støtteark!$H$4-5),0,(IF(H219="Utførelse",(L219+M219),IF(H219="Fagkontroll",(N219),0))))</f>
        <v>0</v>
      </c>
      <c r="P219" s="12">
        <f>IF(A219&lt;(Støtteark!$H$4-5),0,B219)</f>
        <v>0</v>
      </c>
    </row>
    <row r="220" spans="1:16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32"/>
      <c r="L220" s="12">
        <f t="shared" si="10"/>
        <v>0</v>
      </c>
      <c r="M220" s="12">
        <f t="shared" si="11"/>
        <v>0</v>
      </c>
      <c r="N220" s="12">
        <f t="shared" si="12"/>
        <v>0</v>
      </c>
      <c r="O220" s="12">
        <f>IF(A220&lt;(Støtteark!$H$4-5),0,(IF(H220="Utførelse",(L220+M220),IF(H220="Fagkontroll",(N220),0))))</f>
        <v>0</v>
      </c>
      <c r="P220" s="12">
        <f>IF(A220&lt;(Støtteark!$H$4-5),0,B220)</f>
        <v>0</v>
      </c>
    </row>
    <row r="221" spans="1:16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32"/>
      <c r="L221" s="12">
        <f t="shared" si="10"/>
        <v>0</v>
      </c>
      <c r="M221" s="12">
        <f t="shared" si="11"/>
        <v>0</v>
      </c>
      <c r="N221" s="12">
        <f t="shared" si="12"/>
        <v>0</v>
      </c>
      <c r="O221" s="12">
        <f>IF(A221&lt;(Støtteark!$H$4-5),0,(IF(H221="Utførelse",(L221+M221),IF(H221="Fagkontroll",(N221),0))))</f>
        <v>0</v>
      </c>
      <c r="P221" s="12">
        <f>IF(A221&lt;(Støtteark!$H$4-5),0,B221)</f>
        <v>0</v>
      </c>
    </row>
    <row r="222" spans="1:16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32"/>
      <c r="L222" s="12">
        <f t="shared" si="10"/>
        <v>0</v>
      </c>
      <c r="M222" s="12">
        <f t="shared" si="11"/>
        <v>0</v>
      </c>
      <c r="N222" s="12">
        <f t="shared" si="12"/>
        <v>0</v>
      </c>
      <c r="O222" s="12">
        <f>IF(A222&lt;(Støtteark!$H$4-5),0,(IF(H222="Utførelse",(L222+M222),IF(H222="Fagkontroll",(N222),0))))</f>
        <v>0</v>
      </c>
      <c r="P222" s="12">
        <f>IF(A222&lt;(Støtteark!$H$4-5),0,B222)</f>
        <v>0</v>
      </c>
    </row>
    <row r="223" spans="1:16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32"/>
      <c r="L223" s="12">
        <f t="shared" si="10"/>
        <v>0</v>
      </c>
      <c r="M223" s="12">
        <f t="shared" si="11"/>
        <v>0</v>
      </c>
      <c r="N223" s="12">
        <f t="shared" si="12"/>
        <v>0</v>
      </c>
      <c r="O223" s="12">
        <f>IF(A223&lt;(Støtteark!$H$4-5),0,(IF(H223="Utførelse",(L223+M223),IF(H223="Fagkontroll",(N223),0))))</f>
        <v>0</v>
      </c>
      <c r="P223" s="12">
        <f>IF(A223&lt;(Støtteark!$H$4-5),0,B223)</f>
        <v>0</v>
      </c>
    </row>
    <row r="224" spans="1:16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32"/>
      <c r="L224" s="12">
        <f t="shared" si="10"/>
        <v>0</v>
      </c>
      <c r="M224" s="12">
        <f t="shared" si="11"/>
        <v>0</v>
      </c>
      <c r="N224" s="12">
        <f t="shared" si="12"/>
        <v>0</v>
      </c>
      <c r="O224" s="12">
        <f>IF(A224&lt;(Støtteark!$H$4-5),0,(IF(H224="Utførelse",(L224+M224),IF(H224="Fagkontroll",(N224),0))))</f>
        <v>0</v>
      </c>
      <c r="P224" s="12">
        <f>IF(A224&lt;(Støtteark!$H$4-5),0,B224)</f>
        <v>0</v>
      </c>
    </row>
    <row r="225" spans="1:16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32"/>
      <c r="L225" s="12">
        <f t="shared" si="10"/>
        <v>0</v>
      </c>
      <c r="M225" s="12">
        <f t="shared" si="11"/>
        <v>0</v>
      </c>
      <c r="N225" s="12">
        <f t="shared" si="12"/>
        <v>0</v>
      </c>
      <c r="O225" s="12">
        <f>IF(A225&lt;(Støtteark!$H$4-5),0,(IF(H225="Utførelse",(L225+M225),IF(H225="Fagkontroll",(N225),0))))</f>
        <v>0</v>
      </c>
      <c r="P225" s="12">
        <f>IF(A225&lt;(Støtteark!$H$4-5),0,B225)</f>
        <v>0</v>
      </c>
    </row>
    <row r="226" spans="1:16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32"/>
      <c r="L226" s="12">
        <f t="shared" si="10"/>
        <v>0</v>
      </c>
      <c r="M226" s="12">
        <f t="shared" si="11"/>
        <v>0</v>
      </c>
      <c r="N226" s="12">
        <f t="shared" si="12"/>
        <v>0</v>
      </c>
      <c r="O226" s="12">
        <f>IF(A226&lt;(Støtteark!$H$4-5),0,(IF(H226="Utførelse",(L226+M226),IF(H226="Fagkontroll",(N226),0))))</f>
        <v>0</v>
      </c>
      <c r="P226" s="12">
        <f>IF(A226&lt;(Støtteark!$H$4-5),0,B226)</f>
        <v>0</v>
      </c>
    </row>
    <row r="227" spans="1:16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32"/>
      <c r="L227" s="12">
        <f t="shared" si="10"/>
        <v>0</v>
      </c>
      <c r="M227" s="12">
        <f t="shared" si="11"/>
        <v>0</v>
      </c>
      <c r="N227" s="12">
        <f t="shared" si="12"/>
        <v>0</v>
      </c>
      <c r="O227" s="12">
        <f>IF(A227&lt;(Støtteark!$H$4-5),0,(IF(H227="Utførelse",(L227+M227),IF(H227="Fagkontroll",(N227),0))))</f>
        <v>0</v>
      </c>
      <c r="P227" s="12">
        <f>IF(A227&lt;(Støtteark!$H$4-5),0,B227)</f>
        <v>0</v>
      </c>
    </row>
    <row r="228" spans="1:16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32"/>
      <c r="L228" s="12">
        <f t="shared" si="10"/>
        <v>0</v>
      </c>
      <c r="M228" s="12">
        <f t="shared" si="11"/>
        <v>0</v>
      </c>
      <c r="N228" s="12">
        <f t="shared" si="12"/>
        <v>0</v>
      </c>
      <c r="O228" s="12">
        <f>IF(A228&lt;(Støtteark!$H$4-5),0,(IF(H228="Utførelse",(L228+M228),IF(H228="Fagkontroll",(N228),0))))</f>
        <v>0</v>
      </c>
      <c r="P228" s="12">
        <f>IF(A228&lt;(Støtteark!$H$4-5),0,B228)</f>
        <v>0</v>
      </c>
    </row>
    <row r="229" spans="1:16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32"/>
      <c r="L229" s="12">
        <f t="shared" si="10"/>
        <v>0</v>
      </c>
      <c r="M229" s="12">
        <f t="shared" si="11"/>
        <v>0</v>
      </c>
      <c r="N229" s="12">
        <f t="shared" si="12"/>
        <v>0</v>
      </c>
      <c r="O229" s="12">
        <f>IF(A229&lt;(Støtteark!$H$4-5),0,(IF(H229="Utførelse",(L229+M229),IF(H229="Fagkontroll",(N229),0))))</f>
        <v>0</v>
      </c>
      <c r="P229" s="12">
        <f>IF(A229&lt;(Støtteark!$H$4-5),0,B229)</f>
        <v>0</v>
      </c>
    </row>
    <row r="230" spans="1:16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32"/>
      <c r="L230" s="12">
        <f t="shared" si="10"/>
        <v>0</v>
      </c>
      <c r="M230" s="12">
        <f t="shared" si="11"/>
        <v>0</v>
      </c>
      <c r="N230" s="12">
        <f t="shared" si="12"/>
        <v>0</v>
      </c>
      <c r="O230" s="12">
        <f>IF(A230&lt;(Støtteark!$H$4-5),0,(IF(H230="Utførelse",(L230+M230),IF(H230="Fagkontroll",(N230),0))))</f>
        <v>0</v>
      </c>
      <c r="P230" s="12">
        <f>IF(A230&lt;(Støtteark!$H$4-5),0,B230)</f>
        <v>0</v>
      </c>
    </row>
    <row r="231" spans="1:16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32"/>
      <c r="L231" s="12">
        <f t="shared" si="10"/>
        <v>0</v>
      </c>
      <c r="M231" s="12">
        <f t="shared" si="11"/>
        <v>0</v>
      </c>
      <c r="N231" s="12">
        <f t="shared" si="12"/>
        <v>0</v>
      </c>
      <c r="O231" s="12">
        <f>IF(A231&lt;(Støtteark!$H$4-5),0,(IF(H231="Utførelse",(L231+M231),IF(H231="Fagkontroll",(N231),0))))</f>
        <v>0</v>
      </c>
      <c r="P231" s="12">
        <f>IF(A231&lt;(Støtteark!$H$4-5),0,B231)</f>
        <v>0</v>
      </c>
    </row>
    <row r="232" spans="1:16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32"/>
      <c r="L232" s="12">
        <f t="shared" si="10"/>
        <v>0</v>
      </c>
      <c r="M232" s="12">
        <f t="shared" si="11"/>
        <v>0</v>
      </c>
      <c r="N232" s="12">
        <f t="shared" si="12"/>
        <v>0</v>
      </c>
      <c r="O232" s="12">
        <f>IF(A232&lt;(Støtteark!$H$4-5),0,(IF(H232="Utførelse",(L232+M232),IF(H232="Fagkontroll",(N232),0))))</f>
        <v>0</v>
      </c>
      <c r="P232" s="12">
        <f>IF(A232&lt;(Støtteark!$H$4-5),0,B232)</f>
        <v>0</v>
      </c>
    </row>
    <row r="233" spans="1:16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32"/>
      <c r="L233" s="12">
        <f t="shared" si="10"/>
        <v>0</v>
      </c>
      <c r="M233" s="12">
        <f t="shared" si="11"/>
        <v>0</v>
      </c>
      <c r="N233" s="12">
        <f t="shared" si="12"/>
        <v>0</v>
      </c>
      <c r="O233" s="12">
        <f>IF(A233&lt;(Støtteark!$H$4-5),0,(IF(H233="Utførelse",(L233+M233),IF(H233="Fagkontroll",(N233),0))))</f>
        <v>0</v>
      </c>
      <c r="P233" s="12">
        <f>IF(A233&lt;(Støtteark!$H$4-5),0,B233)</f>
        <v>0</v>
      </c>
    </row>
    <row r="234" spans="1:16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32"/>
      <c r="L234" s="12">
        <f t="shared" si="10"/>
        <v>0</v>
      </c>
      <c r="M234" s="12">
        <f t="shared" si="11"/>
        <v>0</v>
      </c>
      <c r="N234" s="12">
        <f t="shared" si="12"/>
        <v>0</v>
      </c>
      <c r="O234" s="12">
        <f>IF(A234&lt;(Støtteark!$H$4-5),0,(IF(H234="Utførelse",(L234+M234),IF(H234="Fagkontroll",(N234),0))))</f>
        <v>0</v>
      </c>
      <c r="P234" s="12">
        <f>IF(A234&lt;(Støtteark!$H$4-5),0,B234)</f>
        <v>0</v>
      </c>
    </row>
    <row r="235" spans="1:16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32"/>
      <c r="L235" s="12">
        <f t="shared" si="10"/>
        <v>0</v>
      </c>
      <c r="M235" s="12">
        <f t="shared" si="11"/>
        <v>0</v>
      </c>
      <c r="N235" s="12">
        <f t="shared" si="12"/>
        <v>0</v>
      </c>
      <c r="O235" s="12">
        <f>IF(A235&lt;(Støtteark!$H$4-5),0,(IF(H235="Utførelse",(L235+M235),IF(H235="Fagkontroll",(N235),0))))</f>
        <v>0</v>
      </c>
      <c r="P235" s="12">
        <f>IF(A235&lt;(Støtteark!$H$4-5),0,B235)</f>
        <v>0</v>
      </c>
    </row>
    <row r="236" spans="1:16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32"/>
      <c r="L236" s="12">
        <f t="shared" si="10"/>
        <v>0</v>
      </c>
      <c r="M236" s="12">
        <f t="shared" si="11"/>
        <v>0</v>
      </c>
      <c r="N236" s="12">
        <f t="shared" si="12"/>
        <v>0</v>
      </c>
      <c r="O236" s="12">
        <f>IF(A236&lt;(Støtteark!$H$4-5),0,(IF(H236="Utførelse",(L236+M236),IF(H236="Fagkontroll",(N236),0))))</f>
        <v>0</v>
      </c>
      <c r="P236" s="12">
        <f>IF(A236&lt;(Støtteark!$H$4-5),0,B236)</f>
        <v>0</v>
      </c>
    </row>
    <row r="237" spans="1:16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32"/>
      <c r="L237" s="12">
        <f t="shared" si="10"/>
        <v>0</v>
      </c>
      <c r="M237" s="12">
        <f t="shared" si="11"/>
        <v>0</v>
      </c>
      <c r="N237" s="12">
        <f t="shared" si="12"/>
        <v>0</v>
      </c>
      <c r="O237" s="12">
        <f>IF(A237&lt;(Støtteark!$H$4-5),0,(IF(H237="Utførelse",(L237+M237),IF(H237="Fagkontroll",(N237),0))))</f>
        <v>0</v>
      </c>
      <c r="P237" s="12">
        <f>IF(A237&lt;(Støtteark!$H$4-5),0,B237)</f>
        <v>0</v>
      </c>
    </row>
    <row r="238" spans="1:16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32"/>
      <c r="L238" s="12">
        <f t="shared" si="10"/>
        <v>0</v>
      </c>
      <c r="M238" s="12">
        <f t="shared" si="11"/>
        <v>0</v>
      </c>
      <c r="N238" s="12">
        <f t="shared" si="12"/>
        <v>0</v>
      </c>
      <c r="O238" s="12">
        <f>IF(A238&lt;(Støtteark!$H$4-5),0,(IF(H238="Utførelse",(L238+M238),IF(H238="Fagkontroll",(N238),0))))</f>
        <v>0</v>
      </c>
      <c r="P238" s="12">
        <f>IF(A238&lt;(Støtteark!$H$4-5),0,B238)</f>
        <v>0</v>
      </c>
    </row>
    <row r="239" spans="1:16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32"/>
      <c r="L239" s="12">
        <f t="shared" si="10"/>
        <v>0</v>
      </c>
      <c r="M239" s="12">
        <f t="shared" si="11"/>
        <v>0</v>
      </c>
      <c r="N239" s="12">
        <f t="shared" si="12"/>
        <v>0</v>
      </c>
      <c r="O239" s="12">
        <f>IF(A239&lt;(Støtteark!$H$4-5),0,(IF(H239="Utførelse",(L239+M239),IF(H239="Fagkontroll",(N239),0))))</f>
        <v>0</v>
      </c>
      <c r="P239" s="12">
        <f>IF(A239&lt;(Støtteark!$H$4-5),0,B239)</f>
        <v>0</v>
      </c>
    </row>
    <row r="240" spans="1:16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32"/>
      <c r="L240" s="12">
        <f t="shared" si="10"/>
        <v>0</v>
      </c>
      <c r="M240" s="12">
        <f t="shared" si="11"/>
        <v>0</v>
      </c>
      <c r="N240" s="12">
        <f t="shared" si="12"/>
        <v>0</v>
      </c>
      <c r="O240" s="12">
        <f>IF(A240&lt;(Støtteark!$H$4-5),0,(IF(H240="Utførelse",(L240+M240),IF(H240="Fagkontroll",(N240),0))))</f>
        <v>0</v>
      </c>
      <c r="P240" s="12">
        <f>IF(A240&lt;(Støtteark!$H$4-5),0,B240)</f>
        <v>0</v>
      </c>
    </row>
    <row r="241" spans="1:16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32"/>
      <c r="L241" s="12">
        <f t="shared" si="10"/>
        <v>0</v>
      </c>
      <c r="M241" s="12">
        <f t="shared" si="11"/>
        <v>0</v>
      </c>
      <c r="N241" s="12">
        <f t="shared" si="12"/>
        <v>0</v>
      </c>
      <c r="O241" s="12">
        <f>IF(A241&lt;(Støtteark!$H$4-5),0,(IF(H241="Utførelse",(L241+M241),IF(H241="Fagkontroll",(N241),0))))</f>
        <v>0</v>
      </c>
      <c r="P241" s="12">
        <f>IF(A241&lt;(Støtteark!$H$4-5),0,B241)</f>
        <v>0</v>
      </c>
    </row>
    <row r="242" spans="1:16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32"/>
      <c r="L242" s="12">
        <f t="shared" si="10"/>
        <v>0</v>
      </c>
      <c r="M242" s="12">
        <f t="shared" si="11"/>
        <v>0</v>
      </c>
      <c r="N242" s="12">
        <f t="shared" si="12"/>
        <v>0</v>
      </c>
      <c r="O242" s="12">
        <f>IF(A242&lt;(Støtteark!$H$4-5),0,(IF(H242="Utførelse",(L242+M242),IF(H242="Fagkontroll",(N242),0))))</f>
        <v>0</v>
      </c>
      <c r="P242" s="12">
        <f>IF(A242&lt;(Støtteark!$H$4-5),0,B242)</f>
        <v>0</v>
      </c>
    </row>
    <row r="243" spans="1:16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32"/>
      <c r="L243" s="12">
        <f t="shared" si="10"/>
        <v>0</v>
      </c>
      <c r="M243" s="12">
        <f t="shared" si="11"/>
        <v>0</v>
      </c>
      <c r="N243" s="12">
        <f t="shared" si="12"/>
        <v>0</v>
      </c>
      <c r="O243" s="12">
        <f>IF(A243&lt;(Støtteark!$H$4-5),0,(IF(H243="Utførelse",(L243+M243),IF(H243="Fagkontroll",(N243),0))))</f>
        <v>0</v>
      </c>
      <c r="P243" s="12">
        <f>IF(A243&lt;(Støtteark!$H$4-5),0,B243)</f>
        <v>0</v>
      </c>
    </row>
    <row r="244" spans="1:16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32"/>
      <c r="L244" s="12">
        <f t="shared" si="10"/>
        <v>0</v>
      </c>
      <c r="M244" s="12">
        <f t="shared" si="11"/>
        <v>0</v>
      </c>
      <c r="N244" s="12">
        <f t="shared" si="12"/>
        <v>0</v>
      </c>
      <c r="O244" s="12">
        <f>IF(A244&lt;(Støtteark!$H$4-5),0,(IF(H244="Utførelse",(L244+M244),IF(H244="Fagkontroll",(N244),0))))</f>
        <v>0</v>
      </c>
      <c r="P244" s="12">
        <f>IF(A244&lt;(Støtteark!$H$4-5),0,B244)</f>
        <v>0</v>
      </c>
    </row>
    <row r="245" spans="1:16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32"/>
      <c r="L245" s="12">
        <f t="shared" si="10"/>
        <v>0</v>
      </c>
      <c r="M245" s="12">
        <f t="shared" si="11"/>
        <v>0</v>
      </c>
      <c r="N245" s="12">
        <f t="shared" si="12"/>
        <v>0</v>
      </c>
      <c r="O245" s="12">
        <f>IF(A245&lt;(Støtteark!$H$4-5),0,(IF(H245="Utførelse",(L245+M245),IF(H245="Fagkontroll",(N245),0))))</f>
        <v>0</v>
      </c>
      <c r="P245" s="12">
        <f>IF(A245&lt;(Støtteark!$H$4-5),0,B245)</f>
        <v>0</v>
      </c>
    </row>
    <row r="246" spans="1:16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32"/>
      <c r="L246" s="12">
        <f t="shared" si="10"/>
        <v>0</v>
      </c>
      <c r="M246" s="12">
        <f t="shared" si="11"/>
        <v>0</v>
      </c>
      <c r="N246" s="12">
        <f t="shared" si="12"/>
        <v>0</v>
      </c>
      <c r="O246" s="12">
        <f>IF(A246&lt;(Støtteark!$H$4-5),0,(IF(H246="Utførelse",(L246+M246),IF(H246="Fagkontroll",(N246),0))))</f>
        <v>0</v>
      </c>
      <c r="P246" s="12">
        <f>IF(A246&lt;(Støtteark!$H$4-5),0,B246)</f>
        <v>0</v>
      </c>
    </row>
    <row r="247" spans="1:16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32"/>
      <c r="L247" s="12">
        <f t="shared" si="10"/>
        <v>0</v>
      </c>
      <c r="M247" s="12">
        <f t="shared" si="11"/>
        <v>0</v>
      </c>
      <c r="N247" s="12">
        <f t="shared" si="12"/>
        <v>0</v>
      </c>
      <c r="O247" s="12">
        <f>IF(A247&lt;(Støtteark!$H$4-5),0,(IF(H247="Utførelse",(L247+M247),IF(H247="Fagkontroll",(N247),0))))</f>
        <v>0</v>
      </c>
      <c r="P247" s="12">
        <f>IF(A247&lt;(Støtteark!$H$4-5),0,B247)</f>
        <v>0</v>
      </c>
    </row>
    <row r="248" spans="1:16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32"/>
      <c r="L248" s="12">
        <f t="shared" si="10"/>
        <v>0</v>
      </c>
      <c r="M248" s="12">
        <f t="shared" si="11"/>
        <v>0</v>
      </c>
      <c r="N248" s="12">
        <f t="shared" si="12"/>
        <v>0</v>
      </c>
      <c r="O248" s="12">
        <f>IF(A248&lt;(Støtteark!$H$4-5),0,(IF(H248="Utførelse",(L248+M248),IF(H248="Fagkontroll",(N248),0))))</f>
        <v>0</v>
      </c>
      <c r="P248" s="12">
        <f>IF(A248&lt;(Støtteark!$H$4-5),0,B248)</f>
        <v>0</v>
      </c>
    </row>
    <row r="249" spans="1:16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32"/>
      <c r="L249" s="12">
        <f t="shared" si="10"/>
        <v>0</v>
      </c>
      <c r="M249" s="12">
        <f t="shared" si="11"/>
        <v>0</v>
      </c>
      <c r="N249" s="12">
        <f t="shared" si="12"/>
        <v>0</v>
      </c>
      <c r="O249" s="12">
        <f>IF(A249&lt;(Støtteark!$H$4-5),0,(IF(H249="Utførelse",(L249+M249),IF(H249="Fagkontroll",(N249),0))))</f>
        <v>0</v>
      </c>
      <c r="P249" s="12">
        <f>IF(A249&lt;(Støtteark!$H$4-5),0,B249)</f>
        <v>0</v>
      </c>
    </row>
    <row r="250" spans="1:16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32"/>
      <c r="L250" s="12">
        <f t="shared" si="10"/>
        <v>0</v>
      </c>
      <c r="M250" s="12">
        <f t="shared" si="11"/>
        <v>0</v>
      </c>
      <c r="N250" s="12">
        <f t="shared" si="12"/>
        <v>0</v>
      </c>
      <c r="O250" s="12">
        <f>IF(A250&lt;(Støtteark!$H$4-5),0,(IF(H250="Utførelse",(L250+M250),IF(H250="Fagkontroll",(N250),0))))</f>
        <v>0</v>
      </c>
      <c r="P250" s="12">
        <f>IF(A250&lt;(Støtteark!$H$4-5),0,B250)</f>
        <v>0</v>
      </c>
    </row>
    <row r="251" spans="1:16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32"/>
      <c r="L251" s="12">
        <f t="shared" si="10"/>
        <v>0</v>
      </c>
      <c r="M251" s="12">
        <f t="shared" si="11"/>
        <v>0</v>
      </c>
      <c r="N251" s="12">
        <f t="shared" si="12"/>
        <v>0</v>
      </c>
      <c r="O251" s="12">
        <f>IF(A251&lt;(Støtteark!$H$4-5),0,(IF(H251="Utførelse",(L251+M251),IF(H251="Fagkontroll",(N251),0))))</f>
        <v>0</v>
      </c>
      <c r="P251" s="12">
        <f>IF(A251&lt;(Støtteark!$H$4-5),0,B251)</f>
        <v>0</v>
      </c>
    </row>
    <row r="252" spans="1:16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32"/>
      <c r="L252" s="12">
        <f t="shared" si="10"/>
        <v>0</v>
      </c>
      <c r="M252" s="12">
        <f t="shared" si="11"/>
        <v>0</v>
      </c>
      <c r="N252" s="12">
        <f t="shared" si="12"/>
        <v>0</v>
      </c>
      <c r="O252" s="12">
        <f>IF(A252&lt;(Støtteark!$H$4-5),0,(IF(H252="Utførelse",(L252+M252),IF(H252="Fagkontroll",(N252),0))))</f>
        <v>0</v>
      </c>
      <c r="P252" s="12">
        <f>IF(A252&lt;(Støtteark!$H$4-5),0,B252)</f>
        <v>0</v>
      </c>
    </row>
    <row r="253" spans="1:16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32"/>
      <c r="L253" s="12">
        <f t="shared" si="10"/>
        <v>0</v>
      </c>
      <c r="M253" s="12">
        <f t="shared" si="11"/>
        <v>0</v>
      </c>
      <c r="N253" s="12">
        <f t="shared" si="12"/>
        <v>0</v>
      </c>
      <c r="O253" s="12">
        <f>IF(A253&lt;(Støtteark!$H$4-5),0,(IF(H253="Utførelse",(L253+M253),IF(H253="Fagkontroll",(N253),0))))</f>
        <v>0</v>
      </c>
      <c r="P253" s="12">
        <f>IF(A253&lt;(Støtteark!$H$4-5),0,B253)</f>
        <v>0</v>
      </c>
    </row>
    <row r="254" spans="1:16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32"/>
      <c r="L254" s="12">
        <f t="shared" si="10"/>
        <v>0</v>
      </c>
      <c r="M254" s="12">
        <f t="shared" si="11"/>
        <v>0</v>
      </c>
      <c r="N254" s="12">
        <f t="shared" si="12"/>
        <v>0</v>
      </c>
      <c r="O254" s="12">
        <f>IF(A254&lt;(Støtteark!$H$4-5),0,(IF(H254="Utførelse",(L254+M254),IF(H254="Fagkontroll",(N254),0))))</f>
        <v>0</v>
      </c>
      <c r="P254" s="12">
        <f>IF(A254&lt;(Støtteark!$H$4-5),0,B254)</f>
        <v>0</v>
      </c>
    </row>
    <row r="255" spans="1:16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32"/>
      <c r="L255" s="12">
        <f t="shared" si="10"/>
        <v>0</v>
      </c>
      <c r="M255" s="12">
        <f t="shared" si="11"/>
        <v>0</v>
      </c>
      <c r="N255" s="12">
        <f t="shared" si="12"/>
        <v>0</v>
      </c>
      <c r="O255" s="12">
        <f>IF(A255&lt;(Støtteark!$H$4-5),0,(IF(H255="Utførelse",(L255+M255),IF(H255="Fagkontroll",(N255),0))))</f>
        <v>0</v>
      </c>
      <c r="P255" s="12">
        <f>IF(A255&lt;(Støtteark!$H$4-5),0,B255)</f>
        <v>0</v>
      </c>
    </row>
    <row r="256" spans="1:16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32"/>
      <c r="L256" s="12">
        <f t="shared" si="10"/>
        <v>0</v>
      </c>
      <c r="M256" s="12">
        <f t="shared" si="11"/>
        <v>0</v>
      </c>
      <c r="N256" s="12">
        <f t="shared" si="12"/>
        <v>0</v>
      </c>
      <c r="O256" s="12">
        <f>IF(A256&lt;(Støtteark!$H$4-5),0,(IF(H256="Utførelse",(L256+M256),IF(H256="Fagkontroll",(N256),0))))</f>
        <v>0</v>
      </c>
      <c r="P256" s="12">
        <f>IF(A256&lt;(Støtteark!$H$4-5),0,B256)</f>
        <v>0</v>
      </c>
    </row>
    <row r="257" spans="1:16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32"/>
      <c r="L257" s="12">
        <f t="shared" si="10"/>
        <v>0</v>
      </c>
      <c r="M257" s="12">
        <f t="shared" si="11"/>
        <v>0</v>
      </c>
      <c r="N257" s="12">
        <f t="shared" si="12"/>
        <v>0</v>
      </c>
      <c r="O257" s="12">
        <f>IF(A257&lt;(Støtteark!$H$4-5),0,(IF(H257="Utførelse",(L257+M257),IF(H257="Fagkontroll",(N257),0))))</f>
        <v>0</v>
      </c>
      <c r="P257" s="12">
        <f>IF(A257&lt;(Støtteark!$H$4-5),0,B257)</f>
        <v>0</v>
      </c>
    </row>
    <row r="258" spans="1:16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32"/>
      <c r="L258" s="12">
        <f t="shared" si="10"/>
        <v>0</v>
      </c>
      <c r="M258" s="12">
        <f t="shared" si="11"/>
        <v>0</v>
      </c>
      <c r="N258" s="12">
        <f t="shared" si="12"/>
        <v>0</v>
      </c>
      <c r="O258" s="12">
        <f>IF(A258&lt;(Støtteark!$H$4-5),0,(IF(H258="Utførelse",(L258+M258),IF(H258="Fagkontroll",(N258),0))))</f>
        <v>0</v>
      </c>
      <c r="P258" s="12">
        <f>IF(A258&lt;(Støtteark!$H$4-5),0,B258)</f>
        <v>0</v>
      </c>
    </row>
    <row r="259" spans="1:16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32"/>
      <c r="L259" s="12">
        <f t="shared" si="10"/>
        <v>0</v>
      </c>
      <c r="M259" s="12">
        <f t="shared" si="11"/>
        <v>0</v>
      </c>
      <c r="N259" s="12">
        <f t="shared" si="12"/>
        <v>0</v>
      </c>
      <c r="O259" s="12">
        <f>IF(A259&lt;(Støtteark!$H$4-5),0,(IF(H259="Utførelse",(L259+M259),IF(H259="Fagkontroll",(N259),0))))</f>
        <v>0</v>
      </c>
      <c r="P259" s="12">
        <f>IF(A259&lt;(Støtteark!$H$4-5),0,B259)</f>
        <v>0</v>
      </c>
    </row>
    <row r="260" spans="1:16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32"/>
      <c r="L260" s="12">
        <f t="shared" si="10"/>
        <v>0</v>
      </c>
      <c r="M260" s="12">
        <f t="shared" si="11"/>
        <v>0</v>
      </c>
      <c r="N260" s="12">
        <f t="shared" si="12"/>
        <v>0</v>
      </c>
      <c r="O260" s="12">
        <f>IF(A260&lt;(Støtteark!$H$4-5),0,(IF(H260="Utførelse",(L260+M260),IF(H260="Fagkontroll",(N260),0))))</f>
        <v>0</v>
      </c>
      <c r="P260" s="12">
        <f>IF(A260&lt;(Støtteark!$H$4-5),0,B260)</f>
        <v>0</v>
      </c>
    </row>
    <row r="261" spans="1:16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32"/>
      <c r="L261" s="12">
        <f t="shared" si="10"/>
        <v>0</v>
      </c>
      <c r="M261" s="12">
        <f t="shared" si="11"/>
        <v>0</v>
      </c>
      <c r="N261" s="12">
        <f t="shared" si="12"/>
        <v>0</v>
      </c>
      <c r="O261" s="12">
        <f>IF(A261&lt;(Støtteark!$H$4-5),0,(IF(H261="Utførelse",(L261+M261),IF(H261="Fagkontroll",(N261),0))))</f>
        <v>0</v>
      </c>
      <c r="P261" s="12">
        <f>IF(A261&lt;(Støtteark!$H$4-5),0,B261)</f>
        <v>0</v>
      </c>
    </row>
    <row r="262" spans="1:16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32"/>
      <c r="L262" s="12">
        <f t="shared" si="10"/>
        <v>0</v>
      </c>
      <c r="M262" s="12">
        <f t="shared" si="11"/>
        <v>0</v>
      </c>
      <c r="N262" s="12">
        <f t="shared" si="12"/>
        <v>0</v>
      </c>
      <c r="O262" s="12">
        <f>IF(A262&lt;(Støtteark!$H$4-5),0,(IF(H262="Utførelse",(L262+M262),IF(H262="Fagkontroll",(N262),0))))</f>
        <v>0</v>
      </c>
      <c r="P262" s="12">
        <f>IF(A262&lt;(Støtteark!$H$4-5),0,B262)</f>
        <v>0</v>
      </c>
    </row>
    <row r="263" spans="1:16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32"/>
      <c r="L263" s="12">
        <f t="shared" si="10"/>
        <v>0</v>
      </c>
      <c r="M263" s="12">
        <f t="shared" si="11"/>
        <v>0</v>
      </c>
      <c r="N263" s="12">
        <f t="shared" si="12"/>
        <v>0</v>
      </c>
      <c r="O263" s="12">
        <f>IF(A263&lt;(Støtteark!$H$4-5),0,(IF(H263="Utførelse",(L263+M263),IF(H263="Fagkontroll",(N263),0))))</f>
        <v>0</v>
      </c>
      <c r="P263" s="12">
        <f>IF(A263&lt;(Støtteark!$H$4-5),0,B263)</f>
        <v>0</v>
      </c>
    </row>
    <row r="264" spans="1:16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32"/>
      <c r="L264" s="12">
        <f t="shared" si="10"/>
        <v>0</v>
      </c>
      <c r="M264" s="12">
        <f t="shared" si="11"/>
        <v>0</v>
      </c>
      <c r="N264" s="12">
        <f t="shared" si="12"/>
        <v>0</v>
      </c>
      <c r="O264" s="12">
        <f>IF(A264&lt;(Støtteark!$H$4-5),0,(IF(H264="Utførelse",(L264+M264),IF(H264="Fagkontroll",(N264),0))))</f>
        <v>0</v>
      </c>
      <c r="P264" s="12">
        <f>IF(A264&lt;(Støtteark!$H$4-5),0,B264)</f>
        <v>0</v>
      </c>
    </row>
    <row r="265" spans="1:16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32"/>
      <c r="L265" s="12">
        <f t="shared" si="10"/>
        <v>0</v>
      </c>
      <c r="M265" s="12">
        <f t="shared" si="11"/>
        <v>0</v>
      </c>
      <c r="N265" s="12">
        <f t="shared" si="12"/>
        <v>0</v>
      </c>
      <c r="O265" s="12">
        <f>IF(A265&lt;(Støtteark!$H$4-5),0,(IF(H265="Utførelse",(L265+M265),IF(H265="Fagkontroll",(N265),0))))</f>
        <v>0</v>
      </c>
      <c r="P265" s="12">
        <f>IF(A265&lt;(Støtteark!$H$4-5),0,B265)</f>
        <v>0</v>
      </c>
    </row>
    <row r="266" spans="1:16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32"/>
      <c r="L266" s="12">
        <f t="shared" si="10"/>
        <v>0</v>
      </c>
      <c r="M266" s="12">
        <f t="shared" si="11"/>
        <v>0</v>
      </c>
      <c r="N266" s="12">
        <f t="shared" si="12"/>
        <v>0</v>
      </c>
      <c r="O266" s="12">
        <f>IF(A266&lt;(Støtteark!$H$4-5),0,(IF(H266="Utførelse",(L266+M266),IF(H266="Fagkontroll",(N266),0))))</f>
        <v>0</v>
      </c>
      <c r="P266" s="12">
        <f>IF(A266&lt;(Støtteark!$H$4-5),0,B266)</f>
        <v>0</v>
      </c>
    </row>
    <row r="267" spans="1:16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32"/>
      <c r="L267" s="12">
        <f t="shared" si="10"/>
        <v>0</v>
      </c>
      <c r="M267" s="12">
        <f t="shared" si="11"/>
        <v>0</v>
      </c>
      <c r="N267" s="12">
        <f t="shared" si="12"/>
        <v>0</v>
      </c>
      <c r="O267" s="12">
        <f>IF(A267&lt;(Støtteark!$H$4-5),0,(IF(H267="Utførelse",(L267+M267),IF(H267="Fagkontroll",(N267),0))))</f>
        <v>0</v>
      </c>
      <c r="P267" s="12">
        <f>IF(A267&lt;(Støtteark!$H$4-5),0,B267)</f>
        <v>0</v>
      </c>
    </row>
    <row r="268" spans="1:16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32"/>
      <c r="L268" s="12">
        <f t="shared" si="10"/>
        <v>0</v>
      </c>
      <c r="M268" s="12">
        <f t="shared" si="11"/>
        <v>0</v>
      </c>
      <c r="N268" s="12">
        <f t="shared" si="12"/>
        <v>0</v>
      </c>
      <c r="O268" s="12">
        <f>IF(A268&lt;(Støtteark!$H$4-5),0,(IF(H268="Utførelse",(L268+M268),IF(H268="Fagkontroll",(N268),0))))</f>
        <v>0</v>
      </c>
      <c r="P268" s="12">
        <f>IF(A268&lt;(Støtteark!$H$4-5),0,B268)</f>
        <v>0</v>
      </c>
    </row>
    <row r="269" spans="1:16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32"/>
      <c r="L269" s="12">
        <f t="shared" si="10"/>
        <v>0</v>
      </c>
      <c r="M269" s="12">
        <f t="shared" si="11"/>
        <v>0</v>
      </c>
      <c r="N269" s="12">
        <f t="shared" si="12"/>
        <v>0</v>
      </c>
      <c r="O269" s="12">
        <f>IF(A269&lt;(Støtteark!$H$4-5),0,(IF(H269="Utførelse",(L269+M269),IF(H269="Fagkontroll",(N269),0))))</f>
        <v>0</v>
      </c>
      <c r="P269" s="12">
        <f>IF(A269&lt;(Støtteark!$H$4-5),0,B269)</f>
        <v>0</v>
      </c>
    </row>
    <row r="270" spans="1:16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32"/>
      <c r="L270" s="12">
        <f t="shared" ref="L270:L333" si="13">IF(H270="Utførelse",IF(G270="Tekniske planer",B270,0),0)</f>
        <v>0</v>
      </c>
      <c r="M270" s="12">
        <f t="shared" ref="M270:M333" si="14">IF(H270="Utførelse",IF(G270="Revurdering",B270,0),0)</f>
        <v>0</v>
      </c>
      <c r="N270" s="12">
        <f t="shared" ref="N270:N333" si="15">IF(L270+M270&gt;0,0,B270)</f>
        <v>0</v>
      </c>
      <c r="O270" s="12">
        <f>IF(A270&lt;(Støtteark!$H$4-5),0,(IF(H270="Utførelse",(L270+M270),IF(H270="Fagkontroll",(N270),0))))</f>
        <v>0</v>
      </c>
      <c r="P270" s="12">
        <f>IF(A270&lt;(Støtteark!$H$4-5),0,B270)</f>
        <v>0</v>
      </c>
    </row>
    <row r="271" spans="1:16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32"/>
      <c r="L271" s="12">
        <f t="shared" si="13"/>
        <v>0</v>
      </c>
      <c r="M271" s="12">
        <f t="shared" si="14"/>
        <v>0</v>
      </c>
      <c r="N271" s="12">
        <f t="shared" si="15"/>
        <v>0</v>
      </c>
      <c r="O271" s="12">
        <f>IF(A271&lt;(Støtteark!$H$4-5),0,(IF(H271="Utførelse",(L271+M271),IF(H271="Fagkontroll",(N271),0))))</f>
        <v>0</v>
      </c>
      <c r="P271" s="12">
        <f>IF(A271&lt;(Støtteark!$H$4-5),0,B271)</f>
        <v>0</v>
      </c>
    </row>
    <row r="272" spans="1:16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32"/>
      <c r="L272" s="12">
        <f t="shared" si="13"/>
        <v>0</v>
      </c>
      <c r="M272" s="12">
        <f t="shared" si="14"/>
        <v>0</v>
      </c>
      <c r="N272" s="12">
        <f t="shared" si="15"/>
        <v>0</v>
      </c>
      <c r="O272" s="12">
        <f>IF(A272&lt;(Støtteark!$H$4-5),0,(IF(H272="Utførelse",(L272+M272),IF(H272="Fagkontroll",(N272),0))))</f>
        <v>0</v>
      </c>
      <c r="P272" s="12">
        <f>IF(A272&lt;(Støtteark!$H$4-5),0,B272)</f>
        <v>0</v>
      </c>
    </row>
    <row r="273" spans="1:16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32"/>
      <c r="L273" s="12">
        <f t="shared" si="13"/>
        <v>0</v>
      </c>
      <c r="M273" s="12">
        <f t="shared" si="14"/>
        <v>0</v>
      </c>
      <c r="N273" s="12">
        <f t="shared" si="15"/>
        <v>0</v>
      </c>
      <c r="O273" s="12">
        <f>IF(A273&lt;(Støtteark!$H$4-5),0,(IF(H273="Utførelse",(L273+M273),IF(H273="Fagkontroll",(N273),0))))</f>
        <v>0</v>
      </c>
      <c r="P273" s="12">
        <f>IF(A273&lt;(Støtteark!$H$4-5),0,B273)</f>
        <v>0</v>
      </c>
    </row>
    <row r="274" spans="1:16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32"/>
      <c r="L274" s="12">
        <f t="shared" si="13"/>
        <v>0</v>
      </c>
      <c r="M274" s="12">
        <f t="shared" si="14"/>
        <v>0</v>
      </c>
      <c r="N274" s="12">
        <f t="shared" si="15"/>
        <v>0</v>
      </c>
      <c r="O274" s="12">
        <f>IF(A274&lt;(Støtteark!$H$4-5),0,(IF(H274="Utførelse",(L274+M274),IF(H274="Fagkontroll",(N274),0))))</f>
        <v>0</v>
      </c>
      <c r="P274" s="12">
        <f>IF(A274&lt;(Støtteark!$H$4-5),0,B274)</f>
        <v>0</v>
      </c>
    </row>
    <row r="275" spans="1:16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32"/>
      <c r="L275" s="12">
        <f t="shared" si="13"/>
        <v>0</v>
      </c>
      <c r="M275" s="12">
        <f t="shared" si="14"/>
        <v>0</v>
      </c>
      <c r="N275" s="12">
        <f t="shared" si="15"/>
        <v>0</v>
      </c>
      <c r="O275" s="12">
        <f>IF(A275&lt;(Støtteark!$H$4-5),0,(IF(H275="Utførelse",(L275+M275),IF(H275="Fagkontroll",(N275),0))))</f>
        <v>0</v>
      </c>
      <c r="P275" s="12">
        <f>IF(A275&lt;(Støtteark!$H$4-5),0,B275)</f>
        <v>0</v>
      </c>
    </row>
    <row r="276" spans="1:16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32"/>
      <c r="L276" s="12">
        <f t="shared" si="13"/>
        <v>0</v>
      </c>
      <c r="M276" s="12">
        <f t="shared" si="14"/>
        <v>0</v>
      </c>
      <c r="N276" s="12">
        <f t="shared" si="15"/>
        <v>0</v>
      </c>
      <c r="O276" s="12">
        <f>IF(A276&lt;(Støtteark!$H$4-5),0,(IF(H276="Utførelse",(L276+M276),IF(H276="Fagkontroll",(N276),0))))</f>
        <v>0</v>
      </c>
      <c r="P276" s="12">
        <f>IF(A276&lt;(Støtteark!$H$4-5),0,B276)</f>
        <v>0</v>
      </c>
    </row>
    <row r="277" spans="1:16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32"/>
      <c r="L277" s="12">
        <f t="shared" si="13"/>
        <v>0</v>
      </c>
      <c r="M277" s="12">
        <f t="shared" si="14"/>
        <v>0</v>
      </c>
      <c r="N277" s="12">
        <f t="shared" si="15"/>
        <v>0</v>
      </c>
      <c r="O277" s="12">
        <f>IF(A277&lt;(Støtteark!$H$4-5),0,(IF(H277="Utførelse",(L277+M277),IF(H277="Fagkontroll",(N277),0))))</f>
        <v>0</v>
      </c>
      <c r="P277" s="12">
        <f>IF(A277&lt;(Støtteark!$H$4-5),0,B277)</f>
        <v>0</v>
      </c>
    </row>
    <row r="278" spans="1:16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32"/>
      <c r="L278" s="12">
        <f t="shared" si="13"/>
        <v>0</v>
      </c>
      <c r="M278" s="12">
        <f t="shared" si="14"/>
        <v>0</v>
      </c>
      <c r="N278" s="12">
        <f t="shared" si="15"/>
        <v>0</v>
      </c>
      <c r="O278" s="12">
        <f>IF(A278&lt;(Støtteark!$H$4-5),0,(IF(H278="Utførelse",(L278+M278),IF(H278="Fagkontroll",(N278),0))))</f>
        <v>0</v>
      </c>
      <c r="P278" s="12">
        <f>IF(A278&lt;(Støtteark!$H$4-5),0,B278)</f>
        <v>0</v>
      </c>
    </row>
    <row r="279" spans="1:16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32"/>
      <c r="L279" s="12">
        <f t="shared" si="13"/>
        <v>0</v>
      </c>
      <c r="M279" s="12">
        <f t="shared" si="14"/>
        <v>0</v>
      </c>
      <c r="N279" s="12">
        <f t="shared" si="15"/>
        <v>0</v>
      </c>
      <c r="O279" s="12">
        <f>IF(A279&lt;(Støtteark!$H$4-5),0,(IF(H279="Utførelse",(L279+M279),IF(H279="Fagkontroll",(N279),0))))</f>
        <v>0</v>
      </c>
      <c r="P279" s="12">
        <f>IF(A279&lt;(Støtteark!$H$4-5),0,B279)</f>
        <v>0</v>
      </c>
    </row>
    <row r="280" spans="1:16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32"/>
      <c r="L280" s="12">
        <f t="shared" si="13"/>
        <v>0</v>
      </c>
      <c r="M280" s="12">
        <f t="shared" si="14"/>
        <v>0</v>
      </c>
      <c r="N280" s="12">
        <f t="shared" si="15"/>
        <v>0</v>
      </c>
      <c r="O280" s="12">
        <f>IF(A280&lt;(Støtteark!$H$4-5),0,(IF(H280="Utførelse",(L280+M280),IF(H280="Fagkontroll",(N280),0))))</f>
        <v>0</v>
      </c>
      <c r="P280" s="12">
        <f>IF(A280&lt;(Støtteark!$H$4-5),0,B280)</f>
        <v>0</v>
      </c>
    </row>
    <row r="281" spans="1:16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32"/>
      <c r="L281" s="12">
        <f t="shared" si="13"/>
        <v>0</v>
      </c>
      <c r="M281" s="12">
        <f t="shared" si="14"/>
        <v>0</v>
      </c>
      <c r="N281" s="12">
        <f t="shared" si="15"/>
        <v>0</v>
      </c>
      <c r="O281" s="12">
        <f>IF(A281&lt;(Støtteark!$H$4-5),0,(IF(H281="Utførelse",(L281+M281),IF(H281="Fagkontroll",(N281),0))))</f>
        <v>0</v>
      </c>
      <c r="P281" s="12">
        <f>IF(A281&lt;(Støtteark!$H$4-5),0,B281)</f>
        <v>0</v>
      </c>
    </row>
    <row r="282" spans="1:16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32"/>
      <c r="L282" s="12">
        <f t="shared" si="13"/>
        <v>0</v>
      </c>
      <c r="M282" s="12">
        <f t="shared" si="14"/>
        <v>0</v>
      </c>
      <c r="N282" s="12">
        <f t="shared" si="15"/>
        <v>0</v>
      </c>
      <c r="O282" s="12">
        <f>IF(A282&lt;(Støtteark!$H$4-5),0,(IF(H282="Utførelse",(L282+M282),IF(H282="Fagkontroll",(N282),0))))</f>
        <v>0</v>
      </c>
      <c r="P282" s="12">
        <f>IF(A282&lt;(Støtteark!$H$4-5),0,B282)</f>
        <v>0</v>
      </c>
    </row>
    <row r="283" spans="1:16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32"/>
      <c r="L283" s="12">
        <f t="shared" si="13"/>
        <v>0</v>
      </c>
      <c r="M283" s="12">
        <f t="shared" si="14"/>
        <v>0</v>
      </c>
      <c r="N283" s="12">
        <f t="shared" si="15"/>
        <v>0</v>
      </c>
      <c r="O283" s="12">
        <f>IF(A283&lt;(Støtteark!$H$4-5),0,(IF(H283="Utførelse",(L283+M283),IF(H283="Fagkontroll",(N283),0))))</f>
        <v>0</v>
      </c>
      <c r="P283" s="12">
        <f>IF(A283&lt;(Støtteark!$H$4-5),0,B283)</f>
        <v>0</v>
      </c>
    </row>
    <row r="284" spans="1:16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32"/>
      <c r="L284" s="12">
        <f t="shared" si="13"/>
        <v>0</v>
      </c>
      <c r="M284" s="12">
        <f t="shared" si="14"/>
        <v>0</v>
      </c>
      <c r="N284" s="12">
        <f t="shared" si="15"/>
        <v>0</v>
      </c>
      <c r="O284" s="12">
        <f>IF(A284&lt;(Støtteark!$H$4-5),0,(IF(H284="Utførelse",(L284+M284),IF(H284="Fagkontroll",(N284),0))))</f>
        <v>0</v>
      </c>
      <c r="P284" s="12">
        <f>IF(A284&lt;(Støtteark!$H$4-5),0,B284)</f>
        <v>0</v>
      </c>
    </row>
    <row r="285" spans="1:16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32"/>
      <c r="L285" s="12">
        <f t="shared" si="13"/>
        <v>0</v>
      </c>
      <c r="M285" s="12">
        <f t="shared" si="14"/>
        <v>0</v>
      </c>
      <c r="N285" s="12">
        <f t="shared" si="15"/>
        <v>0</v>
      </c>
      <c r="O285" s="12">
        <f>IF(A285&lt;(Støtteark!$H$4-5),0,(IF(H285="Utførelse",(L285+M285),IF(H285="Fagkontroll",(N285),0))))</f>
        <v>0</v>
      </c>
      <c r="P285" s="12">
        <f>IF(A285&lt;(Støtteark!$H$4-5),0,B285)</f>
        <v>0</v>
      </c>
    </row>
    <row r="286" spans="1:16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32"/>
      <c r="L286" s="12">
        <f t="shared" si="13"/>
        <v>0</v>
      </c>
      <c r="M286" s="12">
        <f t="shared" si="14"/>
        <v>0</v>
      </c>
      <c r="N286" s="12">
        <f t="shared" si="15"/>
        <v>0</v>
      </c>
      <c r="O286" s="12">
        <f>IF(A286&lt;(Støtteark!$H$4-5),0,(IF(H286="Utførelse",(L286+M286),IF(H286="Fagkontroll",(N286),0))))</f>
        <v>0</v>
      </c>
      <c r="P286" s="12">
        <f>IF(A286&lt;(Støtteark!$H$4-5),0,B286)</f>
        <v>0</v>
      </c>
    </row>
    <row r="287" spans="1:16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32"/>
      <c r="L287" s="12">
        <f t="shared" si="13"/>
        <v>0</v>
      </c>
      <c r="M287" s="12">
        <f t="shared" si="14"/>
        <v>0</v>
      </c>
      <c r="N287" s="12">
        <f t="shared" si="15"/>
        <v>0</v>
      </c>
      <c r="O287" s="12">
        <f>IF(A287&lt;(Støtteark!$H$4-5),0,(IF(H287="Utførelse",(L287+M287),IF(H287="Fagkontroll",(N287),0))))</f>
        <v>0</v>
      </c>
      <c r="P287" s="12">
        <f>IF(A287&lt;(Støtteark!$H$4-5),0,B287)</f>
        <v>0</v>
      </c>
    </row>
    <row r="288" spans="1:16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32"/>
      <c r="L288" s="12">
        <f t="shared" si="13"/>
        <v>0</v>
      </c>
      <c r="M288" s="12">
        <f t="shared" si="14"/>
        <v>0</v>
      </c>
      <c r="N288" s="12">
        <f t="shared" si="15"/>
        <v>0</v>
      </c>
      <c r="O288" s="12">
        <f>IF(A288&lt;(Støtteark!$H$4-5),0,(IF(H288="Utførelse",(L288+M288),IF(H288="Fagkontroll",(N288),0))))</f>
        <v>0</v>
      </c>
      <c r="P288" s="12">
        <f>IF(A288&lt;(Støtteark!$H$4-5),0,B288)</f>
        <v>0</v>
      </c>
    </row>
    <row r="289" spans="1:16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32"/>
      <c r="L289" s="12">
        <f t="shared" si="13"/>
        <v>0</v>
      </c>
      <c r="M289" s="12">
        <f t="shared" si="14"/>
        <v>0</v>
      </c>
      <c r="N289" s="12">
        <f t="shared" si="15"/>
        <v>0</v>
      </c>
      <c r="O289" s="12">
        <f>IF(A289&lt;(Støtteark!$H$4-5),0,(IF(H289="Utførelse",(L289+M289),IF(H289="Fagkontroll",(N289),0))))</f>
        <v>0</v>
      </c>
      <c r="P289" s="12">
        <f>IF(A289&lt;(Støtteark!$H$4-5),0,B289)</f>
        <v>0</v>
      </c>
    </row>
    <row r="290" spans="1:16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32"/>
      <c r="L290" s="12">
        <f t="shared" si="13"/>
        <v>0</v>
      </c>
      <c r="M290" s="12">
        <f t="shared" si="14"/>
        <v>0</v>
      </c>
      <c r="N290" s="12">
        <f t="shared" si="15"/>
        <v>0</v>
      </c>
      <c r="O290" s="12">
        <f>IF(A290&lt;(Støtteark!$H$4-5),0,(IF(H290="Utførelse",(L290+M290),IF(H290="Fagkontroll",(N290),0))))</f>
        <v>0</v>
      </c>
      <c r="P290" s="12">
        <f>IF(A290&lt;(Støtteark!$H$4-5),0,B290)</f>
        <v>0</v>
      </c>
    </row>
    <row r="291" spans="1:16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32"/>
      <c r="L291" s="12">
        <f t="shared" si="13"/>
        <v>0</v>
      </c>
      <c r="M291" s="12">
        <f t="shared" si="14"/>
        <v>0</v>
      </c>
      <c r="N291" s="12">
        <f t="shared" si="15"/>
        <v>0</v>
      </c>
      <c r="O291" s="12">
        <f>IF(A291&lt;(Støtteark!$H$4-5),0,(IF(H291="Utførelse",(L291+M291),IF(H291="Fagkontroll",(N291),0))))</f>
        <v>0</v>
      </c>
      <c r="P291" s="12">
        <f>IF(A291&lt;(Støtteark!$H$4-5),0,B291)</f>
        <v>0</v>
      </c>
    </row>
    <row r="292" spans="1:16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32"/>
      <c r="L292" s="12">
        <f t="shared" si="13"/>
        <v>0</v>
      </c>
      <c r="M292" s="12">
        <f t="shared" si="14"/>
        <v>0</v>
      </c>
      <c r="N292" s="12">
        <f t="shared" si="15"/>
        <v>0</v>
      </c>
      <c r="O292" s="12">
        <f>IF(A292&lt;(Støtteark!$H$4-5),0,(IF(H292="Utførelse",(L292+M292),IF(H292="Fagkontroll",(N292),0))))</f>
        <v>0</v>
      </c>
      <c r="P292" s="12">
        <f>IF(A292&lt;(Støtteark!$H$4-5),0,B292)</f>
        <v>0</v>
      </c>
    </row>
    <row r="293" spans="1:16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32"/>
      <c r="L293" s="12">
        <f t="shared" si="13"/>
        <v>0</v>
      </c>
      <c r="M293" s="12">
        <f t="shared" si="14"/>
        <v>0</v>
      </c>
      <c r="N293" s="12">
        <f t="shared" si="15"/>
        <v>0</v>
      </c>
      <c r="O293" s="12">
        <f>IF(A293&lt;(Støtteark!$H$4-5),0,(IF(H293="Utførelse",(L293+M293),IF(H293="Fagkontroll",(N293),0))))</f>
        <v>0</v>
      </c>
      <c r="P293" s="12">
        <f>IF(A293&lt;(Støtteark!$H$4-5),0,B293)</f>
        <v>0</v>
      </c>
    </row>
    <row r="294" spans="1:16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32"/>
      <c r="L294" s="12">
        <f t="shared" si="13"/>
        <v>0</v>
      </c>
      <c r="M294" s="12">
        <f t="shared" si="14"/>
        <v>0</v>
      </c>
      <c r="N294" s="12">
        <f t="shared" si="15"/>
        <v>0</v>
      </c>
      <c r="O294" s="12">
        <f>IF(A294&lt;(Støtteark!$H$4-5),0,(IF(H294="Utførelse",(L294+M294),IF(H294="Fagkontroll",(N294),0))))</f>
        <v>0</v>
      </c>
      <c r="P294" s="12">
        <f>IF(A294&lt;(Støtteark!$H$4-5),0,B294)</f>
        <v>0</v>
      </c>
    </row>
    <row r="295" spans="1:16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32"/>
      <c r="L295" s="12">
        <f t="shared" si="13"/>
        <v>0</v>
      </c>
      <c r="M295" s="12">
        <f t="shared" si="14"/>
        <v>0</v>
      </c>
      <c r="N295" s="12">
        <f t="shared" si="15"/>
        <v>0</v>
      </c>
      <c r="O295" s="12">
        <f>IF(A295&lt;(Støtteark!$H$4-5),0,(IF(H295="Utførelse",(L295+M295),IF(H295="Fagkontroll",(N295),0))))</f>
        <v>0</v>
      </c>
      <c r="P295" s="12">
        <f>IF(A295&lt;(Støtteark!$H$4-5),0,B295)</f>
        <v>0</v>
      </c>
    </row>
    <row r="296" spans="1:16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32"/>
      <c r="L296" s="12">
        <f t="shared" si="13"/>
        <v>0</v>
      </c>
      <c r="M296" s="12">
        <f t="shared" si="14"/>
        <v>0</v>
      </c>
      <c r="N296" s="12">
        <f t="shared" si="15"/>
        <v>0</v>
      </c>
      <c r="O296" s="12">
        <f>IF(A296&lt;(Støtteark!$H$4-5),0,(IF(H296="Utførelse",(L296+M296),IF(H296="Fagkontroll",(N296),0))))</f>
        <v>0</v>
      </c>
      <c r="P296" s="12">
        <f>IF(A296&lt;(Støtteark!$H$4-5),0,B296)</f>
        <v>0</v>
      </c>
    </row>
    <row r="297" spans="1:16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32"/>
      <c r="L297" s="12">
        <f t="shared" si="13"/>
        <v>0</v>
      </c>
      <c r="M297" s="12">
        <f t="shared" si="14"/>
        <v>0</v>
      </c>
      <c r="N297" s="12">
        <f t="shared" si="15"/>
        <v>0</v>
      </c>
      <c r="O297" s="12">
        <f>IF(A297&lt;(Støtteark!$H$4-5),0,(IF(H297="Utførelse",(L297+M297),IF(H297="Fagkontroll",(N297),0))))</f>
        <v>0</v>
      </c>
      <c r="P297" s="12">
        <f>IF(A297&lt;(Støtteark!$H$4-5),0,B297)</f>
        <v>0</v>
      </c>
    </row>
    <row r="298" spans="1:16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32"/>
      <c r="L298" s="12">
        <f t="shared" si="13"/>
        <v>0</v>
      </c>
      <c r="M298" s="12">
        <f t="shared" si="14"/>
        <v>0</v>
      </c>
      <c r="N298" s="12">
        <f t="shared" si="15"/>
        <v>0</v>
      </c>
      <c r="O298" s="12">
        <f>IF(A298&lt;(Støtteark!$H$4-5),0,(IF(H298="Utførelse",(L298+M298),IF(H298="Fagkontroll",(N298),0))))</f>
        <v>0</v>
      </c>
      <c r="P298" s="12">
        <f>IF(A298&lt;(Støtteark!$H$4-5),0,B298)</f>
        <v>0</v>
      </c>
    </row>
    <row r="299" spans="1:16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32"/>
      <c r="L299" s="12">
        <f t="shared" si="13"/>
        <v>0</v>
      </c>
      <c r="M299" s="12">
        <f t="shared" si="14"/>
        <v>0</v>
      </c>
      <c r="N299" s="12">
        <f t="shared" si="15"/>
        <v>0</v>
      </c>
      <c r="O299" s="12">
        <f>IF(A299&lt;(Støtteark!$H$4-5),0,(IF(H299="Utførelse",(L299+M299),IF(H299="Fagkontroll",(N299),0))))</f>
        <v>0</v>
      </c>
      <c r="P299" s="12">
        <f>IF(A299&lt;(Støtteark!$H$4-5),0,B299)</f>
        <v>0</v>
      </c>
    </row>
    <row r="300" spans="1:16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32"/>
      <c r="L300" s="12">
        <f t="shared" si="13"/>
        <v>0</v>
      </c>
      <c r="M300" s="12">
        <f t="shared" si="14"/>
        <v>0</v>
      </c>
      <c r="N300" s="12">
        <f t="shared" si="15"/>
        <v>0</v>
      </c>
      <c r="O300" s="12">
        <f>IF(A300&lt;(Støtteark!$H$4-5),0,(IF(H300="Utførelse",(L300+M300),IF(H300="Fagkontroll",(N300),0))))</f>
        <v>0</v>
      </c>
      <c r="P300" s="12">
        <f>IF(A300&lt;(Støtteark!$H$4-5),0,B300)</f>
        <v>0</v>
      </c>
    </row>
    <row r="301" spans="1:16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32"/>
      <c r="L301" s="12">
        <f t="shared" si="13"/>
        <v>0</v>
      </c>
      <c r="M301" s="12">
        <f t="shared" si="14"/>
        <v>0</v>
      </c>
      <c r="N301" s="12">
        <f t="shared" si="15"/>
        <v>0</v>
      </c>
      <c r="O301" s="12">
        <f>IF(A301&lt;(Støtteark!$H$4-5),0,(IF(H301="Utførelse",(L301+M301),IF(H301="Fagkontroll",(N301),0))))</f>
        <v>0</v>
      </c>
      <c r="P301" s="12">
        <f>IF(A301&lt;(Støtteark!$H$4-5),0,B301)</f>
        <v>0</v>
      </c>
    </row>
    <row r="302" spans="1:16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32"/>
      <c r="L302" s="12">
        <f t="shared" si="13"/>
        <v>0</v>
      </c>
      <c r="M302" s="12">
        <f t="shared" si="14"/>
        <v>0</v>
      </c>
      <c r="N302" s="12">
        <f t="shared" si="15"/>
        <v>0</v>
      </c>
      <c r="O302" s="12">
        <f>IF(A302&lt;(Støtteark!$H$4-5),0,(IF(H302="Utførelse",(L302+M302),IF(H302="Fagkontroll",(N302),0))))</f>
        <v>0</v>
      </c>
      <c r="P302" s="12">
        <f>IF(A302&lt;(Støtteark!$H$4-5),0,B302)</f>
        <v>0</v>
      </c>
    </row>
    <row r="303" spans="1:16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32"/>
      <c r="L303" s="12">
        <f t="shared" si="13"/>
        <v>0</v>
      </c>
      <c r="M303" s="12">
        <f t="shared" si="14"/>
        <v>0</v>
      </c>
      <c r="N303" s="12">
        <f t="shared" si="15"/>
        <v>0</v>
      </c>
      <c r="O303" s="12">
        <f>IF(A303&lt;(Støtteark!$H$4-5),0,(IF(H303="Utførelse",(L303+M303),IF(H303="Fagkontroll",(N303),0))))</f>
        <v>0</v>
      </c>
      <c r="P303" s="12">
        <f>IF(A303&lt;(Støtteark!$H$4-5),0,B303)</f>
        <v>0</v>
      </c>
    </row>
    <row r="304" spans="1:16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32"/>
      <c r="L304" s="12">
        <f t="shared" si="13"/>
        <v>0</v>
      </c>
      <c r="M304" s="12">
        <f t="shared" si="14"/>
        <v>0</v>
      </c>
      <c r="N304" s="12">
        <f t="shared" si="15"/>
        <v>0</v>
      </c>
      <c r="O304" s="12">
        <f>IF(A304&lt;(Støtteark!$H$4-5),0,(IF(H304="Utførelse",(L304+M304),IF(H304="Fagkontroll",(N304),0))))</f>
        <v>0</v>
      </c>
      <c r="P304" s="12">
        <f>IF(A304&lt;(Støtteark!$H$4-5),0,B304)</f>
        <v>0</v>
      </c>
    </row>
    <row r="305" spans="1:16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32"/>
      <c r="L305" s="12">
        <f t="shared" si="13"/>
        <v>0</v>
      </c>
      <c r="M305" s="12">
        <f t="shared" si="14"/>
        <v>0</v>
      </c>
      <c r="N305" s="12">
        <f t="shared" si="15"/>
        <v>0</v>
      </c>
      <c r="O305" s="12">
        <f>IF(A305&lt;(Støtteark!$H$4-5),0,(IF(H305="Utførelse",(L305+M305),IF(H305="Fagkontroll",(N305),0))))</f>
        <v>0</v>
      </c>
      <c r="P305" s="12">
        <f>IF(A305&lt;(Støtteark!$H$4-5),0,B305)</f>
        <v>0</v>
      </c>
    </row>
    <row r="306" spans="1:16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32"/>
      <c r="L306" s="12">
        <f t="shared" si="13"/>
        <v>0</v>
      </c>
      <c r="M306" s="12">
        <f t="shared" si="14"/>
        <v>0</v>
      </c>
      <c r="N306" s="12">
        <f t="shared" si="15"/>
        <v>0</v>
      </c>
      <c r="O306" s="12">
        <f>IF(A306&lt;(Støtteark!$H$4-5),0,(IF(H306="Utførelse",(L306+M306),IF(H306="Fagkontroll",(N306),0))))</f>
        <v>0</v>
      </c>
      <c r="P306" s="12">
        <f>IF(A306&lt;(Støtteark!$H$4-5),0,B306)</f>
        <v>0</v>
      </c>
    </row>
    <row r="307" spans="1:16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32"/>
      <c r="L307" s="12">
        <f t="shared" si="13"/>
        <v>0</v>
      </c>
      <c r="M307" s="12">
        <f t="shared" si="14"/>
        <v>0</v>
      </c>
      <c r="N307" s="12">
        <f t="shared" si="15"/>
        <v>0</v>
      </c>
      <c r="O307" s="12">
        <f>IF(A307&lt;(Støtteark!$H$4-5),0,(IF(H307="Utførelse",(L307+M307),IF(H307="Fagkontroll",(N307),0))))</f>
        <v>0</v>
      </c>
      <c r="P307" s="12">
        <f>IF(A307&lt;(Støtteark!$H$4-5),0,B307)</f>
        <v>0</v>
      </c>
    </row>
    <row r="308" spans="1:16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32"/>
      <c r="L308" s="12">
        <f t="shared" si="13"/>
        <v>0</v>
      </c>
      <c r="M308" s="12">
        <f t="shared" si="14"/>
        <v>0</v>
      </c>
      <c r="N308" s="12">
        <f t="shared" si="15"/>
        <v>0</v>
      </c>
      <c r="O308" s="12">
        <f>IF(A308&lt;(Støtteark!$H$4-5),0,(IF(H308="Utførelse",(L308+M308),IF(H308="Fagkontroll",(N308),0))))</f>
        <v>0</v>
      </c>
      <c r="P308" s="12">
        <f>IF(A308&lt;(Støtteark!$H$4-5),0,B308)</f>
        <v>0</v>
      </c>
    </row>
    <row r="309" spans="1:16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32"/>
      <c r="L309" s="12">
        <f t="shared" si="13"/>
        <v>0</v>
      </c>
      <c r="M309" s="12">
        <f t="shared" si="14"/>
        <v>0</v>
      </c>
      <c r="N309" s="12">
        <f t="shared" si="15"/>
        <v>0</v>
      </c>
      <c r="O309" s="12">
        <f>IF(A309&lt;(Støtteark!$H$4-5),0,(IF(H309="Utførelse",(L309+M309),IF(H309="Fagkontroll",(N309),0))))</f>
        <v>0</v>
      </c>
      <c r="P309" s="12">
        <f>IF(A309&lt;(Støtteark!$H$4-5),0,B309)</f>
        <v>0</v>
      </c>
    </row>
    <row r="310" spans="1:16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32"/>
      <c r="L310" s="12">
        <f t="shared" si="13"/>
        <v>0</v>
      </c>
      <c r="M310" s="12">
        <f t="shared" si="14"/>
        <v>0</v>
      </c>
      <c r="N310" s="12">
        <f t="shared" si="15"/>
        <v>0</v>
      </c>
      <c r="O310" s="12">
        <f>IF(A310&lt;(Støtteark!$H$4-5),0,(IF(H310="Utførelse",(L310+M310),IF(H310="Fagkontroll",(N310),0))))</f>
        <v>0</v>
      </c>
      <c r="P310" s="12">
        <f>IF(A310&lt;(Støtteark!$H$4-5),0,B310)</f>
        <v>0</v>
      </c>
    </row>
    <row r="311" spans="1:16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32"/>
      <c r="L311" s="12">
        <f t="shared" si="13"/>
        <v>0</v>
      </c>
      <c r="M311" s="12">
        <f t="shared" si="14"/>
        <v>0</v>
      </c>
      <c r="N311" s="12">
        <f t="shared" si="15"/>
        <v>0</v>
      </c>
      <c r="O311" s="12">
        <f>IF(A311&lt;(Støtteark!$H$4-5),0,(IF(H311="Utførelse",(L311+M311),IF(H311="Fagkontroll",(N311),0))))</f>
        <v>0</v>
      </c>
      <c r="P311" s="12">
        <f>IF(A311&lt;(Støtteark!$H$4-5),0,B311)</f>
        <v>0</v>
      </c>
    </row>
    <row r="312" spans="1:16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32"/>
      <c r="L312" s="12">
        <f t="shared" si="13"/>
        <v>0</v>
      </c>
      <c r="M312" s="12">
        <f t="shared" si="14"/>
        <v>0</v>
      </c>
      <c r="N312" s="12">
        <f t="shared" si="15"/>
        <v>0</v>
      </c>
      <c r="O312" s="12">
        <f>IF(A312&lt;(Støtteark!$H$4-5),0,(IF(H312="Utførelse",(L312+M312),IF(H312="Fagkontroll",(N312),0))))</f>
        <v>0</v>
      </c>
      <c r="P312" s="12">
        <f>IF(A312&lt;(Støtteark!$H$4-5),0,B312)</f>
        <v>0</v>
      </c>
    </row>
    <row r="313" spans="1:16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32"/>
      <c r="L313" s="12">
        <f t="shared" si="13"/>
        <v>0</v>
      </c>
      <c r="M313" s="12">
        <f t="shared" si="14"/>
        <v>0</v>
      </c>
      <c r="N313" s="12">
        <f t="shared" si="15"/>
        <v>0</v>
      </c>
      <c r="O313" s="12">
        <f>IF(A313&lt;(Støtteark!$H$4-5),0,(IF(H313="Utførelse",(L313+M313),IF(H313="Fagkontroll",(N313),0))))</f>
        <v>0</v>
      </c>
      <c r="P313" s="12">
        <f>IF(A313&lt;(Støtteark!$H$4-5),0,B313)</f>
        <v>0</v>
      </c>
    </row>
    <row r="314" spans="1:16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32"/>
      <c r="L314" s="12">
        <f t="shared" si="13"/>
        <v>0</v>
      </c>
      <c r="M314" s="12">
        <f t="shared" si="14"/>
        <v>0</v>
      </c>
      <c r="N314" s="12">
        <f t="shared" si="15"/>
        <v>0</v>
      </c>
      <c r="O314" s="12">
        <f>IF(A314&lt;(Støtteark!$H$4-5),0,(IF(H314="Utførelse",(L314+M314),IF(H314="Fagkontroll",(N314),0))))</f>
        <v>0</v>
      </c>
      <c r="P314" s="12">
        <f>IF(A314&lt;(Støtteark!$H$4-5),0,B314)</f>
        <v>0</v>
      </c>
    </row>
    <row r="315" spans="1:16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32"/>
      <c r="L315" s="12">
        <f t="shared" si="13"/>
        <v>0</v>
      </c>
      <c r="M315" s="12">
        <f t="shared" si="14"/>
        <v>0</v>
      </c>
      <c r="N315" s="12">
        <f t="shared" si="15"/>
        <v>0</v>
      </c>
      <c r="O315" s="12">
        <f>IF(A315&lt;(Støtteark!$H$4-5),0,(IF(H315="Utførelse",(L315+M315),IF(H315="Fagkontroll",(N315),0))))</f>
        <v>0</v>
      </c>
      <c r="P315" s="12">
        <f>IF(A315&lt;(Støtteark!$H$4-5),0,B315)</f>
        <v>0</v>
      </c>
    </row>
    <row r="316" spans="1:16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32"/>
      <c r="L316" s="12">
        <f t="shared" si="13"/>
        <v>0</v>
      </c>
      <c r="M316" s="12">
        <f t="shared" si="14"/>
        <v>0</v>
      </c>
      <c r="N316" s="12">
        <f t="shared" si="15"/>
        <v>0</v>
      </c>
      <c r="O316" s="12">
        <f>IF(A316&lt;(Støtteark!$H$4-5),0,(IF(H316="Utførelse",(L316+M316),IF(H316="Fagkontroll",(N316),0))))</f>
        <v>0</v>
      </c>
      <c r="P316" s="12">
        <f>IF(A316&lt;(Støtteark!$H$4-5),0,B316)</f>
        <v>0</v>
      </c>
    </row>
    <row r="317" spans="1:16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32"/>
      <c r="L317" s="12">
        <f t="shared" si="13"/>
        <v>0</v>
      </c>
      <c r="M317" s="12">
        <f t="shared" si="14"/>
        <v>0</v>
      </c>
      <c r="N317" s="12">
        <f t="shared" si="15"/>
        <v>0</v>
      </c>
      <c r="O317" s="12">
        <f>IF(A317&lt;(Støtteark!$H$4-5),0,(IF(H317="Utførelse",(L317+M317),IF(H317="Fagkontroll",(N317),0))))</f>
        <v>0</v>
      </c>
      <c r="P317" s="12">
        <f>IF(A317&lt;(Støtteark!$H$4-5),0,B317)</f>
        <v>0</v>
      </c>
    </row>
    <row r="318" spans="1:16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32"/>
      <c r="L318" s="12">
        <f t="shared" si="13"/>
        <v>0</v>
      </c>
      <c r="M318" s="12">
        <f t="shared" si="14"/>
        <v>0</v>
      </c>
      <c r="N318" s="12">
        <f t="shared" si="15"/>
        <v>0</v>
      </c>
      <c r="O318" s="12">
        <f>IF(A318&lt;(Støtteark!$H$4-5),0,(IF(H318="Utførelse",(L318+M318),IF(H318="Fagkontroll",(N318),0))))</f>
        <v>0</v>
      </c>
      <c r="P318" s="12">
        <f>IF(A318&lt;(Støtteark!$H$4-5),0,B318)</f>
        <v>0</v>
      </c>
    </row>
    <row r="319" spans="1:16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32"/>
      <c r="L319" s="12">
        <f t="shared" si="13"/>
        <v>0</v>
      </c>
      <c r="M319" s="12">
        <f t="shared" si="14"/>
        <v>0</v>
      </c>
      <c r="N319" s="12">
        <f t="shared" si="15"/>
        <v>0</v>
      </c>
      <c r="O319" s="12">
        <f>IF(A319&lt;(Støtteark!$H$4-5),0,(IF(H319="Utførelse",(L319+M319),IF(H319="Fagkontroll",(N319),0))))</f>
        <v>0</v>
      </c>
      <c r="P319" s="12">
        <f>IF(A319&lt;(Støtteark!$H$4-5),0,B319)</f>
        <v>0</v>
      </c>
    </row>
    <row r="320" spans="1:16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32"/>
      <c r="L320" s="12">
        <f t="shared" si="13"/>
        <v>0</v>
      </c>
      <c r="M320" s="12">
        <f t="shared" si="14"/>
        <v>0</v>
      </c>
      <c r="N320" s="12">
        <f t="shared" si="15"/>
        <v>0</v>
      </c>
      <c r="O320" s="12">
        <f>IF(A320&lt;(Støtteark!$H$4-5),0,(IF(H320="Utførelse",(L320+M320),IF(H320="Fagkontroll",(N320),0))))</f>
        <v>0</v>
      </c>
      <c r="P320" s="12">
        <f>IF(A320&lt;(Støtteark!$H$4-5),0,B320)</f>
        <v>0</v>
      </c>
    </row>
    <row r="321" spans="1:16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32"/>
      <c r="L321" s="12">
        <f t="shared" si="13"/>
        <v>0</v>
      </c>
      <c r="M321" s="12">
        <f t="shared" si="14"/>
        <v>0</v>
      </c>
      <c r="N321" s="12">
        <f t="shared" si="15"/>
        <v>0</v>
      </c>
      <c r="O321" s="12">
        <f>IF(A321&lt;(Støtteark!$H$4-5),0,(IF(H321="Utførelse",(L321+M321),IF(H321="Fagkontroll",(N321),0))))</f>
        <v>0</v>
      </c>
      <c r="P321" s="12">
        <f>IF(A321&lt;(Støtteark!$H$4-5),0,B321)</f>
        <v>0</v>
      </c>
    </row>
    <row r="322" spans="1:16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32"/>
      <c r="L322" s="12">
        <f t="shared" si="13"/>
        <v>0</v>
      </c>
      <c r="M322" s="12">
        <f t="shared" si="14"/>
        <v>0</v>
      </c>
      <c r="N322" s="12">
        <f t="shared" si="15"/>
        <v>0</v>
      </c>
      <c r="O322" s="12">
        <f>IF(A322&lt;(Støtteark!$H$4-5),0,(IF(H322="Utførelse",(L322+M322),IF(H322="Fagkontroll",(N322),0))))</f>
        <v>0</v>
      </c>
      <c r="P322" s="12">
        <f>IF(A322&lt;(Støtteark!$H$4-5),0,B322)</f>
        <v>0</v>
      </c>
    </row>
    <row r="323" spans="1:16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32"/>
      <c r="L323" s="12">
        <f t="shared" si="13"/>
        <v>0</v>
      </c>
      <c r="M323" s="12">
        <f t="shared" si="14"/>
        <v>0</v>
      </c>
      <c r="N323" s="12">
        <f t="shared" si="15"/>
        <v>0</v>
      </c>
      <c r="O323" s="12">
        <f>IF(A323&lt;(Støtteark!$H$4-5),0,(IF(H323="Utførelse",(L323+M323),IF(H323="Fagkontroll",(N323),0))))</f>
        <v>0</v>
      </c>
      <c r="P323" s="12">
        <f>IF(A323&lt;(Støtteark!$H$4-5),0,B323)</f>
        <v>0</v>
      </c>
    </row>
    <row r="324" spans="1:16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32"/>
      <c r="L324" s="12">
        <f t="shared" si="13"/>
        <v>0</v>
      </c>
      <c r="M324" s="12">
        <f t="shared" si="14"/>
        <v>0</v>
      </c>
      <c r="N324" s="12">
        <f t="shared" si="15"/>
        <v>0</v>
      </c>
      <c r="O324" s="12">
        <f>IF(A324&lt;(Støtteark!$H$4-5),0,(IF(H324="Utførelse",(L324+M324),IF(H324="Fagkontroll",(N324),0))))</f>
        <v>0</v>
      </c>
      <c r="P324" s="12">
        <f>IF(A324&lt;(Støtteark!$H$4-5),0,B324)</f>
        <v>0</v>
      </c>
    </row>
    <row r="325" spans="1:16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32"/>
      <c r="L325" s="12">
        <f t="shared" si="13"/>
        <v>0</v>
      </c>
      <c r="M325" s="12">
        <f t="shared" si="14"/>
        <v>0</v>
      </c>
      <c r="N325" s="12">
        <f t="shared" si="15"/>
        <v>0</v>
      </c>
      <c r="O325" s="12">
        <f>IF(A325&lt;(Støtteark!$H$4-5),0,(IF(H325="Utførelse",(L325+M325),IF(H325="Fagkontroll",(N325),0))))</f>
        <v>0</v>
      </c>
      <c r="P325" s="12">
        <f>IF(A325&lt;(Støtteark!$H$4-5),0,B325)</f>
        <v>0</v>
      </c>
    </row>
    <row r="326" spans="1:16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32"/>
      <c r="L326" s="12">
        <f t="shared" si="13"/>
        <v>0</v>
      </c>
      <c r="M326" s="12">
        <f t="shared" si="14"/>
        <v>0</v>
      </c>
      <c r="N326" s="12">
        <f t="shared" si="15"/>
        <v>0</v>
      </c>
      <c r="O326" s="12">
        <f>IF(A326&lt;(Støtteark!$H$4-5),0,(IF(H326="Utførelse",(L326+M326),IF(H326="Fagkontroll",(N326),0))))</f>
        <v>0</v>
      </c>
      <c r="P326" s="12">
        <f>IF(A326&lt;(Støtteark!$H$4-5),0,B326)</f>
        <v>0</v>
      </c>
    </row>
    <row r="327" spans="1:16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32"/>
      <c r="L327" s="12">
        <f t="shared" si="13"/>
        <v>0</v>
      </c>
      <c r="M327" s="12">
        <f t="shared" si="14"/>
        <v>0</v>
      </c>
      <c r="N327" s="12">
        <f t="shared" si="15"/>
        <v>0</v>
      </c>
      <c r="O327" s="12">
        <f>IF(A327&lt;(Støtteark!$H$4-5),0,(IF(H327="Utførelse",(L327+M327),IF(H327="Fagkontroll",(N327),0))))</f>
        <v>0</v>
      </c>
      <c r="P327" s="12">
        <f>IF(A327&lt;(Støtteark!$H$4-5),0,B327)</f>
        <v>0</v>
      </c>
    </row>
    <row r="328" spans="1:16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32"/>
      <c r="L328" s="12">
        <f t="shared" si="13"/>
        <v>0</v>
      </c>
      <c r="M328" s="12">
        <f t="shared" si="14"/>
        <v>0</v>
      </c>
      <c r="N328" s="12">
        <f t="shared" si="15"/>
        <v>0</v>
      </c>
      <c r="O328" s="12">
        <f>IF(A328&lt;(Støtteark!$H$4-5),0,(IF(H328="Utførelse",(L328+M328),IF(H328="Fagkontroll",(N328),0))))</f>
        <v>0</v>
      </c>
      <c r="P328" s="12">
        <f>IF(A328&lt;(Støtteark!$H$4-5),0,B328)</f>
        <v>0</v>
      </c>
    </row>
    <row r="329" spans="1:16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32"/>
      <c r="L329" s="12">
        <f t="shared" si="13"/>
        <v>0</v>
      </c>
      <c r="M329" s="12">
        <f t="shared" si="14"/>
        <v>0</v>
      </c>
      <c r="N329" s="12">
        <f t="shared" si="15"/>
        <v>0</v>
      </c>
      <c r="O329" s="12">
        <f>IF(A329&lt;(Støtteark!$H$4-5),0,(IF(H329="Utførelse",(L329+M329),IF(H329="Fagkontroll",(N329),0))))</f>
        <v>0</v>
      </c>
      <c r="P329" s="12">
        <f>IF(A329&lt;(Støtteark!$H$4-5),0,B329)</f>
        <v>0</v>
      </c>
    </row>
    <row r="330" spans="1:16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32"/>
      <c r="L330" s="12">
        <f t="shared" si="13"/>
        <v>0</v>
      </c>
      <c r="M330" s="12">
        <f t="shared" si="14"/>
        <v>0</v>
      </c>
      <c r="N330" s="12">
        <f t="shared" si="15"/>
        <v>0</v>
      </c>
      <c r="O330" s="12">
        <f>IF(A330&lt;(Støtteark!$H$4-5),0,(IF(H330="Utførelse",(L330+M330),IF(H330="Fagkontroll",(N330),0))))</f>
        <v>0</v>
      </c>
      <c r="P330" s="12">
        <f>IF(A330&lt;(Støtteark!$H$4-5),0,B330)</f>
        <v>0</v>
      </c>
    </row>
    <row r="331" spans="1:16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32"/>
      <c r="L331" s="12">
        <f t="shared" si="13"/>
        <v>0</v>
      </c>
      <c r="M331" s="12">
        <f t="shared" si="14"/>
        <v>0</v>
      </c>
      <c r="N331" s="12">
        <f t="shared" si="15"/>
        <v>0</v>
      </c>
      <c r="O331" s="12">
        <f>IF(A331&lt;(Støtteark!$H$4-5),0,(IF(H331="Utførelse",(L331+M331),IF(H331="Fagkontroll",(N331),0))))</f>
        <v>0</v>
      </c>
      <c r="P331" s="12">
        <f>IF(A331&lt;(Støtteark!$H$4-5),0,B331)</f>
        <v>0</v>
      </c>
    </row>
    <row r="332" spans="1:16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32"/>
      <c r="L332" s="12">
        <f t="shared" si="13"/>
        <v>0</v>
      </c>
      <c r="M332" s="12">
        <f t="shared" si="14"/>
        <v>0</v>
      </c>
      <c r="N332" s="12">
        <f t="shared" si="15"/>
        <v>0</v>
      </c>
      <c r="O332" s="12">
        <f>IF(A332&lt;(Støtteark!$H$4-5),0,(IF(H332="Utførelse",(L332+M332),IF(H332="Fagkontroll",(N332),0))))</f>
        <v>0</v>
      </c>
      <c r="P332" s="12">
        <f>IF(A332&lt;(Støtteark!$H$4-5),0,B332)</f>
        <v>0</v>
      </c>
    </row>
    <row r="333" spans="1:16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32"/>
      <c r="L333" s="12">
        <f t="shared" si="13"/>
        <v>0</v>
      </c>
      <c r="M333" s="12">
        <f t="shared" si="14"/>
        <v>0</v>
      </c>
      <c r="N333" s="12">
        <f t="shared" si="15"/>
        <v>0</v>
      </c>
      <c r="O333" s="12">
        <f>IF(A333&lt;(Støtteark!$H$4-5),0,(IF(H333="Utførelse",(L333+M333),IF(H333="Fagkontroll",(N333),0))))</f>
        <v>0</v>
      </c>
      <c r="P333" s="12">
        <f>IF(A333&lt;(Støtteark!$H$4-5),0,B333)</f>
        <v>0</v>
      </c>
    </row>
    <row r="334" spans="1:16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32"/>
      <c r="L334" s="12">
        <f t="shared" ref="L334:L397" si="16">IF(H334="Utførelse",IF(G334="Tekniske planer",B334,0),0)</f>
        <v>0</v>
      </c>
      <c r="M334" s="12">
        <f t="shared" ref="M334:M397" si="17">IF(H334="Utførelse",IF(G334="Revurdering",B334,0),0)</f>
        <v>0</v>
      </c>
      <c r="N334" s="12">
        <f t="shared" ref="N334:N397" si="18">IF(L334+M334&gt;0,0,B334)</f>
        <v>0</v>
      </c>
      <c r="O334" s="12">
        <f>IF(A334&lt;(Støtteark!$H$4-5),0,(IF(H334="Utførelse",(L334+M334),IF(H334="Fagkontroll",(N334),0))))</f>
        <v>0</v>
      </c>
      <c r="P334" s="12">
        <f>IF(A334&lt;(Støtteark!$H$4-5),0,B334)</f>
        <v>0</v>
      </c>
    </row>
    <row r="335" spans="1:16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32"/>
      <c r="L335" s="12">
        <f t="shared" si="16"/>
        <v>0</v>
      </c>
      <c r="M335" s="12">
        <f t="shared" si="17"/>
        <v>0</v>
      </c>
      <c r="N335" s="12">
        <f t="shared" si="18"/>
        <v>0</v>
      </c>
      <c r="O335" s="12">
        <f>IF(A335&lt;(Støtteark!$H$4-5),0,(IF(H335="Utførelse",(L335+M335),IF(H335="Fagkontroll",(N335),0))))</f>
        <v>0</v>
      </c>
      <c r="P335" s="12">
        <f>IF(A335&lt;(Støtteark!$H$4-5),0,B335)</f>
        <v>0</v>
      </c>
    </row>
    <row r="336" spans="1:16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32"/>
      <c r="L336" s="12">
        <f t="shared" si="16"/>
        <v>0</v>
      </c>
      <c r="M336" s="12">
        <f t="shared" si="17"/>
        <v>0</v>
      </c>
      <c r="N336" s="12">
        <f t="shared" si="18"/>
        <v>0</v>
      </c>
      <c r="O336" s="12">
        <f>IF(A336&lt;(Støtteark!$H$4-5),0,(IF(H336="Utførelse",(L336+M336),IF(H336="Fagkontroll",(N336),0))))</f>
        <v>0</v>
      </c>
      <c r="P336" s="12">
        <f>IF(A336&lt;(Støtteark!$H$4-5),0,B336)</f>
        <v>0</v>
      </c>
    </row>
    <row r="337" spans="1:16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32"/>
      <c r="L337" s="12">
        <f t="shared" si="16"/>
        <v>0</v>
      </c>
      <c r="M337" s="12">
        <f t="shared" si="17"/>
        <v>0</v>
      </c>
      <c r="N337" s="12">
        <f t="shared" si="18"/>
        <v>0</v>
      </c>
      <c r="O337" s="12">
        <f>IF(A337&lt;(Støtteark!$H$4-5),0,(IF(H337="Utførelse",(L337+M337),IF(H337="Fagkontroll",(N337),0))))</f>
        <v>0</v>
      </c>
      <c r="P337" s="12">
        <f>IF(A337&lt;(Støtteark!$H$4-5),0,B337)</f>
        <v>0</v>
      </c>
    </row>
    <row r="338" spans="1:16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32"/>
      <c r="L338" s="12">
        <f t="shared" si="16"/>
        <v>0</v>
      </c>
      <c r="M338" s="12">
        <f t="shared" si="17"/>
        <v>0</v>
      </c>
      <c r="N338" s="12">
        <f t="shared" si="18"/>
        <v>0</v>
      </c>
      <c r="O338" s="12">
        <f>IF(A338&lt;(Støtteark!$H$4-5),0,(IF(H338="Utførelse",(L338+M338),IF(H338="Fagkontroll",(N338),0))))</f>
        <v>0</v>
      </c>
      <c r="P338" s="12">
        <f>IF(A338&lt;(Støtteark!$H$4-5),0,B338)</f>
        <v>0</v>
      </c>
    </row>
    <row r="339" spans="1:16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32"/>
      <c r="L339" s="12">
        <f t="shared" si="16"/>
        <v>0</v>
      </c>
      <c r="M339" s="12">
        <f t="shared" si="17"/>
        <v>0</v>
      </c>
      <c r="N339" s="12">
        <f t="shared" si="18"/>
        <v>0</v>
      </c>
      <c r="O339" s="12">
        <f>IF(A339&lt;(Støtteark!$H$4-5),0,(IF(H339="Utførelse",(L339+M339),IF(H339="Fagkontroll",(N339),0))))</f>
        <v>0</v>
      </c>
      <c r="P339" s="12">
        <f>IF(A339&lt;(Støtteark!$H$4-5),0,B339)</f>
        <v>0</v>
      </c>
    </row>
    <row r="340" spans="1:16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32"/>
      <c r="L340" s="12">
        <f t="shared" si="16"/>
        <v>0</v>
      </c>
      <c r="M340" s="12">
        <f t="shared" si="17"/>
        <v>0</v>
      </c>
      <c r="N340" s="12">
        <f t="shared" si="18"/>
        <v>0</v>
      </c>
      <c r="O340" s="12">
        <f>IF(A340&lt;(Støtteark!$H$4-5),0,(IF(H340="Utførelse",(L340+M340),IF(H340="Fagkontroll",(N340),0))))</f>
        <v>0</v>
      </c>
      <c r="P340" s="12">
        <f>IF(A340&lt;(Støtteark!$H$4-5),0,B340)</f>
        <v>0</v>
      </c>
    </row>
    <row r="341" spans="1:16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32"/>
      <c r="L341" s="12">
        <f t="shared" si="16"/>
        <v>0</v>
      </c>
      <c r="M341" s="12">
        <f t="shared" si="17"/>
        <v>0</v>
      </c>
      <c r="N341" s="12">
        <f t="shared" si="18"/>
        <v>0</v>
      </c>
      <c r="O341" s="12">
        <f>IF(A341&lt;(Støtteark!$H$4-5),0,(IF(H341="Utførelse",(L341+M341),IF(H341="Fagkontroll",(N341),0))))</f>
        <v>0</v>
      </c>
      <c r="P341" s="12">
        <f>IF(A341&lt;(Støtteark!$H$4-5),0,B341)</f>
        <v>0</v>
      </c>
    </row>
    <row r="342" spans="1:16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32"/>
      <c r="L342" s="12">
        <f t="shared" si="16"/>
        <v>0</v>
      </c>
      <c r="M342" s="12">
        <f t="shared" si="17"/>
        <v>0</v>
      </c>
      <c r="N342" s="12">
        <f t="shared" si="18"/>
        <v>0</v>
      </c>
      <c r="O342" s="12">
        <f>IF(A342&lt;(Støtteark!$H$4-5),0,(IF(H342="Utførelse",(L342+M342),IF(H342="Fagkontroll",(N342),0))))</f>
        <v>0</v>
      </c>
      <c r="P342" s="12">
        <f>IF(A342&lt;(Støtteark!$H$4-5),0,B342)</f>
        <v>0</v>
      </c>
    </row>
    <row r="343" spans="1:16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32"/>
      <c r="L343" s="12">
        <f t="shared" si="16"/>
        <v>0</v>
      </c>
      <c r="M343" s="12">
        <f t="shared" si="17"/>
        <v>0</v>
      </c>
      <c r="N343" s="12">
        <f t="shared" si="18"/>
        <v>0</v>
      </c>
      <c r="O343" s="12">
        <f>IF(A343&lt;(Støtteark!$H$4-5),0,(IF(H343="Utførelse",(L343+M343),IF(H343="Fagkontroll",(N343),0))))</f>
        <v>0</v>
      </c>
      <c r="P343" s="12">
        <f>IF(A343&lt;(Støtteark!$H$4-5),0,B343)</f>
        <v>0</v>
      </c>
    </row>
    <row r="344" spans="1:16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32"/>
      <c r="L344" s="12">
        <f t="shared" si="16"/>
        <v>0</v>
      </c>
      <c r="M344" s="12">
        <f t="shared" si="17"/>
        <v>0</v>
      </c>
      <c r="N344" s="12">
        <f t="shared" si="18"/>
        <v>0</v>
      </c>
      <c r="O344" s="12">
        <f>IF(A344&lt;(Støtteark!$H$4-5),0,(IF(H344="Utførelse",(L344+M344),IF(H344="Fagkontroll",(N344),0))))</f>
        <v>0</v>
      </c>
      <c r="P344" s="12">
        <f>IF(A344&lt;(Støtteark!$H$4-5),0,B344)</f>
        <v>0</v>
      </c>
    </row>
    <row r="345" spans="1:16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32"/>
      <c r="L345" s="12">
        <f t="shared" si="16"/>
        <v>0</v>
      </c>
      <c r="M345" s="12">
        <f t="shared" si="17"/>
        <v>0</v>
      </c>
      <c r="N345" s="12">
        <f t="shared" si="18"/>
        <v>0</v>
      </c>
      <c r="O345" s="12">
        <f>IF(A345&lt;(Støtteark!$H$4-5),0,(IF(H345="Utførelse",(L345+M345),IF(H345="Fagkontroll",(N345),0))))</f>
        <v>0</v>
      </c>
      <c r="P345" s="12">
        <f>IF(A345&lt;(Støtteark!$H$4-5),0,B345)</f>
        <v>0</v>
      </c>
    </row>
    <row r="346" spans="1:16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32"/>
      <c r="L346" s="12">
        <f t="shared" si="16"/>
        <v>0</v>
      </c>
      <c r="M346" s="12">
        <f t="shared" si="17"/>
        <v>0</v>
      </c>
      <c r="N346" s="12">
        <f t="shared" si="18"/>
        <v>0</v>
      </c>
      <c r="O346" s="12">
        <f>IF(A346&lt;(Støtteark!$H$4-5),0,(IF(H346="Utførelse",(L346+M346),IF(H346="Fagkontroll",(N346),0))))</f>
        <v>0</v>
      </c>
      <c r="P346" s="12">
        <f>IF(A346&lt;(Støtteark!$H$4-5),0,B346)</f>
        <v>0</v>
      </c>
    </row>
    <row r="347" spans="1:16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32"/>
      <c r="L347" s="12">
        <f t="shared" si="16"/>
        <v>0</v>
      </c>
      <c r="M347" s="12">
        <f t="shared" si="17"/>
        <v>0</v>
      </c>
      <c r="N347" s="12">
        <f t="shared" si="18"/>
        <v>0</v>
      </c>
      <c r="O347" s="12">
        <f>IF(A347&lt;(Støtteark!$H$4-5),0,(IF(H347="Utførelse",(L347+M347),IF(H347="Fagkontroll",(N347),0))))</f>
        <v>0</v>
      </c>
      <c r="P347" s="12">
        <f>IF(A347&lt;(Støtteark!$H$4-5),0,B347)</f>
        <v>0</v>
      </c>
    </row>
    <row r="348" spans="1:16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32"/>
      <c r="L348" s="12">
        <f t="shared" si="16"/>
        <v>0</v>
      </c>
      <c r="M348" s="12">
        <f t="shared" si="17"/>
        <v>0</v>
      </c>
      <c r="N348" s="12">
        <f t="shared" si="18"/>
        <v>0</v>
      </c>
      <c r="O348" s="12">
        <f>IF(A348&lt;(Støtteark!$H$4-5),0,(IF(H348="Utførelse",(L348+M348),IF(H348="Fagkontroll",(N348),0))))</f>
        <v>0</v>
      </c>
      <c r="P348" s="12">
        <f>IF(A348&lt;(Støtteark!$H$4-5),0,B348)</f>
        <v>0</v>
      </c>
    </row>
    <row r="349" spans="1:16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32"/>
      <c r="L349" s="12">
        <f t="shared" si="16"/>
        <v>0</v>
      </c>
      <c r="M349" s="12">
        <f t="shared" si="17"/>
        <v>0</v>
      </c>
      <c r="N349" s="12">
        <f t="shared" si="18"/>
        <v>0</v>
      </c>
      <c r="O349" s="12">
        <f>IF(A349&lt;(Støtteark!$H$4-5),0,(IF(H349="Utførelse",(L349+M349),IF(H349="Fagkontroll",(N349),0))))</f>
        <v>0</v>
      </c>
      <c r="P349" s="12">
        <f>IF(A349&lt;(Støtteark!$H$4-5),0,B349)</f>
        <v>0</v>
      </c>
    </row>
    <row r="350" spans="1:16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32"/>
      <c r="L350" s="12">
        <f t="shared" si="16"/>
        <v>0</v>
      </c>
      <c r="M350" s="12">
        <f t="shared" si="17"/>
        <v>0</v>
      </c>
      <c r="N350" s="12">
        <f t="shared" si="18"/>
        <v>0</v>
      </c>
      <c r="O350" s="12">
        <f>IF(A350&lt;(Støtteark!$H$4-5),0,(IF(H350="Utførelse",(L350+M350),IF(H350="Fagkontroll",(N350),0))))</f>
        <v>0</v>
      </c>
      <c r="P350" s="12">
        <f>IF(A350&lt;(Støtteark!$H$4-5),0,B350)</f>
        <v>0</v>
      </c>
    </row>
    <row r="351" spans="1:16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32"/>
      <c r="L351" s="12">
        <f t="shared" si="16"/>
        <v>0</v>
      </c>
      <c r="M351" s="12">
        <f t="shared" si="17"/>
        <v>0</v>
      </c>
      <c r="N351" s="12">
        <f t="shared" si="18"/>
        <v>0</v>
      </c>
      <c r="O351" s="12">
        <f>IF(A351&lt;(Støtteark!$H$4-5),0,(IF(H351="Utførelse",(L351+M351),IF(H351="Fagkontroll",(N351),0))))</f>
        <v>0</v>
      </c>
      <c r="P351" s="12">
        <f>IF(A351&lt;(Støtteark!$H$4-5),0,B351)</f>
        <v>0</v>
      </c>
    </row>
    <row r="352" spans="1:16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32"/>
      <c r="L352" s="12">
        <f t="shared" si="16"/>
        <v>0</v>
      </c>
      <c r="M352" s="12">
        <f t="shared" si="17"/>
        <v>0</v>
      </c>
      <c r="N352" s="12">
        <f t="shared" si="18"/>
        <v>0</v>
      </c>
      <c r="O352" s="12">
        <f>IF(A352&lt;(Støtteark!$H$4-5),0,(IF(H352="Utførelse",(L352+M352),IF(H352="Fagkontroll",(N352),0))))</f>
        <v>0</v>
      </c>
      <c r="P352" s="12">
        <f>IF(A352&lt;(Støtteark!$H$4-5),0,B352)</f>
        <v>0</v>
      </c>
    </row>
    <row r="353" spans="1:16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32"/>
      <c r="L353" s="12">
        <f t="shared" si="16"/>
        <v>0</v>
      </c>
      <c r="M353" s="12">
        <f t="shared" si="17"/>
        <v>0</v>
      </c>
      <c r="N353" s="12">
        <f t="shared" si="18"/>
        <v>0</v>
      </c>
      <c r="O353" s="12">
        <f>IF(A353&lt;(Støtteark!$H$4-5),0,(IF(H353="Utførelse",(L353+M353),IF(H353="Fagkontroll",(N353),0))))</f>
        <v>0</v>
      </c>
      <c r="P353" s="12">
        <f>IF(A353&lt;(Støtteark!$H$4-5),0,B353)</f>
        <v>0</v>
      </c>
    </row>
    <row r="354" spans="1:16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32"/>
      <c r="L354" s="12">
        <f t="shared" si="16"/>
        <v>0</v>
      </c>
      <c r="M354" s="12">
        <f t="shared" si="17"/>
        <v>0</v>
      </c>
      <c r="N354" s="12">
        <f t="shared" si="18"/>
        <v>0</v>
      </c>
      <c r="O354" s="12">
        <f>IF(A354&lt;(Støtteark!$H$4-5),0,(IF(H354="Utførelse",(L354+M354),IF(H354="Fagkontroll",(N354),0))))</f>
        <v>0</v>
      </c>
      <c r="P354" s="12">
        <f>IF(A354&lt;(Støtteark!$H$4-5),0,B354)</f>
        <v>0</v>
      </c>
    </row>
    <row r="355" spans="1:16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32"/>
      <c r="L355" s="12">
        <f t="shared" si="16"/>
        <v>0</v>
      </c>
      <c r="M355" s="12">
        <f t="shared" si="17"/>
        <v>0</v>
      </c>
      <c r="N355" s="12">
        <f t="shared" si="18"/>
        <v>0</v>
      </c>
      <c r="O355" s="12">
        <f>IF(A355&lt;(Støtteark!$H$4-5),0,(IF(H355="Utførelse",(L355+M355),IF(H355="Fagkontroll",(N355),0))))</f>
        <v>0</v>
      </c>
      <c r="P355" s="12">
        <f>IF(A355&lt;(Støtteark!$H$4-5),0,B355)</f>
        <v>0</v>
      </c>
    </row>
    <row r="356" spans="1:16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32"/>
      <c r="L356" s="12">
        <f t="shared" si="16"/>
        <v>0</v>
      </c>
      <c r="M356" s="12">
        <f t="shared" si="17"/>
        <v>0</v>
      </c>
      <c r="N356" s="12">
        <f t="shared" si="18"/>
        <v>0</v>
      </c>
      <c r="O356" s="12">
        <f>IF(A356&lt;(Støtteark!$H$4-5),0,(IF(H356="Utførelse",(L356+M356),IF(H356="Fagkontroll",(N356),0))))</f>
        <v>0</v>
      </c>
      <c r="P356" s="12">
        <f>IF(A356&lt;(Støtteark!$H$4-5),0,B356)</f>
        <v>0</v>
      </c>
    </row>
    <row r="357" spans="1:16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32"/>
      <c r="L357" s="12">
        <f t="shared" si="16"/>
        <v>0</v>
      </c>
      <c r="M357" s="12">
        <f t="shared" si="17"/>
        <v>0</v>
      </c>
      <c r="N357" s="12">
        <f t="shared" si="18"/>
        <v>0</v>
      </c>
      <c r="O357" s="12">
        <f>IF(A357&lt;(Støtteark!$H$4-5),0,(IF(H357="Utførelse",(L357+M357),IF(H357="Fagkontroll",(N357),0))))</f>
        <v>0</v>
      </c>
      <c r="P357" s="12">
        <f>IF(A357&lt;(Støtteark!$H$4-5),0,B357)</f>
        <v>0</v>
      </c>
    </row>
    <row r="358" spans="1:16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32"/>
      <c r="L358" s="12">
        <f t="shared" si="16"/>
        <v>0</v>
      </c>
      <c r="M358" s="12">
        <f t="shared" si="17"/>
        <v>0</v>
      </c>
      <c r="N358" s="12">
        <f t="shared" si="18"/>
        <v>0</v>
      </c>
      <c r="O358" s="12">
        <f>IF(A358&lt;(Støtteark!$H$4-5),0,(IF(H358="Utførelse",(L358+M358),IF(H358="Fagkontroll",(N358),0))))</f>
        <v>0</v>
      </c>
      <c r="P358" s="12">
        <f>IF(A358&lt;(Støtteark!$H$4-5),0,B358)</f>
        <v>0</v>
      </c>
    </row>
    <row r="359" spans="1:16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32"/>
      <c r="L359" s="12">
        <f t="shared" si="16"/>
        <v>0</v>
      </c>
      <c r="M359" s="12">
        <f t="shared" si="17"/>
        <v>0</v>
      </c>
      <c r="N359" s="12">
        <f t="shared" si="18"/>
        <v>0</v>
      </c>
      <c r="O359" s="12">
        <f>IF(A359&lt;(Støtteark!$H$4-5),0,(IF(H359="Utførelse",(L359+M359),IF(H359="Fagkontroll",(N359),0))))</f>
        <v>0</v>
      </c>
      <c r="P359" s="12">
        <f>IF(A359&lt;(Støtteark!$H$4-5),0,B359)</f>
        <v>0</v>
      </c>
    </row>
    <row r="360" spans="1:16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32"/>
      <c r="L360" s="12">
        <f t="shared" si="16"/>
        <v>0</v>
      </c>
      <c r="M360" s="12">
        <f t="shared" si="17"/>
        <v>0</v>
      </c>
      <c r="N360" s="12">
        <f t="shared" si="18"/>
        <v>0</v>
      </c>
      <c r="O360" s="12">
        <f>IF(A360&lt;(Støtteark!$H$4-5),0,(IF(H360="Utførelse",(L360+M360),IF(H360="Fagkontroll",(N360),0))))</f>
        <v>0</v>
      </c>
      <c r="P360" s="12">
        <f>IF(A360&lt;(Støtteark!$H$4-5),0,B360)</f>
        <v>0</v>
      </c>
    </row>
    <row r="361" spans="1:16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32"/>
      <c r="L361" s="12">
        <f t="shared" si="16"/>
        <v>0</v>
      </c>
      <c r="M361" s="12">
        <f t="shared" si="17"/>
        <v>0</v>
      </c>
      <c r="N361" s="12">
        <f t="shared" si="18"/>
        <v>0</v>
      </c>
      <c r="O361" s="12">
        <f>IF(A361&lt;(Støtteark!$H$4-5),0,(IF(H361="Utførelse",(L361+M361),IF(H361="Fagkontroll",(N361),0))))</f>
        <v>0</v>
      </c>
      <c r="P361" s="12">
        <f>IF(A361&lt;(Støtteark!$H$4-5),0,B361)</f>
        <v>0</v>
      </c>
    </row>
    <row r="362" spans="1:16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32"/>
      <c r="L362" s="12">
        <f t="shared" si="16"/>
        <v>0</v>
      </c>
      <c r="M362" s="12">
        <f t="shared" si="17"/>
        <v>0</v>
      </c>
      <c r="N362" s="12">
        <f t="shared" si="18"/>
        <v>0</v>
      </c>
      <c r="O362" s="12">
        <f>IF(A362&lt;(Støtteark!$H$4-5),0,(IF(H362="Utførelse",(L362+M362),IF(H362="Fagkontroll",(N362),0))))</f>
        <v>0</v>
      </c>
      <c r="P362" s="12">
        <f>IF(A362&lt;(Støtteark!$H$4-5),0,B362)</f>
        <v>0</v>
      </c>
    </row>
    <row r="363" spans="1:16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32"/>
      <c r="L363" s="12">
        <f t="shared" si="16"/>
        <v>0</v>
      </c>
      <c r="M363" s="12">
        <f t="shared" si="17"/>
        <v>0</v>
      </c>
      <c r="N363" s="12">
        <f t="shared" si="18"/>
        <v>0</v>
      </c>
      <c r="O363" s="12">
        <f>IF(A363&lt;(Støtteark!$H$4-5),0,(IF(H363="Utførelse",(L363+M363),IF(H363="Fagkontroll",(N363),0))))</f>
        <v>0</v>
      </c>
      <c r="P363" s="12">
        <f>IF(A363&lt;(Støtteark!$H$4-5),0,B363)</f>
        <v>0</v>
      </c>
    </row>
    <row r="364" spans="1:16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32"/>
      <c r="L364" s="12">
        <f t="shared" si="16"/>
        <v>0</v>
      </c>
      <c r="M364" s="12">
        <f t="shared" si="17"/>
        <v>0</v>
      </c>
      <c r="N364" s="12">
        <f t="shared" si="18"/>
        <v>0</v>
      </c>
      <c r="O364" s="12">
        <f>IF(A364&lt;(Støtteark!$H$4-5),0,(IF(H364="Utførelse",(L364+M364),IF(H364="Fagkontroll",(N364),0))))</f>
        <v>0</v>
      </c>
      <c r="P364" s="12">
        <f>IF(A364&lt;(Støtteark!$H$4-5),0,B364)</f>
        <v>0</v>
      </c>
    </row>
    <row r="365" spans="1:16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32"/>
      <c r="L365" s="12">
        <f t="shared" si="16"/>
        <v>0</v>
      </c>
      <c r="M365" s="12">
        <f t="shared" si="17"/>
        <v>0</v>
      </c>
      <c r="N365" s="12">
        <f t="shared" si="18"/>
        <v>0</v>
      </c>
      <c r="O365" s="12">
        <f>IF(A365&lt;(Støtteark!$H$4-5),0,(IF(H365="Utførelse",(L365+M365),IF(H365="Fagkontroll",(N365),0))))</f>
        <v>0</v>
      </c>
      <c r="P365" s="12">
        <f>IF(A365&lt;(Støtteark!$H$4-5),0,B365)</f>
        <v>0</v>
      </c>
    </row>
    <row r="366" spans="1:16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32"/>
      <c r="L366" s="12">
        <f t="shared" si="16"/>
        <v>0</v>
      </c>
      <c r="M366" s="12">
        <f t="shared" si="17"/>
        <v>0</v>
      </c>
      <c r="N366" s="12">
        <f t="shared" si="18"/>
        <v>0</v>
      </c>
      <c r="O366" s="12">
        <f>IF(A366&lt;(Støtteark!$H$4-5),0,(IF(H366="Utførelse",(L366+M366),IF(H366="Fagkontroll",(N366),0))))</f>
        <v>0</v>
      </c>
      <c r="P366" s="12">
        <f>IF(A366&lt;(Støtteark!$H$4-5),0,B366)</f>
        <v>0</v>
      </c>
    </row>
    <row r="367" spans="1:16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32"/>
      <c r="L367" s="12">
        <f t="shared" si="16"/>
        <v>0</v>
      </c>
      <c r="M367" s="12">
        <f t="shared" si="17"/>
        <v>0</v>
      </c>
      <c r="N367" s="12">
        <f t="shared" si="18"/>
        <v>0</v>
      </c>
      <c r="O367" s="12">
        <f>IF(A367&lt;(Støtteark!$H$4-5),0,(IF(H367="Utførelse",(L367+M367),IF(H367="Fagkontroll",(N367),0))))</f>
        <v>0</v>
      </c>
      <c r="P367" s="12">
        <f>IF(A367&lt;(Støtteark!$H$4-5),0,B367)</f>
        <v>0</v>
      </c>
    </row>
    <row r="368" spans="1:16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32"/>
      <c r="L368" s="12">
        <f t="shared" si="16"/>
        <v>0</v>
      </c>
      <c r="M368" s="12">
        <f t="shared" si="17"/>
        <v>0</v>
      </c>
      <c r="N368" s="12">
        <f t="shared" si="18"/>
        <v>0</v>
      </c>
      <c r="O368" s="12">
        <f>IF(A368&lt;(Støtteark!$H$4-5),0,(IF(H368="Utførelse",(L368+M368),IF(H368="Fagkontroll",(N368),0))))</f>
        <v>0</v>
      </c>
      <c r="P368" s="12">
        <f>IF(A368&lt;(Støtteark!$H$4-5),0,B368)</f>
        <v>0</v>
      </c>
    </row>
    <row r="369" spans="1:16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32"/>
      <c r="L369" s="12">
        <f t="shared" si="16"/>
        <v>0</v>
      </c>
      <c r="M369" s="12">
        <f t="shared" si="17"/>
        <v>0</v>
      </c>
      <c r="N369" s="12">
        <f t="shared" si="18"/>
        <v>0</v>
      </c>
      <c r="O369" s="12">
        <f>IF(A369&lt;(Støtteark!$H$4-5),0,(IF(H369="Utførelse",(L369+M369),IF(H369="Fagkontroll",(N369),0))))</f>
        <v>0</v>
      </c>
      <c r="P369" s="12">
        <f>IF(A369&lt;(Støtteark!$H$4-5),0,B369)</f>
        <v>0</v>
      </c>
    </row>
    <row r="370" spans="1:16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32"/>
      <c r="L370" s="12">
        <f t="shared" si="16"/>
        <v>0</v>
      </c>
      <c r="M370" s="12">
        <f t="shared" si="17"/>
        <v>0</v>
      </c>
      <c r="N370" s="12">
        <f t="shared" si="18"/>
        <v>0</v>
      </c>
      <c r="O370" s="12">
        <f>IF(A370&lt;(Støtteark!$H$4-5),0,(IF(H370="Utførelse",(L370+M370),IF(H370="Fagkontroll",(N370),0))))</f>
        <v>0</v>
      </c>
      <c r="P370" s="12">
        <f>IF(A370&lt;(Støtteark!$H$4-5),0,B370)</f>
        <v>0</v>
      </c>
    </row>
    <row r="371" spans="1:16" x14ac:dyDescent="0.2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32"/>
      <c r="L371" s="12">
        <f t="shared" si="16"/>
        <v>0</v>
      </c>
      <c r="M371" s="12">
        <f t="shared" si="17"/>
        <v>0</v>
      </c>
      <c r="N371" s="12">
        <f t="shared" si="18"/>
        <v>0</v>
      </c>
      <c r="O371" s="12">
        <f>IF(A371&lt;(Støtteark!$H$4-5),0,(IF(H371="Utførelse",(L371+M371),IF(H371="Fagkontroll",(N371),0))))</f>
        <v>0</v>
      </c>
      <c r="P371" s="12">
        <f>IF(A371&lt;(Støtteark!$H$4-5),0,B371)</f>
        <v>0</v>
      </c>
    </row>
    <row r="372" spans="1:16" x14ac:dyDescent="0.2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32"/>
      <c r="L372" s="12">
        <f t="shared" si="16"/>
        <v>0</v>
      </c>
      <c r="M372" s="12">
        <f t="shared" si="17"/>
        <v>0</v>
      </c>
      <c r="N372" s="12">
        <f t="shared" si="18"/>
        <v>0</v>
      </c>
      <c r="O372" s="12">
        <f>IF(A372&lt;(Støtteark!$H$4-5),0,(IF(H372="Utførelse",(L372+M372),IF(H372="Fagkontroll",(N372),0))))</f>
        <v>0</v>
      </c>
      <c r="P372" s="12">
        <f>IF(A372&lt;(Støtteark!$H$4-5),0,B372)</f>
        <v>0</v>
      </c>
    </row>
    <row r="373" spans="1:16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32"/>
      <c r="L373" s="12">
        <f t="shared" si="16"/>
        <v>0</v>
      </c>
      <c r="M373" s="12">
        <f t="shared" si="17"/>
        <v>0</v>
      </c>
      <c r="N373" s="12">
        <f t="shared" si="18"/>
        <v>0</v>
      </c>
      <c r="O373" s="12">
        <f>IF(A373&lt;(Støtteark!$H$4-5),0,(IF(H373="Utførelse",(L373+M373),IF(H373="Fagkontroll",(N373),0))))</f>
        <v>0</v>
      </c>
      <c r="P373" s="12">
        <f>IF(A373&lt;(Støtteark!$H$4-5),0,B373)</f>
        <v>0</v>
      </c>
    </row>
    <row r="374" spans="1:16" x14ac:dyDescent="0.2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32"/>
      <c r="L374" s="12">
        <f t="shared" si="16"/>
        <v>0</v>
      </c>
      <c r="M374" s="12">
        <f t="shared" si="17"/>
        <v>0</v>
      </c>
      <c r="N374" s="12">
        <f t="shared" si="18"/>
        <v>0</v>
      </c>
      <c r="O374" s="12">
        <f>IF(A374&lt;(Støtteark!$H$4-5),0,(IF(H374="Utførelse",(L374+M374),IF(H374="Fagkontroll",(N374),0))))</f>
        <v>0</v>
      </c>
      <c r="P374" s="12">
        <f>IF(A374&lt;(Støtteark!$H$4-5),0,B374)</f>
        <v>0</v>
      </c>
    </row>
    <row r="375" spans="1:16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32"/>
      <c r="L375" s="12">
        <f t="shared" si="16"/>
        <v>0</v>
      </c>
      <c r="M375" s="12">
        <f t="shared" si="17"/>
        <v>0</v>
      </c>
      <c r="N375" s="12">
        <f t="shared" si="18"/>
        <v>0</v>
      </c>
      <c r="O375" s="12">
        <f>IF(A375&lt;(Støtteark!$H$4-5),0,(IF(H375="Utførelse",(L375+M375),IF(H375="Fagkontroll",(N375),0))))</f>
        <v>0</v>
      </c>
      <c r="P375" s="12">
        <f>IF(A375&lt;(Støtteark!$H$4-5),0,B375)</f>
        <v>0</v>
      </c>
    </row>
    <row r="376" spans="1:16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32"/>
      <c r="L376" s="12">
        <f t="shared" si="16"/>
        <v>0</v>
      </c>
      <c r="M376" s="12">
        <f t="shared" si="17"/>
        <v>0</v>
      </c>
      <c r="N376" s="12">
        <f t="shared" si="18"/>
        <v>0</v>
      </c>
      <c r="O376" s="12">
        <f>IF(A376&lt;(Støtteark!$H$4-5),0,(IF(H376="Utførelse",(L376+M376),IF(H376="Fagkontroll",(N376),0))))</f>
        <v>0</v>
      </c>
      <c r="P376" s="12">
        <f>IF(A376&lt;(Støtteark!$H$4-5),0,B376)</f>
        <v>0</v>
      </c>
    </row>
    <row r="377" spans="1:16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32"/>
      <c r="L377" s="12">
        <f t="shared" si="16"/>
        <v>0</v>
      </c>
      <c r="M377" s="12">
        <f t="shared" si="17"/>
        <v>0</v>
      </c>
      <c r="N377" s="12">
        <f t="shared" si="18"/>
        <v>0</v>
      </c>
      <c r="O377" s="12">
        <f>IF(A377&lt;(Støtteark!$H$4-5),0,(IF(H377="Utførelse",(L377+M377),IF(H377="Fagkontroll",(N377),0))))</f>
        <v>0</v>
      </c>
      <c r="P377" s="12">
        <f>IF(A377&lt;(Støtteark!$H$4-5),0,B377)</f>
        <v>0</v>
      </c>
    </row>
    <row r="378" spans="1:16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32"/>
      <c r="L378" s="12">
        <f t="shared" si="16"/>
        <v>0</v>
      </c>
      <c r="M378" s="12">
        <f t="shared" si="17"/>
        <v>0</v>
      </c>
      <c r="N378" s="12">
        <f t="shared" si="18"/>
        <v>0</v>
      </c>
      <c r="O378" s="12">
        <f>IF(A378&lt;(Støtteark!$H$4-5),0,(IF(H378="Utførelse",(L378+M378),IF(H378="Fagkontroll",(N378),0))))</f>
        <v>0</v>
      </c>
      <c r="P378" s="12">
        <f>IF(A378&lt;(Støtteark!$H$4-5),0,B378)</f>
        <v>0</v>
      </c>
    </row>
    <row r="379" spans="1:16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32"/>
      <c r="L379" s="12">
        <f t="shared" si="16"/>
        <v>0</v>
      </c>
      <c r="M379" s="12">
        <f t="shared" si="17"/>
        <v>0</v>
      </c>
      <c r="N379" s="12">
        <f t="shared" si="18"/>
        <v>0</v>
      </c>
      <c r="O379" s="12">
        <f>IF(A379&lt;(Støtteark!$H$4-5),0,(IF(H379="Utførelse",(L379+M379),IF(H379="Fagkontroll",(N379),0))))</f>
        <v>0</v>
      </c>
      <c r="P379" s="12">
        <f>IF(A379&lt;(Støtteark!$H$4-5),0,B379)</f>
        <v>0</v>
      </c>
    </row>
    <row r="380" spans="1:16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32"/>
      <c r="L380" s="12">
        <f t="shared" si="16"/>
        <v>0</v>
      </c>
      <c r="M380" s="12">
        <f t="shared" si="17"/>
        <v>0</v>
      </c>
      <c r="N380" s="12">
        <f t="shared" si="18"/>
        <v>0</v>
      </c>
      <c r="O380" s="12">
        <f>IF(A380&lt;(Støtteark!$H$4-5),0,(IF(H380="Utførelse",(L380+M380),IF(H380="Fagkontroll",(N380),0))))</f>
        <v>0</v>
      </c>
      <c r="P380" s="12">
        <f>IF(A380&lt;(Støtteark!$H$4-5),0,B380)</f>
        <v>0</v>
      </c>
    </row>
    <row r="381" spans="1:16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32"/>
      <c r="L381" s="12">
        <f t="shared" si="16"/>
        <v>0</v>
      </c>
      <c r="M381" s="12">
        <f t="shared" si="17"/>
        <v>0</v>
      </c>
      <c r="N381" s="12">
        <f t="shared" si="18"/>
        <v>0</v>
      </c>
      <c r="O381" s="12">
        <f>IF(A381&lt;(Støtteark!$H$4-5),0,(IF(H381="Utførelse",(L381+M381),IF(H381="Fagkontroll",(N381),0))))</f>
        <v>0</v>
      </c>
      <c r="P381" s="12">
        <f>IF(A381&lt;(Støtteark!$H$4-5),0,B381)</f>
        <v>0</v>
      </c>
    </row>
    <row r="382" spans="1:16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32"/>
      <c r="L382" s="12">
        <f t="shared" si="16"/>
        <v>0</v>
      </c>
      <c r="M382" s="12">
        <f t="shared" si="17"/>
        <v>0</v>
      </c>
      <c r="N382" s="12">
        <f t="shared" si="18"/>
        <v>0</v>
      </c>
      <c r="O382" s="12">
        <f>IF(A382&lt;(Støtteark!$H$4-5),0,(IF(H382="Utførelse",(L382+M382),IF(H382="Fagkontroll",(N382),0))))</f>
        <v>0</v>
      </c>
      <c r="P382" s="12">
        <f>IF(A382&lt;(Støtteark!$H$4-5),0,B382)</f>
        <v>0</v>
      </c>
    </row>
    <row r="383" spans="1:16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32"/>
      <c r="L383" s="12">
        <f t="shared" si="16"/>
        <v>0</v>
      </c>
      <c r="M383" s="12">
        <f t="shared" si="17"/>
        <v>0</v>
      </c>
      <c r="N383" s="12">
        <f t="shared" si="18"/>
        <v>0</v>
      </c>
      <c r="O383" s="12">
        <f>IF(A383&lt;(Støtteark!$H$4-5),0,(IF(H383="Utførelse",(L383+M383),IF(H383="Fagkontroll",(N383),0))))</f>
        <v>0</v>
      </c>
      <c r="P383" s="12">
        <f>IF(A383&lt;(Støtteark!$H$4-5),0,B383)</f>
        <v>0</v>
      </c>
    </row>
    <row r="384" spans="1:16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32"/>
      <c r="L384" s="12">
        <f t="shared" si="16"/>
        <v>0</v>
      </c>
      <c r="M384" s="12">
        <f t="shared" si="17"/>
        <v>0</v>
      </c>
      <c r="N384" s="12">
        <f t="shared" si="18"/>
        <v>0</v>
      </c>
      <c r="O384" s="12">
        <f>IF(A384&lt;(Støtteark!$H$4-5),0,(IF(H384="Utførelse",(L384+M384),IF(H384="Fagkontroll",(N384),0))))</f>
        <v>0</v>
      </c>
      <c r="P384" s="12">
        <f>IF(A384&lt;(Støtteark!$H$4-5),0,B384)</f>
        <v>0</v>
      </c>
    </row>
    <row r="385" spans="1:16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32"/>
      <c r="L385" s="12">
        <f t="shared" si="16"/>
        <v>0</v>
      </c>
      <c r="M385" s="12">
        <f t="shared" si="17"/>
        <v>0</v>
      </c>
      <c r="N385" s="12">
        <f t="shared" si="18"/>
        <v>0</v>
      </c>
      <c r="O385" s="12">
        <f>IF(A385&lt;(Støtteark!$H$4-5),0,(IF(H385="Utførelse",(L385+M385),IF(H385="Fagkontroll",(N385),0))))</f>
        <v>0</v>
      </c>
      <c r="P385" s="12">
        <f>IF(A385&lt;(Støtteark!$H$4-5),0,B385)</f>
        <v>0</v>
      </c>
    </row>
    <row r="386" spans="1:16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32"/>
      <c r="L386" s="12">
        <f t="shared" si="16"/>
        <v>0</v>
      </c>
      <c r="M386" s="12">
        <f t="shared" si="17"/>
        <v>0</v>
      </c>
      <c r="N386" s="12">
        <f t="shared" si="18"/>
        <v>0</v>
      </c>
      <c r="O386" s="12">
        <f>IF(A386&lt;(Støtteark!$H$4-5),0,(IF(H386="Utførelse",(L386+M386),IF(H386="Fagkontroll",(N386),0))))</f>
        <v>0</v>
      </c>
      <c r="P386" s="12">
        <f>IF(A386&lt;(Støtteark!$H$4-5),0,B386)</f>
        <v>0</v>
      </c>
    </row>
    <row r="387" spans="1:16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32"/>
      <c r="L387" s="12">
        <f t="shared" si="16"/>
        <v>0</v>
      </c>
      <c r="M387" s="12">
        <f t="shared" si="17"/>
        <v>0</v>
      </c>
      <c r="N387" s="12">
        <f t="shared" si="18"/>
        <v>0</v>
      </c>
      <c r="O387" s="12">
        <f>IF(A387&lt;(Støtteark!$H$4-5),0,(IF(H387="Utførelse",(L387+M387),IF(H387="Fagkontroll",(N387),0))))</f>
        <v>0</v>
      </c>
      <c r="P387" s="12">
        <f>IF(A387&lt;(Støtteark!$H$4-5),0,B387)</f>
        <v>0</v>
      </c>
    </row>
    <row r="388" spans="1:16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32"/>
      <c r="L388" s="12">
        <f t="shared" si="16"/>
        <v>0</v>
      </c>
      <c r="M388" s="12">
        <f t="shared" si="17"/>
        <v>0</v>
      </c>
      <c r="N388" s="12">
        <f t="shared" si="18"/>
        <v>0</v>
      </c>
      <c r="O388" s="12">
        <f>IF(A388&lt;(Støtteark!$H$4-5),0,(IF(H388="Utførelse",(L388+M388),IF(H388="Fagkontroll",(N388),0))))</f>
        <v>0</v>
      </c>
      <c r="P388" s="12">
        <f>IF(A388&lt;(Støtteark!$H$4-5),0,B388)</f>
        <v>0</v>
      </c>
    </row>
    <row r="389" spans="1:16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32"/>
      <c r="L389" s="12">
        <f t="shared" si="16"/>
        <v>0</v>
      </c>
      <c r="M389" s="12">
        <f t="shared" si="17"/>
        <v>0</v>
      </c>
      <c r="N389" s="12">
        <f t="shared" si="18"/>
        <v>0</v>
      </c>
      <c r="O389" s="12">
        <f>IF(A389&lt;(Støtteark!$H$4-5),0,(IF(H389="Utførelse",(L389+M389),IF(H389="Fagkontroll",(N389),0))))</f>
        <v>0</v>
      </c>
      <c r="P389" s="12">
        <f>IF(A389&lt;(Støtteark!$H$4-5),0,B389)</f>
        <v>0</v>
      </c>
    </row>
    <row r="390" spans="1:16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32"/>
      <c r="L390" s="12">
        <f t="shared" si="16"/>
        <v>0</v>
      </c>
      <c r="M390" s="12">
        <f t="shared" si="17"/>
        <v>0</v>
      </c>
      <c r="N390" s="12">
        <f t="shared" si="18"/>
        <v>0</v>
      </c>
      <c r="O390" s="12">
        <f>IF(A390&lt;(Støtteark!$H$4-5),0,(IF(H390="Utførelse",(L390+M390),IF(H390="Fagkontroll",(N390),0))))</f>
        <v>0</v>
      </c>
      <c r="P390" s="12">
        <f>IF(A390&lt;(Støtteark!$H$4-5),0,B390)</f>
        <v>0</v>
      </c>
    </row>
    <row r="391" spans="1:16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32"/>
      <c r="L391" s="12">
        <f t="shared" si="16"/>
        <v>0</v>
      </c>
      <c r="M391" s="12">
        <f t="shared" si="17"/>
        <v>0</v>
      </c>
      <c r="N391" s="12">
        <f t="shared" si="18"/>
        <v>0</v>
      </c>
      <c r="O391" s="12">
        <f>IF(A391&lt;(Støtteark!$H$4-5),0,(IF(H391="Utførelse",(L391+M391),IF(H391="Fagkontroll",(N391),0))))</f>
        <v>0</v>
      </c>
      <c r="P391" s="12">
        <f>IF(A391&lt;(Støtteark!$H$4-5),0,B391)</f>
        <v>0</v>
      </c>
    </row>
    <row r="392" spans="1:16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32"/>
      <c r="L392" s="12">
        <f t="shared" si="16"/>
        <v>0</v>
      </c>
      <c r="M392" s="12">
        <f t="shared" si="17"/>
        <v>0</v>
      </c>
      <c r="N392" s="12">
        <f t="shared" si="18"/>
        <v>0</v>
      </c>
      <c r="O392" s="12">
        <f>IF(A392&lt;(Støtteark!$H$4-5),0,(IF(H392="Utførelse",(L392+M392),IF(H392="Fagkontroll",(N392),0))))</f>
        <v>0</v>
      </c>
      <c r="P392" s="12">
        <f>IF(A392&lt;(Støtteark!$H$4-5),0,B392)</f>
        <v>0</v>
      </c>
    </row>
    <row r="393" spans="1:16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32"/>
      <c r="L393" s="12">
        <f t="shared" si="16"/>
        <v>0</v>
      </c>
      <c r="M393" s="12">
        <f t="shared" si="17"/>
        <v>0</v>
      </c>
      <c r="N393" s="12">
        <f t="shared" si="18"/>
        <v>0</v>
      </c>
      <c r="O393" s="12">
        <f>IF(A393&lt;(Støtteark!$H$4-5),0,(IF(H393="Utførelse",(L393+M393),IF(H393="Fagkontroll",(N393),0))))</f>
        <v>0</v>
      </c>
      <c r="P393" s="12">
        <f>IF(A393&lt;(Støtteark!$H$4-5),0,B393)</f>
        <v>0</v>
      </c>
    </row>
    <row r="394" spans="1:16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32"/>
      <c r="L394" s="12">
        <f t="shared" si="16"/>
        <v>0</v>
      </c>
      <c r="M394" s="12">
        <f t="shared" si="17"/>
        <v>0</v>
      </c>
      <c r="N394" s="12">
        <f t="shared" si="18"/>
        <v>0</v>
      </c>
      <c r="O394" s="12">
        <f>IF(A394&lt;(Støtteark!$H$4-5),0,(IF(H394="Utførelse",(L394+M394),IF(H394="Fagkontroll",(N394),0))))</f>
        <v>0</v>
      </c>
      <c r="P394" s="12">
        <f>IF(A394&lt;(Støtteark!$H$4-5),0,B394)</f>
        <v>0</v>
      </c>
    </row>
    <row r="395" spans="1:16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32"/>
      <c r="L395" s="12">
        <f t="shared" si="16"/>
        <v>0</v>
      </c>
      <c r="M395" s="12">
        <f t="shared" si="17"/>
        <v>0</v>
      </c>
      <c r="N395" s="12">
        <f t="shared" si="18"/>
        <v>0</v>
      </c>
      <c r="O395" s="12">
        <f>IF(A395&lt;(Støtteark!$H$4-5),0,(IF(H395="Utførelse",(L395+M395),IF(H395="Fagkontroll",(N395),0))))</f>
        <v>0</v>
      </c>
      <c r="P395" s="12">
        <f>IF(A395&lt;(Støtteark!$H$4-5),0,B395)</f>
        <v>0</v>
      </c>
    </row>
    <row r="396" spans="1:16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32"/>
      <c r="L396" s="12">
        <f t="shared" si="16"/>
        <v>0</v>
      </c>
      <c r="M396" s="12">
        <f t="shared" si="17"/>
        <v>0</v>
      </c>
      <c r="N396" s="12">
        <f t="shared" si="18"/>
        <v>0</v>
      </c>
      <c r="O396" s="12">
        <f>IF(A396&lt;(Støtteark!$H$4-5),0,(IF(H396="Utførelse",(L396+M396),IF(H396="Fagkontroll",(N396),0))))</f>
        <v>0</v>
      </c>
      <c r="P396" s="12">
        <f>IF(A396&lt;(Støtteark!$H$4-5),0,B396)</f>
        <v>0</v>
      </c>
    </row>
    <row r="397" spans="1:16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32"/>
      <c r="L397" s="12">
        <f t="shared" si="16"/>
        <v>0</v>
      </c>
      <c r="M397" s="12">
        <f t="shared" si="17"/>
        <v>0</v>
      </c>
      <c r="N397" s="12">
        <f t="shared" si="18"/>
        <v>0</v>
      </c>
      <c r="O397" s="12">
        <f>IF(A397&lt;(Støtteark!$H$4-5),0,(IF(H397="Utførelse",(L397+M397),IF(H397="Fagkontroll",(N397),0))))</f>
        <v>0</v>
      </c>
      <c r="P397" s="12">
        <f>IF(A397&lt;(Støtteark!$H$4-5),0,B397)</f>
        <v>0</v>
      </c>
    </row>
    <row r="398" spans="1:16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32"/>
      <c r="L398" s="12">
        <f t="shared" ref="L398" si="19">IF(H398="Utførelse",IF(G398="Tekniske planer",B398,0),0)</f>
        <v>0</v>
      </c>
      <c r="M398" s="12">
        <f t="shared" ref="M398" si="20">IF(H398="Utførelse",IF(G398="Revurdering",B398,0),0)</f>
        <v>0</v>
      </c>
      <c r="N398" s="12">
        <f t="shared" ref="N398" si="21">IF(L398+M398&gt;0,0,B398)</f>
        <v>0</v>
      </c>
      <c r="O398" s="12">
        <f>IF(A398&lt;(Støtteark!$H$4-5),0,(IF(H398="Utførelse",(L398+M398),IF(H398="Fagkontroll",(N398),0))))</f>
        <v>0</v>
      </c>
      <c r="P398" s="12">
        <f>IF(A398&lt;(Støtteark!$H$4-5),0,B398)</f>
        <v>0</v>
      </c>
    </row>
    <row r="399" spans="1:16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32"/>
      <c r="L399" s="12">
        <f t="shared" ref="L399:L462" si="22">IF(H399="Utførelse",IF(G399="Tekniske planer",B399,0),0)</f>
        <v>0</v>
      </c>
      <c r="M399" s="12">
        <f t="shared" ref="M399:M462" si="23">IF(H399="Utførelse",IF(G399="Revurdering",B399,0),0)</f>
        <v>0</v>
      </c>
      <c r="N399" s="12">
        <f t="shared" ref="N399:N462" si="24">IF(L399+M399&gt;0,0,B399)</f>
        <v>0</v>
      </c>
      <c r="O399" s="12">
        <f>IF(A399&lt;(Støtteark!$H$4-5),0,(IF(H399="Utførelse",(L399+M399),IF(H399="Fagkontroll",(N399),0))))</f>
        <v>0</v>
      </c>
      <c r="P399" s="12">
        <f>IF(A399&lt;(Støtteark!$H$4-5),0,B399)</f>
        <v>0</v>
      </c>
    </row>
    <row r="400" spans="1:16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32"/>
      <c r="L400" s="12">
        <f t="shared" si="22"/>
        <v>0</v>
      </c>
      <c r="M400" s="12">
        <f t="shared" si="23"/>
        <v>0</v>
      </c>
      <c r="N400" s="12">
        <f t="shared" si="24"/>
        <v>0</v>
      </c>
      <c r="O400" s="12">
        <f>IF(A400&lt;(Støtteark!$H$4-5),0,(IF(H400="Utførelse",(L400+M400),IF(H400="Fagkontroll",(N400),0))))</f>
        <v>0</v>
      </c>
      <c r="P400" s="12">
        <f>IF(A400&lt;(Støtteark!$H$4-5),0,B400)</f>
        <v>0</v>
      </c>
    </row>
    <row r="401" spans="1:16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32"/>
      <c r="L401" s="12">
        <f t="shared" si="22"/>
        <v>0</v>
      </c>
      <c r="M401" s="12">
        <f t="shared" si="23"/>
        <v>0</v>
      </c>
      <c r="N401" s="12">
        <f t="shared" si="24"/>
        <v>0</v>
      </c>
      <c r="O401" s="12">
        <f>IF(A401&lt;(Støtteark!$H$4-5),0,(IF(H401="Utførelse",(L401+M401),IF(H401="Fagkontroll",(N401),0))))</f>
        <v>0</v>
      </c>
      <c r="P401" s="12">
        <f>IF(A401&lt;(Støtteark!$H$4-5),0,B401)</f>
        <v>0</v>
      </c>
    </row>
    <row r="402" spans="1:16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32"/>
      <c r="L402" s="12">
        <f t="shared" si="22"/>
        <v>0</v>
      </c>
      <c r="M402" s="12">
        <f t="shared" si="23"/>
        <v>0</v>
      </c>
      <c r="N402" s="12">
        <f t="shared" si="24"/>
        <v>0</v>
      </c>
      <c r="O402" s="12">
        <f>IF(A402&lt;(Støtteark!$H$4-5),0,(IF(H402="Utførelse",(L402+M402),IF(H402="Fagkontroll",(N402),0))))</f>
        <v>0</v>
      </c>
      <c r="P402" s="12">
        <f>IF(A402&lt;(Støtteark!$H$4-5),0,B402)</f>
        <v>0</v>
      </c>
    </row>
    <row r="403" spans="1:16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32"/>
      <c r="L403" s="12">
        <f t="shared" si="22"/>
        <v>0</v>
      </c>
      <c r="M403" s="12">
        <f t="shared" si="23"/>
        <v>0</v>
      </c>
      <c r="N403" s="12">
        <f t="shared" si="24"/>
        <v>0</v>
      </c>
      <c r="O403" s="12">
        <f>IF(A403&lt;(Støtteark!$H$4-5),0,(IF(H403="Utførelse",(L403+M403),IF(H403="Fagkontroll",(N403),0))))</f>
        <v>0</v>
      </c>
      <c r="P403" s="12">
        <f>IF(A403&lt;(Støtteark!$H$4-5),0,B403)</f>
        <v>0</v>
      </c>
    </row>
    <row r="404" spans="1:16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32"/>
      <c r="L404" s="12">
        <f t="shared" si="22"/>
        <v>0</v>
      </c>
      <c r="M404" s="12">
        <f t="shared" si="23"/>
        <v>0</v>
      </c>
      <c r="N404" s="12">
        <f t="shared" si="24"/>
        <v>0</v>
      </c>
      <c r="O404" s="12">
        <f>IF(A404&lt;(Støtteark!$H$4-5),0,(IF(H404="Utførelse",(L404+M404),IF(H404="Fagkontroll",(N404),0))))</f>
        <v>0</v>
      </c>
      <c r="P404" s="12">
        <f>IF(A404&lt;(Støtteark!$H$4-5),0,B404)</f>
        <v>0</v>
      </c>
    </row>
    <row r="405" spans="1:16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32"/>
      <c r="L405" s="12">
        <f t="shared" si="22"/>
        <v>0</v>
      </c>
      <c r="M405" s="12">
        <f t="shared" si="23"/>
        <v>0</v>
      </c>
      <c r="N405" s="12">
        <f t="shared" si="24"/>
        <v>0</v>
      </c>
      <c r="O405" s="12">
        <f>IF(A405&lt;(Støtteark!$H$4-5),0,(IF(H405="Utførelse",(L405+M405),IF(H405="Fagkontroll",(N405),0))))</f>
        <v>0</v>
      </c>
      <c r="P405" s="12">
        <f>IF(A405&lt;(Støtteark!$H$4-5),0,B405)</f>
        <v>0</v>
      </c>
    </row>
    <row r="406" spans="1:16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32"/>
      <c r="L406" s="12">
        <f t="shared" si="22"/>
        <v>0</v>
      </c>
      <c r="M406" s="12">
        <f t="shared" si="23"/>
        <v>0</v>
      </c>
      <c r="N406" s="12">
        <f t="shared" si="24"/>
        <v>0</v>
      </c>
      <c r="O406" s="12">
        <f>IF(A406&lt;(Støtteark!$H$4-5),0,(IF(H406="Utførelse",(L406+M406),IF(H406="Fagkontroll",(N406),0))))</f>
        <v>0</v>
      </c>
      <c r="P406" s="12">
        <f>IF(A406&lt;(Støtteark!$H$4-5),0,B406)</f>
        <v>0</v>
      </c>
    </row>
    <row r="407" spans="1:16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32"/>
      <c r="L407" s="12">
        <f t="shared" si="22"/>
        <v>0</v>
      </c>
      <c r="M407" s="12">
        <f t="shared" si="23"/>
        <v>0</v>
      </c>
      <c r="N407" s="12">
        <f t="shared" si="24"/>
        <v>0</v>
      </c>
      <c r="O407" s="12">
        <f>IF(A407&lt;(Støtteark!$H$4-5),0,(IF(H407="Utførelse",(L407+M407),IF(H407="Fagkontroll",(N407),0))))</f>
        <v>0</v>
      </c>
      <c r="P407" s="12">
        <f>IF(A407&lt;(Støtteark!$H$4-5),0,B407)</f>
        <v>0</v>
      </c>
    </row>
    <row r="408" spans="1:16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32"/>
      <c r="L408" s="12">
        <f t="shared" si="22"/>
        <v>0</v>
      </c>
      <c r="M408" s="12">
        <f t="shared" si="23"/>
        <v>0</v>
      </c>
      <c r="N408" s="12">
        <f t="shared" si="24"/>
        <v>0</v>
      </c>
      <c r="O408" s="12">
        <f>IF(A408&lt;(Støtteark!$H$4-5),0,(IF(H408="Utførelse",(L408+M408),IF(H408="Fagkontroll",(N408),0))))</f>
        <v>0</v>
      </c>
      <c r="P408" s="12">
        <f>IF(A408&lt;(Støtteark!$H$4-5),0,B408)</f>
        <v>0</v>
      </c>
    </row>
    <row r="409" spans="1:16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32"/>
      <c r="L409" s="12">
        <f t="shared" si="22"/>
        <v>0</v>
      </c>
      <c r="M409" s="12">
        <f t="shared" si="23"/>
        <v>0</v>
      </c>
      <c r="N409" s="12">
        <f t="shared" si="24"/>
        <v>0</v>
      </c>
      <c r="O409" s="12">
        <f>IF(A409&lt;(Støtteark!$H$4-5),0,(IF(H409="Utførelse",(L409+M409),IF(H409="Fagkontroll",(N409),0))))</f>
        <v>0</v>
      </c>
      <c r="P409" s="12">
        <f>IF(A409&lt;(Støtteark!$H$4-5),0,B409)</f>
        <v>0</v>
      </c>
    </row>
    <row r="410" spans="1:16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32"/>
      <c r="L410" s="12">
        <f t="shared" si="22"/>
        <v>0</v>
      </c>
      <c r="M410" s="12">
        <f t="shared" si="23"/>
        <v>0</v>
      </c>
      <c r="N410" s="12">
        <f t="shared" si="24"/>
        <v>0</v>
      </c>
      <c r="O410" s="12">
        <f>IF(A410&lt;(Støtteark!$H$4-5),0,(IF(H410="Utførelse",(L410+M410),IF(H410="Fagkontroll",(N410),0))))</f>
        <v>0</v>
      </c>
      <c r="P410" s="12">
        <f>IF(A410&lt;(Støtteark!$H$4-5),0,B410)</f>
        <v>0</v>
      </c>
    </row>
    <row r="411" spans="1:16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32"/>
      <c r="L411" s="12">
        <f t="shared" si="22"/>
        <v>0</v>
      </c>
      <c r="M411" s="12">
        <f t="shared" si="23"/>
        <v>0</v>
      </c>
      <c r="N411" s="12">
        <f t="shared" si="24"/>
        <v>0</v>
      </c>
      <c r="O411" s="12">
        <f>IF(A411&lt;(Støtteark!$H$4-5),0,(IF(H411="Utførelse",(L411+M411),IF(H411="Fagkontroll",(N411),0))))</f>
        <v>0</v>
      </c>
      <c r="P411" s="12">
        <f>IF(A411&lt;(Støtteark!$H$4-5),0,B411)</f>
        <v>0</v>
      </c>
    </row>
    <row r="412" spans="1:16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32"/>
      <c r="L412" s="12">
        <f t="shared" si="22"/>
        <v>0</v>
      </c>
      <c r="M412" s="12">
        <f t="shared" si="23"/>
        <v>0</v>
      </c>
      <c r="N412" s="12">
        <f t="shared" si="24"/>
        <v>0</v>
      </c>
      <c r="O412" s="12">
        <f>IF(A412&lt;(Støtteark!$H$4-5),0,(IF(H412="Utførelse",(L412+M412),IF(H412="Fagkontroll",(N412),0))))</f>
        <v>0</v>
      </c>
      <c r="P412" s="12">
        <f>IF(A412&lt;(Støtteark!$H$4-5),0,B412)</f>
        <v>0</v>
      </c>
    </row>
    <row r="413" spans="1:16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32"/>
      <c r="L413" s="12">
        <f t="shared" si="22"/>
        <v>0</v>
      </c>
      <c r="M413" s="12">
        <f t="shared" si="23"/>
        <v>0</v>
      </c>
      <c r="N413" s="12">
        <f t="shared" si="24"/>
        <v>0</v>
      </c>
      <c r="O413" s="12">
        <f>IF(A413&lt;(Støtteark!$H$4-5),0,(IF(H413="Utførelse",(L413+M413),IF(H413="Fagkontroll",(N413),0))))</f>
        <v>0</v>
      </c>
      <c r="P413" s="12">
        <f>IF(A413&lt;(Støtteark!$H$4-5),0,B413)</f>
        <v>0</v>
      </c>
    </row>
    <row r="414" spans="1:16" x14ac:dyDescent="0.2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32"/>
      <c r="L414" s="12">
        <f t="shared" si="22"/>
        <v>0</v>
      </c>
      <c r="M414" s="12">
        <f t="shared" si="23"/>
        <v>0</v>
      </c>
      <c r="N414" s="12">
        <f t="shared" si="24"/>
        <v>0</v>
      </c>
      <c r="O414" s="12">
        <f>IF(A414&lt;(Støtteark!$H$4-5),0,(IF(H414="Utførelse",(L414+M414),IF(H414="Fagkontroll",(N414),0))))</f>
        <v>0</v>
      </c>
      <c r="P414" s="12">
        <f>IF(A414&lt;(Støtteark!$H$4-5),0,B414)</f>
        <v>0</v>
      </c>
    </row>
    <row r="415" spans="1:16" x14ac:dyDescent="0.2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32"/>
      <c r="L415" s="12">
        <f t="shared" si="22"/>
        <v>0</v>
      </c>
      <c r="M415" s="12">
        <f t="shared" si="23"/>
        <v>0</v>
      </c>
      <c r="N415" s="12">
        <f t="shared" si="24"/>
        <v>0</v>
      </c>
      <c r="O415" s="12">
        <f>IF(A415&lt;(Støtteark!$H$4-5),0,(IF(H415="Utførelse",(L415+M415),IF(H415="Fagkontroll",(N415),0))))</f>
        <v>0</v>
      </c>
      <c r="P415" s="12">
        <f>IF(A415&lt;(Støtteark!$H$4-5),0,B415)</f>
        <v>0</v>
      </c>
    </row>
    <row r="416" spans="1:16" x14ac:dyDescent="0.2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32"/>
      <c r="L416" s="12">
        <f t="shared" si="22"/>
        <v>0</v>
      </c>
      <c r="M416" s="12">
        <f t="shared" si="23"/>
        <v>0</v>
      </c>
      <c r="N416" s="12">
        <f t="shared" si="24"/>
        <v>0</v>
      </c>
      <c r="O416" s="12">
        <f>IF(A416&lt;(Støtteark!$H$4-5),0,(IF(H416="Utførelse",(L416+M416),IF(H416="Fagkontroll",(N416),0))))</f>
        <v>0</v>
      </c>
      <c r="P416" s="12">
        <f>IF(A416&lt;(Støtteark!$H$4-5),0,B416)</f>
        <v>0</v>
      </c>
    </row>
    <row r="417" spans="1:16" x14ac:dyDescent="0.2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32"/>
      <c r="L417" s="12">
        <f t="shared" si="22"/>
        <v>0</v>
      </c>
      <c r="M417" s="12">
        <f t="shared" si="23"/>
        <v>0</v>
      </c>
      <c r="N417" s="12">
        <f t="shared" si="24"/>
        <v>0</v>
      </c>
      <c r="O417" s="12">
        <f>IF(A417&lt;(Støtteark!$H$4-5),0,(IF(H417="Utførelse",(L417+M417),IF(H417="Fagkontroll",(N417),0))))</f>
        <v>0</v>
      </c>
      <c r="P417" s="12">
        <f>IF(A417&lt;(Støtteark!$H$4-5),0,B417)</f>
        <v>0</v>
      </c>
    </row>
    <row r="418" spans="1:16" x14ac:dyDescent="0.2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32"/>
      <c r="L418" s="12">
        <f t="shared" si="22"/>
        <v>0</v>
      </c>
      <c r="M418" s="12">
        <f t="shared" si="23"/>
        <v>0</v>
      </c>
      <c r="N418" s="12">
        <f t="shared" si="24"/>
        <v>0</v>
      </c>
      <c r="O418" s="12">
        <f>IF(A418&lt;(Støtteark!$H$4-5),0,(IF(H418="Utførelse",(L418+M418),IF(H418="Fagkontroll",(N418),0))))</f>
        <v>0</v>
      </c>
      <c r="P418" s="12">
        <f>IF(A418&lt;(Støtteark!$H$4-5),0,B418)</f>
        <v>0</v>
      </c>
    </row>
    <row r="419" spans="1:16" x14ac:dyDescent="0.2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32"/>
      <c r="L419" s="12">
        <f t="shared" si="22"/>
        <v>0</v>
      </c>
      <c r="M419" s="12">
        <f t="shared" si="23"/>
        <v>0</v>
      </c>
      <c r="N419" s="12">
        <f t="shared" si="24"/>
        <v>0</v>
      </c>
      <c r="O419" s="12">
        <f>IF(A419&lt;(Støtteark!$H$4-5),0,(IF(H419="Utførelse",(L419+M419),IF(H419="Fagkontroll",(N419),0))))</f>
        <v>0</v>
      </c>
      <c r="P419" s="12">
        <f>IF(A419&lt;(Støtteark!$H$4-5),0,B419)</f>
        <v>0</v>
      </c>
    </row>
    <row r="420" spans="1:16" x14ac:dyDescent="0.2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32"/>
      <c r="L420" s="12">
        <f t="shared" si="22"/>
        <v>0</v>
      </c>
      <c r="M420" s="12">
        <f t="shared" si="23"/>
        <v>0</v>
      </c>
      <c r="N420" s="12">
        <f t="shared" si="24"/>
        <v>0</v>
      </c>
      <c r="O420" s="12">
        <f>IF(A420&lt;(Støtteark!$H$4-5),0,(IF(H420="Utførelse",(L420+M420),IF(H420="Fagkontroll",(N420),0))))</f>
        <v>0</v>
      </c>
      <c r="P420" s="12">
        <f>IF(A420&lt;(Støtteark!$H$4-5),0,B420)</f>
        <v>0</v>
      </c>
    </row>
    <row r="421" spans="1:16" x14ac:dyDescent="0.2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32"/>
      <c r="L421" s="12">
        <f t="shared" si="22"/>
        <v>0</v>
      </c>
      <c r="M421" s="12">
        <f t="shared" si="23"/>
        <v>0</v>
      </c>
      <c r="N421" s="12">
        <f t="shared" si="24"/>
        <v>0</v>
      </c>
      <c r="O421" s="12">
        <f>IF(A421&lt;(Støtteark!$H$4-5),0,(IF(H421="Utførelse",(L421+M421),IF(H421="Fagkontroll",(N421),0))))</f>
        <v>0</v>
      </c>
      <c r="P421" s="12">
        <f>IF(A421&lt;(Støtteark!$H$4-5),0,B421)</f>
        <v>0</v>
      </c>
    </row>
    <row r="422" spans="1:16" x14ac:dyDescent="0.2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32"/>
      <c r="L422" s="12">
        <f t="shared" si="22"/>
        <v>0</v>
      </c>
      <c r="M422" s="12">
        <f t="shared" si="23"/>
        <v>0</v>
      </c>
      <c r="N422" s="12">
        <f t="shared" si="24"/>
        <v>0</v>
      </c>
      <c r="O422" s="12">
        <f>IF(A422&lt;(Støtteark!$H$4-5),0,(IF(H422="Utførelse",(L422+M422),IF(H422="Fagkontroll",(N422),0))))</f>
        <v>0</v>
      </c>
      <c r="P422" s="12">
        <f>IF(A422&lt;(Støtteark!$H$4-5),0,B422)</f>
        <v>0</v>
      </c>
    </row>
    <row r="423" spans="1:16" x14ac:dyDescent="0.2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32"/>
      <c r="L423" s="12">
        <f t="shared" si="22"/>
        <v>0</v>
      </c>
      <c r="M423" s="12">
        <f t="shared" si="23"/>
        <v>0</v>
      </c>
      <c r="N423" s="12">
        <f t="shared" si="24"/>
        <v>0</v>
      </c>
      <c r="O423" s="12">
        <f>IF(A423&lt;(Støtteark!$H$4-5),0,(IF(H423="Utførelse",(L423+M423),IF(H423="Fagkontroll",(N423),0))))</f>
        <v>0</v>
      </c>
      <c r="P423" s="12">
        <f>IF(A423&lt;(Støtteark!$H$4-5),0,B423)</f>
        <v>0</v>
      </c>
    </row>
    <row r="424" spans="1:16" x14ac:dyDescent="0.2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32"/>
      <c r="L424" s="12">
        <f t="shared" si="22"/>
        <v>0</v>
      </c>
      <c r="M424" s="12">
        <f t="shared" si="23"/>
        <v>0</v>
      </c>
      <c r="N424" s="12">
        <f t="shared" si="24"/>
        <v>0</v>
      </c>
      <c r="O424" s="12">
        <f>IF(A424&lt;(Støtteark!$H$4-5),0,(IF(H424="Utførelse",(L424+M424),IF(H424="Fagkontroll",(N424),0))))</f>
        <v>0</v>
      </c>
      <c r="P424" s="12">
        <f>IF(A424&lt;(Støtteark!$H$4-5),0,B424)</f>
        <v>0</v>
      </c>
    </row>
    <row r="425" spans="1:16" x14ac:dyDescent="0.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32"/>
      <c r="L425" s="12">
        <f t="shared" si="22"/>
        <v>0</v>
      </c>
      <c r="M425" s="12">
        <f t="shared" si="23"/>
        <v>0</v>
      </c>
      <c r="N425" s="12">
        <f t="shared" si="24"/>
        <v>0</v>
      </c>
      <c r="O425" s="12">
        <f>IF(A425&lt;(Støtteark!$H$4-5),0,(IF(H425="Utførelse",(L425+M425),IF(H425="Fagkontroll",(N425),0))))</f>
        <v>0</v>
      </c>
      <c r="P425" s="12">
        <f>IF(A425&lt;(Støtteark!$H$4-5),0,B425)</f>
        <v>0</v>
      </c>
    </row>
    <row r="426" spans="1:16" x14ac:dyDescent="0.2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32"/>
      <c r="L426" s="12">
        <f t="shared" si="22"/>
        <v>0</v>
      </c>
      <c r="M426" s="12">
        <f t="shared" si="23"/>
        <v>0</v>
      </c>
      <c r="N426" s="12">
        <f t="shared" si="24"/>
        <v>0</v>
      </c>
      <c r="O426" s="12">
        <f>IF(A426&lt;(Støtteark!$H$4-5),0,(IF(H426="Utførelse",(L426+M426),IF(H426="Fagkontroll",(N426),0))))</f>
        <v>0</v>
      </c>
      <c r="P426" s="12">
        <f>IF(A426&lt;(Støtteark!$H$4-5),0,B426)</f>
        <v>0</v>
      </c>
    </row>
    <row r="427" spans="1:16" x14ac:dyDescent="0.2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32"/>
      <c r="L427" s="12">
        <f t="shared" si="22"/>
        <v>0</v>
      </c>
      <c r="M427" s="12">
        <f t="shared" si="23"/>
        <v>0</v>
      </c>
      <c r="N427" s="12">
        <f t="shared" si="24"/>
        <v>0</v>
      </c>
      <c r="O427" s="12">
        <f>IF(A427&lt;(Støtteark!$H$4-5),0,(IF(H427="Utførelse",(L427+M427),IF(H427="Fagkontroll",(N427),0))))</f>
        <v>0</v>
      </c>
      <c r="P427" s="12">
        <f>IF(A427&lt;(Støtteark!$H$4-5),0,B427)</f>
        <v>0</v>
      </c>
    </row>
    <row r="428" spans="1:16" x14ac:dyDescent="0.2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32"/>
      <c r="L428" s="12">
        <f t="shared" si="22"/>
        <v>0</v>
      </c>
      <c r="M428" s="12">
        <f t="shared" si="23"/>
        <v>0</v>
      </c>
      <c r="N428" s="12">
        <f t="shared" si="24"/>
        <v>0</v>
      </c>
      <c r="O428" s="12">
        <f>IF(A428&lt;(Støtteark!$H$4-5),0,(IF(H428="Utførelse",(L428+M428),IF(H428="Fagkontroll",(N428),0))))</f>
        <v>0</v>
      </c>
      <c r="P428" s="12">
        <f>IF(A428&lt;(Støtteark!$H$4-5),0,B428)</f>
        <v>0</v>
      </c>
    </row>
    <row r="429" spans="1:16" x14ac:dyDescent="0.2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32"/>
      <c r="L429" s="12">
        <f t="shared" si="22"/>
        <v>0</v>
      </c>
      <c r="M429" s="12">
        <f t="shared" si="23"/>
        <v>0</v>
      </c>
      <c r="N429" s="12">
        <f t="shared" si="24"/>
        <v>0</v>
      </c>
      <c r="O429" s="12">
        <f>IF(A429&lt;(Støtteark!$H$4-5),0,(IF(H429="Utførelse",(L429+M429),IF(H429="Fagkontroll",(N429),0))))</f>
        <v>0</v>
      </c>
      <c r="P429" s="12">
        <f>IF(A429&lt;(Støtteark!$H$4-5),0,B429)</f>
        <v>0</v>
      </c>
    </row>
    <row r="430" spans="1:16" x14ac:dyDescent="0.2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32"/>
      <c r="L430" s="12">
        <f t="shared" si="22"/>
        <v>0</v>
      </c>
      <c r="M430" s="12">
        <f t="shared" si="23"/>
        <v>0</v>
      </c>
      <c r="N430" s="12">
        <f t="shared" si="24"/>
        <v>0</v>
      </c>
      <c r="O430" s="12">
        <f>IF(A430&lt;(Støtteark!$H$4-5),0,(IF(H430="Utførelse",(L430+M430),IF(H430="Fagkontroll",(N430),0))))</f>
        <v>0</v>
      </c>
      <c r="P430" s="12">
        <f>IF(A430&lt;(Støtteark!$H$4-5),0,B430)</f>
        <v>0</v>
      </c>
    </row>
    <row r="431" spans="1:16" x14ac:dyDescent="0.2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32"/>
      <c r="L431" s="12">
        <f t="shared" si="22"/>
        <v>0</v>
      </c>
      <c r="M431" s="12">
        <f t="shared" si="23"/>
        <v>0</v>
      </c>
      <c r="N431" s="12">
        <f t="shared" si="24"/>
        <v>0</v>
      </c>
      <c r="O431" s="12">
        <f>IF(A431&lt;(Støtteark!$H$4-5),0,(IF(H431="Utførelse",(L431+M431),IF(H431="Fagkontroll",(N431),0))))</f>
        <v>0</v>
      </c>
      <c r="P431" s="12">
        <f>IF(A431&lt;(Støtteark!$H$4-5),0,B431)</f>
        <v>0</v>
      </c>
    </row>
    <row r="432" spans="1:16" x14ac:dyDescent="0.2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32"/>
      <c r="L432" s="12">
        <f t="shared" si="22"/>
        <v>0</v>
      </c>
      <c r="M432" s="12">
        <f t="shared" si="23"/>
        <v>0</v>
      </c>
      <c r="N432" s="12">
        <f t="shared" si="24"/>
        <v>0</v>
      </c>
      <c r="O432" s="12">
        <f>IF(A432&lt;(Støtteark!$H$4-5),0,(IF(H432="Utførelse",(L432+M432),IF(H432="Fagkontroll",(N432),0))))</f>
        <v>0</v>
      </c>
      <c r="P432" s="12">
        <f>IF(A432&lt;(Støtteark!$H$4-5),0,B432)</f>
        <v>0</v>
      </c>
    </row>
    <row r="433" spans="1:16" x14ac:dyDescent="0.2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32"/>
      <c r="L433" s="12">
        <f t="shared" si="22"/>
        <v>0</v>
      </c>
      <c r="M433" s="12">
        <f t="shared" si="23"/>
        <v>0</v>
      </c>
      <c r="N433" s="12">
        <f t="shared" si="24"/>
        <v>0</v>
      </c>
      <c r="O433" s="12">
        <f>IF(A433&lt;(Støtteark!$H$4-5),0,(IF(H433="Utførelse",(L433+M433),IF(H433="Fagkontroll",(N433),0))))</f>
        <v>0</v>
      </c>
      <c r="P433" s="12">
        <f>IF(A433&lt;(Støtteark!$H$4-5),0,B433)</f>
        <v>0</v>
      </c>
    </row>
    <row r="434" spans="1:16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32"/>
      <c r="L434" s="12">
        <f t="shared" si="22"/>
        <v>0</v>
      </c>
      <c r="M434" s="12">
        <f t="shared" si="23"/>
        <v>0</v>
      </c>
      <c r="N434" s="12">
        <f t="shared" si="24"/>
        <v>0</v>
      </c>
      <c r="O434" s="12">
        <f>IF(A434&lt;(Støtteark!$H$4-5),0,(IF(H434="Utførelse",(L434+M434),IF(H434="Fagkontroll",(N434),0))))</f>
        <v>0</v>
      </c>
      <c r="P434" s="12">
        <f>IF(A434&lt;(Støtteark!$H$4-5),0,B434)</f>
        <v>0</v>
      </c>
    </row>
    <row r="435" spans="1:16" x14ac:dyDescent="0.2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32"/>
      <c r="L435" s="12">
        <f t="shared" si="22"/>
        <v>0</v>
      </c>
      <c r="M435" s="12">
        <f t="shared" si="23"/>
        <v>0</v>
      </c>
      <c r="N435" s="12">
        <f t="shared" si="24"/>
        <v>0</v>
      </c>
      <c r="O435" s="12">
        <f>IF(A435&lt;(Støtteark!$H$4-5),0,(IF(H435="Utførelse",(L435+M435),IF(H435="Fagkontroll",(N435),0))))</f>
        <v>0</v>
      </c>
      <c r="P435" s="12">
        <f>IF(A435&lt;(Støtteark!$H$4-5),0,B435)</f>
        <v>0</v>
      </c>
    </row>
    <row r="436" spans="1:16" x14ac:dyDescent="0.2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32"/>
      <c r="L436" s="12">
        <f t="shared" si="22"/>
        <v>0</v>
      </c>
      <c r="M436" s="12">
        <f t="shared" si="23"/>
        <v>0</v>
      </c>
      <c r="N436" s="12">
        <f t="shared" si="24"/>
        <v>0</v>
      </c>
      <c r="O436" s="12">
        <f>IF(A436&lt;(Støtteark!$H$4-5),0,(IF(H436="Utførelse",(L436+M436),IF(H436="Fagkontroll",(N436),0))))</f>
        <v>0</v>
      </c>
      <c r="P436" s="12">
        <f>IF(A436&lt;(Støtteark!$H$4-5),0,B436)</f>
        <v>0</v>
      </c>
    </row>
    <row r="437" spans="1:16" x14ac:dyDescent="0.2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32"/>
      <c r="L437" s="12">
        <f t="shared" si="22"/>
        <v>0</v>
      </c>
      <c r="M437" s="12">
        <f t="shared" si="23"/>
        <v>0</v>
      </c>
      <c r="N437" s="12">
        <f t="shared" si="24"/>
        <v>0</v>
      </c>
      <c r="O437" s="12">
        <f>IF(A437&lt;(Støtteark!$H$4-5),0,(IF(H437="Utførelse",(L437+M437),IF(H437="Fagkontroll",(N437),0))))</f>
        <v>0</v>
      </c>
      <c r="P437" s="12">
        <f>IF(A437&lt;(Støtteark!$H$4-5),0,B437)</f>
        <v>0</v>
      </c>
    </row>
    <row r="438" spans="1:16" x14ac:dyDescent="0.2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32"/>
      <c r="L438" s="12">
        <f t="shared" si="22"/>
        <v>0</v>
      </c>
      <c r="M438" s="12">
        <f t="shared" si="23"/>
        <v>0</v>
      </c>
      <c r="N438" s="12">
        <f t="shared" si="24"/>
        <v>0</v>
      </c>
      <c r="O438" s="12">
        <f>IF(A438&lt;(Støtteark!$H$4-5),0,(IF(H438="Utførelse",(L438+M438),IF(H438="Fagkontroll",(N438),0))))</f>
        <v>0</v>
      </c>
      <c r="P438" s="12">
        <f>IF(A438&lt;(Støtteark!$H$4-5),0,B438)</f>
        <v>0</v>
      </c>
    </row>
    <row r="439" spans="1:16" x14ac:dyDescent="0.2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32"/>
      <c r="L439" s="12">
        <f t="shared" si="22"/>
        <v>0</v>
      </c>
      <c r="M439" s="12">
        <f t="shared" si="23"/>
        <v>0</v>
      </c>
      <c r="N439" s="12">
        <f t="shared" si="24"/>
        <v>0</v>
      </c>
      <c r="O439" s="12">
        <f>IF(A439&lt;(Støtteark!$H$4-5),0,(IF(H439="Utførelse",(L439+M439),IF(H439="Fagkontroll",(N439),0))))</f>
        <v>0</v>
      </c>
      <c r="P439" s="12">
        <f>IF(A439&lt;(Støtteark!$H$4-5),0,B439)</f>
        <v>0</v>
      </c>
    </row>
    <row r="440" spans="1:16" x14ac:dyDescent="0.2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32"/>
      <c r="L440" s="12">
        <f t="shared" si="22"/>
        <v>0</v>
      </c>
      <c r="M440" s="12">
        <f t="shared" si="23"/>
        <v>0</v>
      </c>
      <c r="N440" s="12">
        <f t="shared" si="24"/>
        <v>0</v>
      </c>
      <c r="O440" s="12">
        <f>IF(A440&lt;(Støtteark!$H$4-5),0,(IF(H440="Utførelse",(L440+M440),IF(H440="Fagkontroll",(N440),0))))</f>
        <v>0</v>
      </c>
      <c r="P440" s="12">
        <f>IF(A440&lt;(Støtteark!$H$4-5),0,B440)</f>
        <v>0</v>
      </c>
    </row>
    <row r="441" spans="1:16" x14ac:dyDescent="0.2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32"/>
      <c r="L441" s="12">
        <f t="shared" si="22"/>
        <v>0</v>
      </c>
      <c r="M441" s="12">
        <f t="shared" si="23"/>
        <v>0</v>
      </c>
      <c r="N441" s="12">
        <f t="shared" si="24"/>
        <v>0</v>
      </c>
      <c r="O441" s="12">
        <f>IF(A441&lt;(Støtteark!$H$4-5),0,(IF(H441="Utførelse",(L441+M441),IF(H441="Fagkontroll",(N441),0))))</f>
        <v>0</v>
      </c>
      <c r="P441" s="12">
        <f>IF(A441&lt;(Støtteark!$H$4-5),0,B441)</f>
        <v>0</v>
      </c>
    </row>
    <row r="442" spans="1:16" x14ac:dyDescent="0.2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32"/>
      <c r="L442" s="12">
        <f t="shared" si="22"/>
        <v>0</v>
      </c>
      <c r="M442" s="12">
        <f t="shared" si="23"/>
        <v>0</v>
      </c>
      <c r="N442" s="12">
        <f t="shared" si="24"/>
        <v>0</v>
      </c>
      <c r="O442" s="12">
        <f>IF(A442&lt;(Støtteark!$H$4-5),0,(IF(H442="Utførelse",(L442+M442),IF(H442="Fagkontroll",(N442),0))))</f>
        <v>0</v>
      </c>
      <c r="P442" s="12">
        <f>IF(A442&lt;(Støtteark!$H$4-5),0,B442)</f>
        <v>0</v>
      </c>
    </row>
    <row r="443" spans="1:16" x14ac:dyDescent="0.2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32"/>
      <c r="L443" s="12">
        <f t="shared" si="22"/>
        <v>0</v>
      </c>
      <c r="M443" s="12">
        <f t="shared" si="23"/>
        <v>0</v>
      </c>
      <c r="N443" s="12">
        <f t="shared" si="24"/>
        <v>0</v>
      </c>
      <c r="O443" s="12">
        <f>IF(A443&lt;(Støtteark!$H$4-5),0,(IF(H443="Utførelse",(L443+M443),IF(H443="Fagkontroll",(N443),0))))</f>
        <v>0</v>
      </c>
      <c r="P443" s="12">
        <f>IF(A443&lt;(Støtteark!$H$4-5),0,B443)</f>
        <v>0</v>
      </c>
    </row>
    <row r="444" spans="1:16" x14ac:dyDescent="0.2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32"/>
      <c r="L444" s="12">
        <f t="shared" si="22"/>
        <v>0</v>
      </c>
      <c r="M444" s="12">
        <f t="shared" si="23"/>
        <v>0</v>
      </c>
      <c r="N444" s="12">
        <f t="shared" si="24"/>
        <v>0</v>
      </c>
      <c r="O444" s="12">
        <f>IF(A444&lt;(Støtteark!$H$4-5),0,(IF(H444="Utførelse",(L444+M444),IF(H444="Fagkontroll",(N444),0))))</f>
        <v>0</v>
      </c>
      <c r="P444" s="12">
        <f>IF(A444&lt;(Støtteark!$H$4-5),0,B444)</f>
        <v>0</v>
      </c>
    </row>
    <row r="445" spans="1:16" x14ac:dyDescent="0.2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32"/>
      <c r="L445" s="12">
        <f t="shared" si="22"/>
        <v>0</v>
      </c>
      <c r="M445" s="12">
        <f t="shared" si="23"/>
        <v>0</v>
      </c>
      <c r="N445" s="12">
        <f t="shared" si="24"/>
        <v>0</v>
      </c>
      <c r="O445" s="12">
        <f>IF(A445&lt;(Støtteark!$H$4-5),0,(IF(H445="Utførelse",(L445+M445),IF(H445="Fagkontroll",(N445),0))))</f>
        <v>0</v>
      </c>
      <c r="P445" s="12">
        <f>IF(A445&lt;(Støtteark!$H$4-5),0,B445)</f>
        <v>0</v>
      </c>
    </row>
    <row r="446" spans="1:16" x14ac:dyDescent="0.2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32"/>
      <c r="L446" s="12">
        <f t="shared" si="22"/>
        <v>0</v>
      </c>
      <c r="M446" s="12">
        <f t="shared" si="23"/>
        <v>0</v>
      </c>
      <c r="N446" s="12">
        <f t="shared" si="24"/>
        <v>0</v>
      </c>
      <c r="O446" s="12">
        <f>IF(A446&lt;(Støtteark!$H$4-5),0,(IF(H446="Utførelse",(L446+M446),IF(H446="Fagkontroll",(N446),0))))</f>
        <v>0</v>
      </c>
      <c r="P446" s="12">
        <f>IF(A446&lt;(Støtteark!$H$4-5),0,B446)</f>
        <v>0</v>
      </c>
    </row>
    <row r="447" spans="1:16" x14ac:dyDescent="0.2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32"/>
      <c r="L447" s="12">
        <f t="shared" si="22"/>
        <v>0</v>
      </c>
      <c r="M447" s="12">
        <f t="shared" si="23"/>
        <v>0</v>
      </c>
      <c r="N447" s="12">
        <f t="shared" si="24"/>
        <v>0</v>
      </c>
      <c r="O447" s="12">
        <f>IF(A447&lt;(Støtteark!$H$4-5),0,(IF(H447="Utførelse",(L447+M447),IF(H447="Fagkontroll",(N447),0))))</f>
        <v>0</v>
      </c>
      <c r="P447" s="12">
        <f>IF(A447&lt;(Støtteark!$H$4-5),0,B447)</f>
        <v>0</v>
      </c>
    </row>
    <row r="448" spans="1:16" x14ac:dyDescent="0.2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32"/>
      <c r="L448" s="12">
        <f t="shared" si="22"/>
        <v>0</v>
      </c>
      <c r="M448" s="12">
        <f t="shared" si="23"/>
        <v>0</v>
      </c>
      <c r="N448" s="12">
        <f t="shared" si="24"/>
        <v>0</v>
      </c>
      <c r="O448" s="12">
        <f>IF(A448&lt;(Støtteark!$H$4-5),0,(IF(H448="Utførelse",(L448+M448),IF(H448="Fagkontroll",(N448),0))))</f>
        <v>0</v>
      </c>
      <c r="P448" s="12">
        <f>IF(A448&lt;(Støtteark!$H$4-5),0,B448)</f>
        <v>0</v>
      </c>
    </row>
    <row r="449" spans="1:16" x14ac:dyDescent="0.2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32"/>
      <c r="L449" s="12">
        <f t="shared" si="22"/>
        <v>0</v>
      </c>
      <c r="M449" s="12">
        <f t="shared" si="23"/>
        <v>0</v>
      </c>
      <c r="N449" s="12">
        <f t="shared" si="24"/>
        <v>0</v>
      </c>
      <c r="O449" s="12">
        <f>IF(A449&lt;(Støtteark!$H$4-5),0,(IF(H449="Utførelse",(L449+M449),IF(H449="Fagkontroll",(N449),0))))</f>
        <v>0</v>
      </c>
      <c r="P449" s="12">
        <f>IF(A449&lt;(Støtteark!$H$4-5),0,B449)</f>
        <v>0</v>
      </c>
    </row>
    <row r="450" spans="1:16" x14ac:dyDescent="0.2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32"/>
      <c r="L450" s="12">
        <f t="shared" si="22"/>
        <v>0</v>
      </c>
      <c r="M450" s="12">
        <f t="shared" si="23"/>
        <v>0</v>
      </c>
      <c r="N450" s="12">
        <f t="shared" si="24"/>
        <v>0</v>
      </c>
      <c r="O450" s="12">
        <f>IF(A450&lt;(Støtteark!$H$4-5),0,(IF(H450="Utførelse",(L450+M450),IF(H450="Fagkontroll",(N450),0))))</f>
        <v>0</v>
      </c>
      <c r="P450" s="12">
        <f>IF(A450&lt;(Støtteark!$H$4-5),0,B450)</f>
        <v>0</v>
      </c>
    </row>
    <row r="451" spans="1:16" x14ac:dyDescent="0.2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32"/>
      <c r="L451" s="12">
        <f t="shared" si="22"/>
        <v>0</v>
      </c>
      <c r="M451" s="12">
        <f t="shared" si="23"/>
        <v>0</v>
      </c>
      <c r="N451" s="12">
        <f t="shared" si="24"/>
        <v>0</v>
      </c>
      <c r="O451" s="12">
        <f>IF(A451&lt;(Støtteark!$H$4-5),0,(IF(H451="Utførelse",(L451+M451),IF(H451="Fagkontroll",(N451),0))))</f>
        <v>0</v>
      </c>
      <c r="P451" s="12">
        <f>IF(A451&lt;(Støtteark!$H$4-5),0,B451)</f>
        <v>0</v>
      </c>
    </row>
    <row r="452" spans="1:16" x14ac:dyDescent="0.2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32"/>
      <c r="L452" s="12">
        <f t="shared" si="22"/>
        <v>0</v>
      </c>
      <c r="M452" s="12">
        <f t="shared" si="23"/>
        <v>0</v>
      </c>
      <c r="N452" s="12">
        <f t="shared" si="24"/>
        <v>0</v>
      </c>
      <c r="O452" s="12">
        <f>IF(A452&lt;(Støtteark!$H$4-5),0,(IF(H452="Utførelse",(L452+M452),IF(H452="Fagkontroll",(N452),0))))</f>
        <v>0</v>
      </c>
      <c r="P452" s="12">
        <f>IF(A452&lt;(Støtteark!$H$4-5),0,B452)</f>
        <v>0</v>
      </c>
    </row>
    <row r="453" spans="1:16" x14ac:dyDescent="0.2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32"/>
      <c r="L453" s="12">
        <f t="shared" si="22"/>
        <v>0</v>
      </c>
      <c r="M453" s="12">
        <f t="shared" si="23"/>
        <v>0</v>
      </c>
      <c r="N453" s="12">
        <f t="shared" si="24"/>
        <v>0</v>
      </c>
      <c r="O453" s="12">
        <f>IF(A453&lt;(Støtteark!$H$4-5),0,(IF(H453="Utførelse",(L453+M453),IF(H453="Fagkontroll",(N453),0))))</f>
        <v>0</v>
      </c>
      <c r="P453" s="12">
        <f>IF(A453&lt;(Støtteark!$H$4-5),0,B453)</f>
        <v>0</v>
      </c>
    </row>
    <row r="454" spans="1:16" x14ac:dyDescent="0.2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32"/>
      <c r="L454" s="12">
        <f t="shared" si="22"/>
        <v>0</v>
      </c>
      <c r="M454" s="12">
        <f t="shared" si="23"/>
        <v>0</v>
      </c>
      <c r="N454" s="12">
        <f t="shared" si="24"/>
        <v>0</v>
      </c>
      <c r="O454" s="12">
        <f>IF(A454&lt;(Støtteark!$H$4-5),0,(IF(H454="Utførelse",(L454+M454),IF(H454="Fagkontroll",(N454),0))))</f>
        <v>0</v>
      </c>
      <c r="P454" s="12">
        <f>IF(A454&lt;(Støtteark!$H$4-5),0,B454)</f>
        <v>0</v>
      </c>
    </row>
    <row r="455" spans="1:16" x14ac:dyDescent="0.2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32"/>
      <c r="L455" s="12">
        <f t="shared" si="22"/>
        <v>0</v>
      </c>
      <c r="M455" s="12">
        <f t="shared" si="23"/>
        <v>0</v>
      </c>
      <c r="N455" s="12">
        <f t="shared" si="24"/>
        <v>0</v>
      </c>
      <c r="O455" s="12">
        <f>IF(A455&lt;(Støtteark!$H$4-5),0,(IF(H455="Utførelse",(L455+M455),IF(H455="Fagkontroll",(N455),0))))</f>
        <v>0</v>
      </c>
      <c r="P455" s="12">
        <f>IF(A455&lt;(Støtteark!$H$4-5),0,B455)</f>
        <v>0</v>
      </c>
    </row>
    <row r="456" spans="1:16" x14ac:dyDescent="0.2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32"/>
      <c r="L456" s="12">
        <f t="shared" si="22"/>
        <v>0</v>
      </c>
      <c r="M456" s="12">
        <f t="shared" si="23"/>
        <v>0</v>
      </c>
      <c r="N456" s="12">
        <f t="shared" si="24"/>
        <v>0</v>
      </c>
      <c r="O456" s="12">
        <f>IF(A456&lt;(Støtteark!$H$4-5),0,(IF(H456="Utførelse",(L456+M456),IF(H456="Fagkontroll",(N456),0))))</f>
        <v>0</v>
      </c>
      <c r="P456" s="12">
        <f>IF(A456&lt;(Støtteark!$H$4-5),0,B456)</f>
        <v>0</v>
      </c>
    </row>
    <row r="457" spans="1:16" x14ac:dyDescent="0.2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32"/>
      <c r="L457" s="12">
        <f t="shared" si="22"/>
        <v>0</v>
      </c>
      <c r="M457" s="12">
        <f t="shared" si="23"/>
        <v>0</v>
      </c>
      <c r="N457" s="12">
        <f t="shared" si="24"/>
        <v>0</v>
      </c>
      <c r="O457" s="12">
        <f>IF(A457&lt;(Støtteark!$H$4-5),0,(IF(H457="Utførelse",(L457+M457),IF(H457="Fagkontroll",(N457),0))))</f>
        <v>0</v>
      </c>
      <c r="P457" s="12">
        <f>IF(A457&lt;(Støtteark!$H$4-5),0,B457)</f>
        <v>0</v>
      </c>
    </row>
    <row r="458" spans="1:16" x14ac:dyDescent="0.2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32"/>
      <c r="L458" s="12">
        <f t="shared" si="22"/>
        <v>0</v>
      </c>
      <c r="M458" s="12">
        <f t="shared" si="23"/>
        <v>0</v>
      </c>
      <c r="N458" s="12">
        <f t="shared" si="24"/>
        <v>0</v>
      </c>
      <c r="O458" s="12">
        <f>IF(A458&lt;(Støtteark!$H$4-5),0,(IF(H458="Utførelse",(L458+M458),IF(H458="Fagkontroll",(N458),0))))</f>
        <v>0</v>
      </c>
      <c r="P458" s="12">
        <f>IF(A458&lt;(Støtteark!$H$4-5),0,B458)</f>
        <v>0</v>
      </c>
    </row>
    <row r="459" spans="1:16" x14ac:dyDescent="0.2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32"/>
      <c r="L459" s="12">
        <f t="shared" si="22"/>
        <v>0</v>
      </c>
      <c r="M459" s="12">
        <f t="shared" si="23"/>
        <v>0</v>
      </c>
      <c r="N459" s="12">
        <f t="shared" si="24"/>
        <v>0</v>
      </c>
      <c r="O459" s="12">
        <f>IF(A459&lt;(Støtteark!$H$4-5),0,(IF(H459="Utførelse",(L459+M459),IF(H459="Fagkontroll",(N459),0))))</f>
        <v>0</v>
      </c>
      <c r="P459" s="12">
        <f>IF(A459&lt;(Støtteark!$H$4-5),0,B459)</f>
        <v>0</v>
      </c>
    </row>
    <row r="460" spans="1:16" x14ac:dyDescent="0.2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32"/>
      <c r="L460" s="12">
        <f t="shared" si="22"/>
        <v>0</v>
      </c>
      <c r="M460" s="12">
        <f t="shared" si="23"/>
        <v>0</v>
      </c>
      <c r="N460" s="12">
        <f t="shared" si="24"/>
        <v>0</v>
      </c>
      <c r="O460" s="12">
        <f>IF(A460&lt;(Støtteark!$H$4-5),0,(IF(H460="Utførelse",(L460+M460),IF(H460="Fagkontroll",(N460),0))))</f>
        <v>0</v>
      </c>
      <c r="P460" s="12">
        <f>IF(A460&lt;(Støtteark!$H$4-5),0,B460)</f>
        <v>0</v>
      </c>
    </row>
    <row r="461" spans="1:16" x14ac:dyDescent="0.2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32"/>
      <c r="L461" s="12">
        <f t="shared" si="22"/>
        <v>0</v>
      </c>
      <c r="M461" s="12">
        <f t="shared" si="23"/>
        <v>0</v>
      </c>
      <c r="N461" s="12">
        <f t="shared" si="24"/>
        <v>0</v>
      </c>
      <c r="O461" s="12">
        <f>IF(A461&lt;(Støtteark!$H$4-5),0,(IF(H461="Utførelse",(L461+M461),IF(H461="Fagkontroll",(N461),0))))</f>
        <v>0</v>
      </c>
      <c r="P461" s="12">
        <f>IF(A461&lt;(Støtteark!$H$4-5),0,B461)</f>
        <v>0</v>
      </c>
    </row>
    <row r="462" spans="1:16" x14ac:dyDescent="0.2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32"/>
      <c r="L462" s="12">
        <f t="shared" si="22"/>
        <v>0</v>
      </c>
      <c r="M462" s="12">
        <f t="shared" si="23"/>
        <v>0</v>
      </c>
      <c r="N462" s="12">
        <f t="shared" si="24"/>
        <v>0</v>
      </c>
      <c r="O462" s="12">
        <f>IF(A462&lt;(Støtteark!$H$4-5),0,(IF(H462="Utførelse",(L462+M462),IF(H462="Fagkontroll",(N462),0))))</f>
        <v>0</v>
      </c>
      <c r="P462" s="12">
        <f>IF(A462&lt;(Støtteark!$H$4-5),0,B462)</f>
        <v>0</v>
      </c>
    </row>
    <row r="463" spans="1:16" x14ac:dyDescent="0.2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32"/>
      <c r="L463" s="12">
        <f t="shared" ref="L463:L526" si="25">IF(H463="Utførelse",IF(G463="Tekniske planer",B463,0),0)</f>
        <v>0</v>
      </c>
      <c r="M463" s="12">
        <f t="shared" ref="M463:M526" si="26">IF(H463="Utførelse",IF(G463="Revurdering",B463,0),0)</f>
        <v>0</v>
      </c>
      <c r="N463" s="12">
        <f t="shared" ref="N463:N526" si="27">IF(L463+M463&gt;0,0,B463)</f>
        <v>0</v>
      </c>
      <c r="O463" s="12">
        <f>IF(A463&lt;(Støtteark!$H$4-5),0,(IF(H463="Utførelse",(L463+M463),IF(H463="Fagkontroll",(N463),0))))</f>
        <v>0</v>
      </c>
      <c r="P463" s="12">
        <f>IF(A463&lt;(Støtteark!$H$4-5),0,B463)</f>
        <v>0</v>
      </c>
    </row>
    <row r="464" spans="1:16" x14ac:dyDescent="0.2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32"/>
      <c r="L464" s="12">
        <f t="shared" si="25"/>
        <v>0</v>
      </c>
      <c r="M464" s="12">
        <f t="shared" si="26"/>
        <v>0</v>
      </c>
      <c r="N464" s="12">
        <f t="shared" si="27"/>
        <v>0</v>
      </c>
      <c r="O464" s="12">
        <f>IF(A464&lt;(Støtteark!$H$4-5),0,(IF(H464="Utførelse",(L464+M464),IF(H464="Fagkontroll",(N464),0))))</f>
        <v>0</v>
      </c>
      <c r="P464" s="12">
        <f>IF(A464&lt;(Støtteark!$H$4-5),0,B464)</f>
        <v>0</v>
      </c>
    </row>
    <row r="465" spans="1:16" x14ac:dyDescent="0.2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32"/>
      <c r="L465" s="12">
        <f t="shared" si="25"/>
        <v>0</v>
      </c>
      <c r="M465" s="12">
        <f t="shared" si="26"/>
        <v>0</v>
      </c>
      <c r="N465" s="12">
        <f t="shared" si="27"/>
        <v>0</v>
      </c>
      <c r="O465" s="12">
        <f>IF(A465&lt;(Støtteark!$H$4-5),0,(IF(H465="Utførelse",(L465+M465),IF(H465="Fagkontroll",(N465),0))))</f>
        <v>0</v>
      </c>
      <c r="P465" s="12">
        <f>IF(A465&lt;(Støtteark!$H$4-5),0,B465)</f>
        <v>0</v>
      </c>
    </row>
    <row r="466" spans="1:16" x14ac:dyDescent="0.2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32"/>
      <c r="L466" s="12">
        <f t="shared" si="25"/>
        <v>0</v>
      </c>
      <c r="M466" s="12">
        <f t="shared" si="26"/>
        <v>0</v>
      </c>
      <c r="N466" s="12">
        <f t="shared" si="27"/>
        <v>0</v>
      </c>
      <c r="O466" s="12">
        <f>IF(A466&lt;(Støtteark!$H$4-5),0,(IF(H466="Utførelse",(L466+M466),IF(H466="Fagkontroll",(N466),0))))</f>
        <v>0</v>
      </c>
      <c r="P466" s="12">
        <f>IF(A466&lt;(Støtteark!$H$4-5),0,B466)</f>
        <v>0</v>
      </c>
    </row>
    <row r="467" spans="1:16" x14ac:dyDescent="0.2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32"/>
      <c r="L467" s="12">
        <f t="shared" si="25"/>
        <v>0</v>
      </c>
      <c r="M467" s="12">
        <f t="shared" si="26"/>
        <v>0</v>
      </c>
      <c r="N467" s="12">
        <f t="shared" si="27"/>
        <v>0</v>
      </c>
      <c r="O467" s="12">
        <f>IF(A467&lt;(Støtteark!$H$4-5),0,(IF(H467="Utførelse",(L467+M467),IF(H467="Fagkontroll",(N467),0))))</f>
        <v>0</v>
      </c>
      <c r="P467" s="12">
        <f>IF(A467&lt;(Støtteark!$H$4-5),0,B467)</f>
        <v>0</v>
      </c>
    </row>
    <row r="468" spans="1:16" x14ac:dyDescent="0.2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32"/>
      <c r="L468" s="12">
        <f t="shared" si="25"/>
        <v>0</v>
      </c>
      <c r="M468" s="12">
        <f t="shared" si="26"/>
        <v>0</v>
      </c>
      <c r="N468" s="12">
        <f t="shared" si="27"/>
        <v>0</v>
      </c>
      <c r="O468" s="12">
        <f>IF(A468&lt;(Støtteark!$H$4-5),0,(IF(H468="Utførelse",(L468+M468),IF(H468="Fagkontroll",(N468),0))))</f>
        <v>0</v>
      </c>
      <c r="P468" s="12">
        <f>IF(A468&lt;(Støtteark!$H$4-5),0,B468)</f>
        <v>0</v>
      </c>
    </row>
    <row r="469" spans="1:16" x14ac:dyDescent="0.2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32"/>
      <c r="L469" s="12">
        <f t="shared" si="25"/>
        <v>0</v>
      </c>
      <c r="M469" s="12">
        <f t="shared" si="26"/>
        <v>0</v>
      </c>
      <c r="N469" s="12">
        <f t="shared" si="27"/>
        <v>0</v>
      </c>
      <c r="O469" s="12">
        <f>IF(A469&lt;(Støtteark!$H$4-5),0,(IF(H469="Utførelse",(L469+M469),IF(H469="Fagkontroll",(N469),0))))</f>
        <v>0</v>
      </c>
      <c r="P469" s="12">
        <f>IF(A469&lt;(Støtteark!$H$4-5),0,B469)</f>
        <v>0</v>
      </c>
    </row>
    <row r="470" spans="1:16" x14ac:dyDescent="0.2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32"/>
      <c r="L470" s="12">
        <f t="shared" si="25"/>
        <v>0</v>
      </c>
      <c r="M470" s="12">
        <f t="shared" si="26"/>
        <v>0</v>
      </c>
      <c r="N470" s="12">
        <f t="shared" si="27"/>
        <v>0</v>
      </c>
      <c r="O470" s="12">
        <f>IF(A470&lt;(Støtteark!$H$4-5),0,(IF(H470="Utførelse",(L470+M470),IF(H470="Fagkontroll",(N470),0))))</f>
        <v>0</v>
      </c>
      <c r="P470" s="12">
        <f>IF(A470&lt;(Støtteark!$H$4-5),0,B470)</f>
        <v>0</v>
      </c>
    </row>
    <row r="471" spans="1:16" x14ac:dyDescent="0.2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32"/>
      <c r="L471" s="12">
        <f t="shared" si="25"/>
        <v>0</v>
      </c>
      <c r="M471" s="12">
        <f t="shared" si="26"/>
        <v>0</v>
      </c>
      <c r="N471" s="12">
        <f t="shared" si="27"/>
        <v>0</v>
      </c>
      <c r="O471" s="12">
        <f>IF(A471&lt;(Støtteark!$H$4-5),0,(IF(H471="Utførelse",(L471+M471),IF(H471="Fagkontroll",(N471),0))))</f>
        <v>0</v>
      </c>
      <c r="P471" s="12">
        <f>IF(A471&lt;(Støtteark!$H$4-5),0,B471)</f>
        <v>0</v>
      </c>
    </row>
    <row r="472" spans="1:16" x14ac:dyDescent="0.2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32"/>
      <c r="L472" s="12">
        <f t="shared" si="25"/>
        <v>0</v>
      </c>
      <c r="M472" s="12">
        <f t="shared" si="26"/>
        <v>0</v>
      </c>
      <c r="N472" s="12">
        <f t="shared" si="27"/>
        <v>0</v>
      </c>
      <c r="O472" s="12">
        <f>IF(A472&lt;(Støtteark!$H$4-5),0,(IF(H472="Utførelse",(L472+M472),IF(H472="Fagkontroll",(N472),0))))</f>
        <v>0</v>
      </c>
      <c r="P472" s="12">
        <f>IF(A472&lt;(Støtteark!$H$4-5),0,B472)</f>
        <v>0</v>
      </c>
    </row>
    <row r="473" spans="1:16" x14ac:dyDescent="0.2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32"/>
      <c r="L473" s="12">
        <f t="shared" si="25"/>
        <v>0</v>
      </c>
      <c r="M473" s="12">
        <f t="shared" si="26"/>
        <v>0</v>
      </c>
      <c r="N473" s="12">
        <f t="shared" si="27"/>
        <v>0</v>
      </c>
      <c r="O473" s="12">
        <f>IF(A473&lt;(Støtteark!$H$4-5),0,(IF(H473="Utførelse",(L473+M473),IF(H473="Fagkontroll",(N473),0))))</f>
        <v>0</v>
      </c>
      <c r="P473" s="12">
        <f>IF(A473&lt;(Støtteark!$H$4-5),0,B473)</f>
        <v>0</v>
      </c>
    </row>
    <row r="474" spans="1:16" x14ac:dyDescent="0.2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32"/>
      <c r="L474" s="12">
        <f t="shared" si="25"/>
        <v>0</v>
      </c>
      <c r="M474" s="12">
        <f t="shared" si="26"/>
        <v>0</v>
      </c>
      <c r="N474" s="12">
        <f t="shared" si="27"/>
        <v>0</v>
      </c>
      <c r="O474" s="12">
        <f>IF(A474&lt;(Støtteark!$H$4-5),0,(IF(H474="Utførelse",(L474+M474),IF(H474="Fagkontroll",(N474),0))))</f>
        <v>0</v>
      </c>
      <c r="P474" s="12">
        <f>IF(A474&lt;(Støtteark!$H$4-5),0,B474)</f>
        <v>0</v>
      </c>
    </row>
    <row r="475" spans="1:16" x14ac:dyDescent="0.2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32"/>
      <c r="L475" s="12">
        <f t="shared" si="25"/>
        <v>0</v>
      </c>
      <c r="M475" s="12">
        <f t="shared" si="26"/>
        <v>0</v>
      </c>
      <c r="N475" s="12">
        <f t="shared" si="27"/>
        <v>0</v>
      </c>
      <c r="O475" s="12">
        <f>IF(A475&lt;(Støtteark!$H$4-5),0,(IF(H475="Utførelse",(L475+M475),IF(H475="Fagkontroll",(N475),0))))</f>
        <v>0</v>
      </c>
      <c r="P475" s="12">
        <f>IF(A475&lt;(Støtteark!$H$4-5),0,B475)</f>
        <v>0</v>
      </c>
    </row>
    <row r="476" spans="1:16" x14ac:dyDescent="0.2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32"/>
      <c r="L476" s="12">
        <f t="shared" si="25"/>
        <v>0</v>
      </c>
      <c r="M476" s="12">
        <f t="shared" si="26"/>
        <v>0</v>
      </c>
      <c r="N476" s="12">
        <f t="shared" si="27"/>
        <v>0</v>
      </c>
      <c r="O476" s="12">
        <f>IF(A476&lt;(Støtteark!$H$4-5),0,(IF(H476="Utførelse",(L476+M476),IF(H476="Fagkontroll",(N476),0))))</f>
        <v>0</v>
      </c>
      <c r="P476" s="12">
        <f>IF(A476&lt;(Støtteark!$H$4-5),0,B476)</f>
        <v>0</v>
      </c>
    </row>
    <row r="477" spans="1:16" x14ac:dyDescent="0.2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32"/>
      <c r="L477" s="12">
        <f t="shared" si="25"/>
        <v>0</v>
      </c>
      <c r="M477" s="12">
        <f t="shared" si="26"/>
        <v>0</v>
      </c>
      <c r="N477" s="12">
        <f t="shared" si="27"/>
        <v>0</v>
      </c>
      <c r="O477" s="12">
        <f>IF(A477&lt;(Støtteark!$H$4-5),0,(IF(H477="Utførelse",(L477+M477),IF(H477="Fagkontroll",(N477),0))))</f>
        <v>0</v>
      </c>
      <c r="P477" s="12">
        <f>IF(A477&lt;(Støtteark!$H$4-5),0,B477)</f>
        <v>0</v>
      </c>
    </row>
    <row r="478" spans="1:16" x14ac:dyDescent="0.2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32"/>
      <c r="L478" s="12">
        <f t="shared" si="25"/>
        <v>0</v>
      </c>
      <c r="M478" s="12">
        <f t="shared" si="26"/>
        <v>0</v>
      </c>
      <c r="N478" s="12">
        <f t="shared" si="27"/>
        <v>0</v>
      </c>
      <c r="O478" s="12">
        <f>IF(A478&lt;(Støtteark!$H$4-5),0,(IF(H478="Utførelse",(L478+M478),IF(H478="Fagkontroll",(N478),0))))</f>
        <v>0</v>
      </c>
      <c r="P478" s="12">
        <f>IF(A478&lt;(Støtteark!$H$4-5),0,B478)</f>
        <v>0</v>
      </c>
    </row>
    <row r="479" spans="1:16" x14ac:dyDescent="0.2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32"/>
      <c r="L479" s="12">
        <f t="shared" si="25"/>
        <v>0</v>
      </c>
      <c r="M479" s="12">
        <f t="shared" si="26"/>
        <v>0</v>
      </c>
      <c r="N479" s="12">
        <f t="shared" si="27"/>
        <v>0</v>
      </c>
      <c r="O479" s="12">
        <f>IF(A479&lt;(Støtteark!$H$4-5),0,(IF(H479="Utførelse",(L479+M479),IF(H479="Fagkontroll",(N479),0))))</f>
        <v>0</v>
      </c>
      <c r="P479" s="12">
        <f>IF(A479&lt;(Støtteark!$H$4-5),0,B479)</f>
        <v>0</v>
      </c>
    </row>
    <row r="480" spans="1:16" x14ac:dyDescent="0.2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32"/>
      <c r="L480" s="12">
        <f t="shared" si="25"/>
        <v>0</v>
      </c>
      <c r="M480" s="12">
        <f t="shared" si="26"/>
        <v>0</v>
      </c>
      <c r="N480" s="12">
        <f t="shared" si="27"/>
        <v>0</v>
      </c>
      <c r="O480" s="12">
        <f>IF(A480&lt;(Støtteark!$H$4-5),0,(IF(H480="Utførelse",(L480+M480),IF(H480="Fagkontroll",(N480),0))))</f>
        <v>0</v>
      </c>
      <c r="P480" s="12">
        <f>IF(A480&lt;(Støtteark!$H$4-5),0,B480)</f>
        <v>0</v>
      </c>
    </row>
    <row r="481" spans="1:16" x14ac:dyDescent="0.2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32"/>
      <c r="L481" s="12">
        <f t="shared" si="25"/>
        <v>0</v>
      </c>
      <c r="M481" s="12">
        <f t="shared" si="26"/>
        <v>0</v>
      </c>
      <c r="N481" s="12">
        <f t="shared" si="27"/>
        <v>0</v>
      </c>
      <c r="O481" s="12">
        <f>IF(A481&lt;(Støtteark!$H$4-5),0,(IF(H481="Utførelse",(L481+M481),IF(H481="Fagkontroll",(N481),0))))</f>
        <v>0</v>
      </c>
      <c r="P481" s="12">
        <f>IF(A481&lt;(Støtteark!$H$4-5),0,B481)</f>
        <v>0</v>
      </c>
    </row>
    <row r="482" spans="1:16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32"/>
      <c r="L482" s="12">
        <f t="shared" si="25"/>
        <v>0</v>
      </c>
      <c r="M482" s="12">
        <f t="shared" si="26"/>
        <v>0</v>
      </c>
      <c r="N482" s="12">
        <f t="shared" si="27"/>
        <v>0</v>
      </c>
      <c r="O482" s="12">
        <f>IF(A482&lt;(Støtteark!$H$4-5),0,(IF(H482="Utførelse",(L482+M482),IF(H482="Fagkontroll",(N482),0))))</f>
        <v>0</v>
      </c>
      <c r="P482" s="12">
        <f>IF(A482&lt;(Støtteark!$H$4-5),0,B482)</f>
        <v>0</v>
      </c>
    </row>
    <row r="483" spans="1:16" x14ac:dyDescent="0.2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32"/>
      <c r="L483" s="12">
        <f t="shared" si="25"/>
        <v>0</v>
      </c>
      <c r="M483" s="12">
        <f t="shared" si="26"/>
        <v>0</v>
      </c>
      <c r="N483" s="12">
        <f t="shared" si="27"/>
        <v>0</v>
      </c>
      <c r="O483" s="12">
        <f>IF(A483&lt;(Støtteark!$H$4-5),0,(IF(H483="Utførelse",(L483+M483),IF(H483="Fagkontroll",(N483),0))))</f>
        <v>0</v>
      </c>
      <c r="P483" s="12">
        <f>IF(A483&lt;(Støtteark!$H$4-5),0,B483)</f>
        <v>0</v>
      </c>
    </row>
    <row r="484" spans="1:16" x14ac:dyDescent="0.2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32"/>
      <c r="L484" s="12">
        <f t="shared" si="25"/>
        <v>0</v>
      </c>
      <c r="M484" s="12">
        <f t="shared" si="26"/>
        <v>0</v>
      </c>
      <c r="N484" s="12">
        <f t="shared" si="27"/>
        <v>0</v>
      </c>
      <c r="O484" s="12">
        <f>IF(A484&lt;(Støtteark!$H$4-5),0,(IF(H484="Utførelse",(L484+M484),IF(H484="Fagkontroll",(N484),0))))</f>
        <v>0</v>
      </c>
      <c r="P484" s="12">
        <f>IF(A484&lt;(Støtteark!$H$4-5),0,B484)</f>
        <v>0</v>
      </c>
    </row>
    <row r="485" spans="1:16" x14ac:dyDescent="0.2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32"/>
      <c r="L485" s="12">
        <f t="shared" si="25"/>
        <v>0</v>
      </c>
      <c r="M485" s="12">
        <f t="shared" si="26"/>
        <v>0</v>
      </c>
      <c r="N485" s="12">
        <f t="shared" si="27"/>
        <v>0</v>
      </c>
      <c r="O485" s="12">
        <f>IF(A485&lt;(Støtteark!$H$4-5),0,(IF(H485="Utførelse",(L485+M485),IF(H485="Fagkontroll",(N485),0))))</f>
        <v>0</v>
      </c>
      <c r="P485" s="12">
        <f>IF(A485&lt;(Støtteark!$H$4-5),0,B485)</f>
        <v>0</v>
      </c>
    </row>
    <row r="486" spans="1:16" x14ac:dyDescent="0.2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32"/>
      <c r="L486" s="12">
        <f t="shared" si="25"/>
        <v>0</v>
      </c>
      <c r="M486" s="12">
        <f t="shared" si="26"/>
        <v>0</v>
      </c>
      <c r="N486" s="12">
        <f t="shared" si="27"/>
        <v>0</v>
      </c>
      <c r="O486" s="12">
        <f>IF(A486&lt;(Støtteark!$H$4-5),0,(IF(H486="Utførelse",(L486+M486),IF(H486="Fagkontroll",(N486),0))))</f>
        <v>0</v>
      </c>
      <c r="P486" s="12">
        <f>IF(A486&lt;(Støtteark!$H$4-5),0,B486)</f>
        <v>0</v>
      </c>
    </row>
    <row r="487" spans="1:16" x14ac:dyDescent="0.2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32"/>
      <c r="L487" s="12">
        <f t="shared" si="25"/>
        <v>0</v>
      </c>
      <c r="M487" s="12">
        <f t="shared" si="26"/>
        <v>0</v>
      </c>
      <c r="N487" s="12">
        <f t="shared" si="27"/>
        <v>0</v>
      </c>
      <c r="O487" s="12">
        <f>IF(A487&lt;(Støtteark!$H$4-5),0,(IF(H487="Utførelse",(L487+M487),IF(H487="Fagkontroll",(N487),0))))</f>
        <v>0</v>
      </c>
      <c r="P487" s="12">
        <f>IF(A487&lt;(Støtteark!$H$4-5),0,B487)</f>
        <v>0</v>
      </c>
    </row>
    <row r="488" spans="1:16" x14ac:dyDescent="0.2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32"/>
      <c r="L488" s="12">
        <f t="shared" si="25"/>
        <v>0</v>
      </c>
      <c r="M488" s="12">
        <f t="shared" si="26"/>
        <v>0</v>
      </c>
      <c r="N488" s="12">
        <f t="shared" si="27"/>
        <v>0</v>
      </c>
      <c r="O488" s="12">
        <f>IF(A488&lt;(Støtteark!$H$4-5),0,(IF(H488="Utførelse",(L488+M488),IF(H488="Fagkontroll",(N488),0))))</f>
        <v>0</v>
      </c>
      <c r="P488" s="12">
        <f>IF(A488&lt;(Støtteark!$H$4-5),0,B488)</f>
        <v>0</v>
      </c>
    </row>
    <row r="489" spans="1:16" x14ac:dyDescent="0.2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32"/>
      <c r="L489" s="12">
        <f t="shared" si="25"/>
        <v>0</v>
      </c>
      <c r="M489" s="12">
        <f t="shared" si="26"/>
        <v>0</v>
      </c>
      <c r="N489" s="12">
        <f t="shared" si="27"/>
        <v>0</v>
      </c>
      <c r="O489" s="12">
        <f>IF(A489&lt;(Støtteark!$H$4-5),0,(IF(H489="Utførelse",(L489+M489),IF(H489="Fagkontroll",(N489),0))))</f>
        <v>0</v>
      </c>
      <c r="P489" s="12">
        <f>IF(A489&lt;(Støtteark!$H$4-5),0,B489)</f>
        <v>0</v>
      </c>
    </row>
    <row r="490" spans="1:16" x14ac:dyDescent="0.2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32"/>
      <c r="L490" s="12">
        <f t="shared" si="25"/>
        <v>0</v>
      </c>
      <c r="M490" s="12">
        <f t="shared" si="26"/>
        <v>0</v>
      </c>
      <c r="N490" s="12">
        <f t="shared" si="27"/>
        <v>0</v>
      </c>
      <c r="O490" s="12">
        <f>IF(A490&lt;(Støtteark!$H$4-5),0,(IF(H490="Utførelse",(L490+M490),IF(H490="Fagkontroll",(N490),0))))</f>
        <v>0</v>
      </c>
      <c r="P490" s="12">
        <f>IF(A490&lt;(Støtteark!$H$4-5),0,B490)</f>
        <v>0</v>
      </c>
    </row>
    <row r="491" spans="1:16" x14ac:dyDescent="0.2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32"/>
      <c r="L491" s="12">
        <f t="shared" si="25"/>
        <v>0</v>
      </c>
      <c r="M491" s="12">
        <f t="shared" si="26"/>
        <v>0</v>
      </c>
      <c r="N491" s="12">
        <f t="shared" si="27"/>
        <v>0</v>
      </c>
      <c r="O491" s="12">
        <f>IF(A491&lt;(Støtteark!$H$4-5),0,(IF(H491="Utførelse",(L491+M491),IF(H491="Fagkontroll",(N491),0))))</f>
        <v>0</v>
      </c>
      <c r="P491" s="12">
        <f>IF(A491&lt;(Støtteark!$H$4-5),0,B491)</f>
        <v>0</v>
      </c>
    </row>
    <row r="492" spans="1:16" x14ac:dyDescent="0.2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32"/>
      <c r="L492" s="12">
        <f t="shared" si="25"/>
        <v>0</v>
      </c>
      <c r="M492" s="12">
        <f t="shared" si="26"/>
        <v>0</v>
      </c>
      <c r="N492" s="12">
        <f t="shared" si="27"/>
        <v>0</v>
      </c>
      <c r="O492" s="12">
        <f>IF(A492&lt;(Støtteark!$H$4-5),0,(IF(H492="Utførelse",(L492+M492),IF(H492="Fagkontroll",(N492),0))))</f>
        <v>0</v>
      </c>
      <c r="P492" s="12">
        <f>IF(A492&lt;(Støtteark!$H$4-5),0,B492)</f>
        <v>0</v>
      </c>
    </row>
    <row r="493" spans="1:16" x14ac:dyDescent="0.2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32"/>
      <c r="L493" s="12">
        <f t="shared" si="25"/>
        <v>0</v>
      </c>
      <c r="M493" s="12">
        <f t="shared" si="26"/>
        <v>0</v>
      </c>
      <c r="N493" s="12">
        <f t="shared" si="27"/>
        <v>0</v>
      </c>
      <c r="O493" s="12">
        <f>IF(A493&lt;(Støtteark!$H$4-5),0,(IF(H493="Utførelse",(L493+M493),IF(H493="Fagkontroll",(N493),0))))</f>
        <v>0</v>
      </c>
      <c r="P493" s="12">
        <f>IF(A493&lt;(Støtteark!$H$4-5),0,B493)</f>
        <v>0</v>
      </c>
    </row>
    <row r="494" spans="1:16" x14ac:dyDescent="0.2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32"/>
      <c r="L494" s="12">
        <f t="shared" si="25"/>
        <v>0</v>
      </c>
      <c r="M494" s="12">
        <f t="shared" si="26"/>
        <v>0</v>
      </c>
      <c r="N494" s="12">
        <f t="shared" si="27"/>
        <v>0</v>
      </c>
      <c r="O494" s="12">
        <f>IF(A494&lt;(Støtteark!$H$4-5),0,(IF(H494="Utførelse",(L494+M494),IF(H494="Fagkontroll",(N494),0))))</f>
        <v>0</v>
      </c>
      <c r="P494" s="12">
        <f>IF(A494&lt;(Støtteark!$H$4-5),0,B494)</f>
        <v>0</v>
      </c>
    </row>
    <row r="495" spans="1:16" x14ac:dyDescent="0.2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32"/>
      <c r="L495" s="12">
        <f t="shared" si="25"/>
        <v>0</v>
      </c>
      <c r="M495" s="12">
        <f t="shared" si="26"/>
        <v>0</v>
      </c>
      <c r="N495" s="12">
        <f t="shared" si="27"/>
        <v>0</v>
      </c>
      <c r="O495" s="12">
        <f>IF(A495&lt;(Støtteark!$H$4-5),0,(IF(H495="Utførelse",(L495+M495),IF(H495="Fagkontroll",(N495),0))))</f>
        <v>0</v>
      </c>
      <c r="P495" s="12">
        <f>IF(A495&lt;(Støtteark!$H$4-5),0,B495)</f>
        <v>0</v>
      </c>
    </row>
    <row r="496" spans="1:16" x14ac:dyDescent="0.2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32"/>
      <c r="L496" s="12">
        <f t="shared" si="25"/>
        <v>0</v>
      </c>
      <c r="M496" s="12">
        <f t="shared" si="26"/>
        <v>0</v>
      </c>
      <c r="N496" s="12">
        <f t="shared" si="27"/>
        <v>0</v>
      </c>
      <c r="O496" s="12">
        <f>IF(A496&lt;(Støtteark!$H$4-5),0,(IF(H496="Utførelse",(L496+M496),IF(H496="Fagkontroll",(N496),0))))</f>
        <v>0</v>
      </c>
      <c r="P496" s="12">
        <f>IF(A496&lt;(Støtteark!$H$4-5),0,B496)</f>
        <v>0</v>
      </c>
    </row>
    <row r="497" spans="1:16" x14ac:dyDescent="0.2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32"/>
      <c r="L497" s="12">
        <f t="shared" si="25"/>
        <v>0</v>
      </c>
      <c r="M497" s="12">
        <f t="shared" si="26"/>
        <v>0</v>
      </c>
      <c r="N497" s="12">
        <f t="shared" si="27"/>
        <v>0</v>
      </c>
      <c r="O497" s="12">
        <f>IF(A497&lt;(Støtteark!$H$4-5),0,(IF(H497="Utførelse",(L497+M497),IF(H497="Fagkontroll",(N497),0))))</f>
        <v>0</v>
      </c>
      <c r="P497" s="12">
        <f>IF(A497&lt;(Støtteark!$H$4-5),0,B497)</f>
        <v>0</v>
      </c>
    </row>
    <row r="498" spans="1:16" x14ac:dyDescent="0.2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32"/>
      <c r="L498" s="12">
        <f t="shared" si="25"/>
        <v>0</v>
      </c>
      <c r="M498" s="12">
        <f t="shared" si="26"/>
        <v>0</v>
      </c>
      <c r="N498" s="12">
        <f t="shared" si="27"/>
        <v>0</v>
      </c>
      <c r="O498" s="12">
        <f>IF(A498&lt;(Støtteark!$H$4-5),0,(IF(H498="Utførelse",(L498+M498),IF(H498="Fagkontroll",(N498),0))))</f>
        <v>0</v>
      </c>
      <c r="P498" s="12">
        <f>IF(A498&lt;(Støtteark!$H$4-5),0,B498)</f>
        <v>0</v>
      </c>
    </row>
    <row r="499" spans="1:16" x14ac:dyDescent="0.2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32"/>
      <c r="L499" s="12">
        <f t="shared" si="25"/>
        <v>0</v>
      </c>
      <c r="M499" s="12">
        <f t="shared" si="26"/>
        <v>0</v>
      </c>
      <c r="N499" s="12">
        <f t="shared" si="27"/>
        <v>0</v>
      </c>
      <c r="O499" s="12">
        <f>IF(A499&lt;(Støtteark!$H$4-5),0,(IF(H499="Utførelse",(L499+M499),IF(H499="Fagkontroll",(N499),0))))</f>
        <v>0</v>
      </c>
      <c r="P499" s="12">
        <f>IF(A499&lt;(Støtteark!$H$4-5),0,B499)</f>
        <v>0</v>
      </c>
    </row>
    <row r="500" spans="1:16" x14ac:dyDescent="0.2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32"/>
      <c r="L500" s="12">
        <f t="shared" si="25"/>
        <v>0</v>
      </c>
      <c r="M500" s="12">
        <f t="shared" si="26"/>
        <v>0</v>
      </c>
      <c r="N500" s="12">
        <f t="shared" si="27"/>
        <v>0</v>
      </c>
      <c r="O500" s="12">
        <f>IF(A500&lt;(Støtteark!$H$4-5),0,(IF(H500="Utførelse",(L500+M500),IF(H500="Fagkontroll",(N500),0))))</f>
        <v>0</v>
      </c>
      <c r="P500" s="12">
        <f>IF(A500&lt;(Støtteark!$H$4-5),0,B500)</f>
        <v>0</v>
      </c>
    </row>
    <row r="501" spans="1:16" x14ac:dyDescent="0.2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32"/>
      <c r="L501" s="12">
        <f t="shared" si="25"/>
        <v>0</v>
      </c>
      <c r="M501" s="12">
        <f t="shared" si="26"/>
        <v>0</v>
      </c>
      <c r="N501" s="12">
        <f t="shared" si="27"/>
        <v>0</v>
      </c>
      <c r="O501" s="12">
        <f>IF(A501&lt;(Støtteark!$H$4-5),0,(IF(H501="Utførelse",(L501+M501),IF(H501="Fagkontroll",(N501),0))))</f>
        <v>0</v>
      </c>
      <c r="P501" s="12">
        <f>IF(A501&lt;(Støtteark!$H$4-5),0,B501)</f>
        <v>0</v>
      </c>
    </row>
    <row r="502" spans="1:16" x14ac:dyDescent="0.2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32"/>
      <c r="L502" s="12">
        <f t="shared" si="25"/>
        <v>0</v>
      </c>
      <c r="M502" s="12">
        <f t="shared" si="26"/>
        <v>0</v>
      </c>
      <c r="N502" s="12">
        <f t="shared" si="27"/>
        <v>0</v>
      </c>
      <c r="O502" s="12">
        <f>IF(A502&lt;(Støtteark!$H$4-5),0,(IF(H502="Utførelse",(L502+M502),IF(H502="Fagkontroll",(N502),0))))</f>
        <v>0</v>
      </c>
      <c r="P502" s="12">
        <f>IF(A502&lt;(Støtteark!$H$4-5),0,B502)</f>
        <v>0</v>
      </c>
    </row>
    <row r="503" spans="1:16" x14ac:dyDescent="0.2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32"/>
      <c r="L503" s="12">
        <f t="shared" si="25"/>
        <v>0</v>
      </c>
      <c r="M503" s="12">
        <f t="shared" si="26"/>
        <v>0</v>
      </c>
      <c r="N503" s="12">
        <f t="shared" si="27"/>
        <v>0</v>
      </c>
      <c r="O503" s="12">
        <f>IF(A503&lt;(Støtteark!$H$4-5),0,(IF(H503="Utførelse",(L503+M503),IF(H503="Fagkontroll",(N503),0))))</f>
        <v>0</v>
      </c>
      <c r="P503" s="12">
        <f>IF(A503&lt;(Støtteark!$H$4-5),0,B503)</f>
        <v>0</v>
      </c>
    </row>
    <row r="504" spans="1:16" x14ac:dyDescent="0.2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32"/>
      <c r="L504" s="12">
        <f t="shared" si="25"/>
        <v>0</v>
      </c>
      <c r="M504" s="12">
        <f t="shared" si="26"/>
        <v>0</v>
      </c>
      <c r="N504" s="12">
        <f t="shared" si="27"/>
        <v>0</v>
      </c>
      <c r="O504" s="12">
        <f>IF(A504&lt;(Støtteark!$H$4-5),0,(IF(H504="Utførelse",(L504+M504),IF(H504="Fagkontroll",(N504),0))))</f>
        <v>0</v>
      </c>
      <c r="P504" s="12">
        <f>IF(A504&lt;(Støtteark!$H$4-5),0,B504)</f>
        <v>0</v>
      </c>
    </row>
    <row r="505" spans="1:16" x14ac:dyDescent="0.2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32"/>
      <c r="L505" s="12">
        <f t="shared" si="25"/>
        <v>0</v>
      </c>
      <c r="M505" s="12">
        <f t="shared" si="26"/>
        <v>0</v>
      </c>
      <c r="N505" s="12">
        <f t="shared" si="27"/>
        <v>0</v>
      </c>
      <c r="O505" s="12">
        <f>IF(A505&lt;(Støtteark!$H$4-5),0,(IF(H505="Utførelse",(L505+M505),IF(H505="Fagkontroll",(N505),0))))</f>
        <v>0</v>
      </c>
      <c r="P505" s="12">
        <f>IF(A505&lt;(Støtteark!$H$4-5),0,B505)</f>
        <v>0</v>
      </c>
    </row>
    <row r="506" spans="1:16" x14ac:dyDescent="0.2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32"/>
      <c r="L506" s="12">
        <f t="shared" si="25"/>
        <v>0</v>
      </c>
      <c r="M506" s="12">
        <f t="shared" si="26"/>
        <v>0</v>
      </c>
      <c r="N506" s="12">
        <f t="shared" si="27"/>
        <v>0</v>
      </c>
      <c r="O506" s="12">
        <f>IF(A506&lt;(Støtteark!$H$4-5),0,(IF(H506="Utførelse",(L506+M506),IF(H506="Fagkontroll",(N506),0))))</f>
        <v>0</v>
      </c>
      <c r="P506" s="12">
        <f>IF(A506&lt;(Støtteark!$H$4-5),0,B506)</f>
        <v>0</v>
      </c>
    </row>
    <row r="507" spans="1:16" x14ac:dyDescent="0.2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32"/>
      <c r="L507" s="12">
        <f t="shared" si="25"/>
        <v>0</v>
      </c>
      <c r="M507" s="12">
        <f t="shared" si="26"/>
        <v>0</v>
      </c>
      <c r="N507" s="12">
        <f t="shared" si="27"/>
        <v>0</v>
      </c>
      <c r="O507" s="12">
        <f>IF(A507&lt;(Støtteark!$H$4-5),0,(IF(H507="Utførelse",(L507+M507),IF(H507="Fagkontroll",(N507),0))))</f>
        <v>0</v>
      </c>
      <c r="P507" s="12">
        <f>IF(A507&lt;(Støtteark!$H$4-5),0,B507)</f>
        <v>0</v>
      </c>
    </row>
    <row r="508" spans="1:16" x14ac:dyDescent="0.2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32"/>
      <c r="L508" s="12">
        <f t="shared" si="25"/>
        <v>0</v>
      </c>
      <c r="M508" s="12">
        <f t="shared" si="26"/>
        <v>0</v>
      </c>
      <c r="N508" s="12">
        <f t="shared" si="27"/>
        <v>0</v>
      </c>
      <c r="O508" s="12">
        <f>IF(A508&lt;(Støtteark!$H$4-5),0,(IF(H508="Utførelse",(L508+M508),IF(H508="Fagkontroll",(N508),0))))</f>
        <v>0</v>
      </c>
      <c r="P508" s="12">
        <f>IF(A508&lt;(Støtteark!$H$4-5),0,B508)</f>
        <v>0</v>
      </c>
    </row>
    <row r="509" spans="1:16" x14ac:dyDescent="0.2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32"/>
      <c r="L509" s="12">
        <f t="shared" si="25"/>
        <v>0</v>
      </c>
      <c r="M509" s="12">
        <f t="shared" si="26"/>
        <v>0</v>
      </c>
      <c r="N509" s="12">
        <f t="shared" si="27"/>
        <v>0</v>
      </c>
      <c r="O509" s="12">
        <f>IF(A509&lt;(Støtteark!$H$4-5),0,(IF(H509="Utførelse",(L509+M509),IF(H509="Fagkontroll",(N509),0))))</f>
        <v>0</v>
      </c>
      <c r="P509" s="12">
        <f>IF(A509&lt;(Støtteark!$H$4-5),0,B509)</f>
        <v>0</v>
      </c>
    </row>
    <row r="510" spans="1:16" x14ac:dyDescent="0.2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32"/>
      <c r="L510" s="12">
        <f t="shared" si="25"/>
        <v>0</v>
      </c>
      <c r="M510" s="12">
        <f t="shared" si="26"/>
        <v>0</v>
      </c>
      <c r="N510" s="12">
        <f t="shared" si="27"/>
        <v>0</v>
      </c>
      <c r="O510" s="12">
        <f>IF(A510&lt;(Støtteark!$H$4-5),0,(IF(H510="Utførelse",(L510+M510),IF(H510="Fagkontroll",(N510),0))))</f>
        <v>0</v>
      </c>
      <c r="P510" s="12">
        <f>IF(A510&lt;(Støtteark!$H$4-5),0,B510)</f>
        <v>0</v>
      </c>
    </row>
    <row r="511" spans="1:16" x14ac:dyDescent="0.2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32"/>
      <c r="L511" s="12">
        <f t="shared" si="25"/>
        <v>0</v>
      </c>
      <c r="M511" s="12">
        <f t="shared" si="26"/>
        <v>0</v>
      </c>
      <c r="N511" s="12">
        <f t="shared" si="27"/>
        <v>0</v>
      </c>
      <c r="O511" s="12">
        <f>IF(A511&lt;(Støtteark!$H$4-5),0,(IF(H511="Utførelse",(L511+M511),IF(H511="Fagkontroll",(N511),0))))</f>
        <v>0</v>
      </c>
      <c r="P511" s="12">
        <f>IF(A511&lt;(Støtteark!$H$4-5),0,B511)</f>
        <v>0</v>
      </c>
    </row>
    <row r="512" spans="1:16" x14ac:dyDescent="0.2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32"/>
      <c r="L512" s="12">
        <f t="shared" si="25"/>
        <v>0</v>
      </c>
      <c r="M512" s="12">
        <f t="shared" si="26"/>
        <v>0</v>
      </c>
      <c r="N512" s="12">
        <f t="shared" si="27"/>
        <v>0</v>
      </c>
      <c r="O512" s="12">
        <f>IF(A512&lt;(Støtteark!$H$4-5),0,(IF(H512="Utførelse",(L512+M512),IF(H512="Fagkontroll",(N512),0))))</f>
        <v>0</v>
      </c>
      <c r="P512" s="12">
        <f>IF(A512&lt;(Støtteark!$H$4-5),0,B512)</f>
        <v>0</v>
      </c>
    </row>
    <row r="513" spans="1:16" x14ac:dyDescent="0.2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32"/>
      <c r="L513" s="12">
        <f t="shared" si="25"/>
        <v>0</v>
      </c>
      <c r="M513" s="12">
        <f t="shared" si="26"/>
        <v>0</v>
      </c>
      <c r="N513" s="12">
        <f t="shared" si="27"/>
        <v>0</v>
      </c>
      <c r="O513" s="12">
        <f>IF(A513&lt;(Støtteark!$H$4-5),0,(IF(H513="Utførelse",(L513+M513),IF(H513="Fagkontroll",(N513),0))))</f>
        <v>0</v>
      </c>
      <c r="P513" s="12">
        <f>IF(A513&lt;(Støtteark!$H$4-5),0,B513)</f>
        <v>0</v>
      </c>
    </row>
    <row r="514" spans="1:16" x14ac:dyDescent="0.2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32"/>
      <c r="L514" s="12">
        <f t="shared" si="25"/>
        <v>0</v>
      </c>
      <c r="M514" s="12">
        <f t="shared" si="26"/>
        <v>0</v>
      </c>
      <c r="N514" s="12">
        <f t="shared" si="27"/>
        <v>0</v>
      </c>
      <c r="O514" s="12">
        <f>IF(A514&lt;(Støtteark!$H$4-5),0,(IF(H514="Utførelse",(L514+M514),IF(H514="Fagkontroll",(N514),0))))</f>
        <v>0</v>
      </c>
      <c r="P514" s="12">
        <f>IF(A514&lt;(Støtteark!$H$4-5),0,B514)</f>
        <v>0</v>
      </c>
    </row>
    <row r="515" spans="1:16" x14ac:dyDescent="0.2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32"/>
      <c r="L515" s="12">
        <f t="shared" si="25"/>
        <v>0</v>
      </c>
      <c r="M515" s="12">
        <f t="shared" si="26"/>
        <v>0</v>
      </c>
      <c r="N515" s="12">
        <f t="shared" si="27"/>
        <v>0</v>
      </c>
      <c r="O515" s="12">
        <f>IF(A515&lt;(Støtteark!$H$4-5),0,(IF(H515="Utførelse",(L515+M515),IF(H515="Fagkontroll",(N515),0))))</f>
        <v>0</v>
      </c>
      <c r="P515" s="12">
        <f>IF(A515&lt;(Støtteark!$H$4-5),0,B515)</f>
        <v>0</v>
      </c>
    </row>
    <row r="516" spans="1:16" x14ac:dyDescent="0.2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32"/>
      <c r="L516" s="12">
        <f t="shared" si="25"/>
        <v>0</v>
      </c>
      <c r="M516" s="12">
        <f t="shared" si="26"/>
        <v>0</v>
      </c>
      <c r="N516" s="12">
        <f t="shared" si="27"/>
        <v>0</v>
      </c>
      <c r="O516" s="12">
        <f>IF(A516&lt;(Støtteark!$H$4-5),0,(IF(H516="Utførelse",(L516+M516),IF(H516="Fagkontroll",(N516),0))))</f>
        <v>0</v>
      </c>
      <c r="P516" s="12">
        <f>IF(A516&lt;(Støtteark!$H$4-5),0,B516)</f>
        <v>0</v>
      </c>
    </row>
    <row r="517" spans="1:16" x14ac:dyDescent="0.2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32"/>
      <c r="L517" s="12">
        <f t="shared" si="25"/>
        <v>0</v>
      </c>
      <c r="M517" s="12">
        <f t="shared" si="26"/>
        <v>0</v>
      </c>
      <c r="N517" s="12">
        <f t="shared" si="27"/>
        <v>0</v>
      </c>
      <c r="O517" s="12">
        <f>IF(A517&lt;(Støtteark!$H$4-5),0,(IF(H517="Utførelse",(L517+M517),IF(H517="Fagkontroll",(N517),0))))</f>
        <v>0</v>
      </c>
      <c r="P517" s="12">
        <f>IF(A517&lt;(Støtteark!$H$4-5),0,B517)</f>
        <v>0</v>
      </c>
    </row>
    <row r="518" spans="1:16" x14ac:dyDescent="0.2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32"/>
      <c r="L518" s="12">
        <f t="shared" si="25"/>
        <v>0</v>
      </c>
      <c r="M518" s="12">
        <f t="shared" si="26"/>
        <v>0</v>
      </c>
      <c r="N518" s="12">
        <f t="shared" si="27"/>
        <v>0</v>
      </c>
      <c r="O518" s="12">
        <f>IF(A518&lt;(Støtteark!$H$4-5),0,(IF(H518="Utførelse",(L518+M518),IF(H518="Fagkontroll",(N518),0))))</f>
        <v>0</v>
      </c>
      <c r="P518" s="12">
        <f>IF(A518&lt;(Støtteark!$H$4-5),0,B518)</f>
        <v>0</v>
      </c>
    </row>
    <row r="519" spans="1:16" x14ac:dyDescent="0.2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32"/>
      <c r="L519" s="12">
        <f t="shared" si="25"/>
        <v>0</v>
      </c>
      <c r="M519" s="12">
        <f t="shared" si="26"/>
        <v>0</v>
      </c>
      <c r="N519" s="12">
        <f t="shared" si="27"/>
        <v>0</v>
      </c>
      <c r="O519" s="12">
        <f>IF(A519&lt;(Støtteark!$H$4-5),0,(IF(H519="Utførelse",(L519+M519),IF(H519="Fagkontroll",(N519),0))))</f>
        <v>0</v>
      </c>
      <c r="P519" s="12">
        <f>IF(A519&lt;(Støtteark!$H$4-5),0,B519)</f>
        <v>0</v>
      </c>
    </row>
    <row r="520" spans="1:16" x14ac:dyDescent="0.2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32"/>
      <c r="L520" s="12">
        <f t="shared" si="25"/>
        <v>0</v>
      </c>
      <c r="M520" s="12">
        <f t="shared" si="26"/>
        <v>0</v>
      </c>
      <c r="N520" s="12">
        <f t="shared" si="27"/>
        <v>0</v>
      </c>
      <c r="O520" s="12">
        <f>IF(A520&lt;(Støtteark!$H$4-5),0,(IF(H520="Utførelse",(L520+M520),IF(H520="Fagkontroll",(N520),0))))</f>
        <v>0</v>
      </c>
      <c r="P520" s="12">
        <f>IF(A520&lt;(Støtteark!$H$4-5),0,B520)</f>
        <v>0</v>
      </c>
    </row>
    <row r="521" spans="1:16" x14ac:dyDescent="0.2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32"/>
      <c r="L521" s="12">
        <f t="shared" si="25"/>
        <v>0</v>
      </c>
      <c r="M521" s="12">
        <f t="shared" si="26"/>
        <v>0</v>
      </c>
      <c r="N521" s="12">
        <f t="shared" si="27"/>
        <v>0</v>
      </c>
      <c r="O521" s="12">
        <f>IF(A521&lt;(Støtteark!$H$4-5),0,(IF(H521="Utførelse",(L521+M521),IF(H521="Fagkontroll",(N521),0))))</f>
        <v>0</v>
      </c>
      <c r="P521" s="12">
        <f>IF(A521&lt;(Støtteark!$H$4-5),0,B521)</f>
        <v>0</v>
      </c>
    </row>
    <row r="522" spans="1:16" x14ac:dyDescent="0.2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32"/>
      <c r="L522" s="12">
        <f t="shared" si="25"/>
        <v>0</v>
      </c>
      <c r="M522" s="12">
        <f t="shared" si="26"/>
        <v>0</v>
      </c>
      <c r="N522" s="12">
        <f t="shared" si="27"/>
        <v>0</v>
      </c>
      <c r="O522" s="12">
        <f>IF(A522&lt;(Støtteark!$H$4-5),0,(IF(H522="Utførelse",(L522+M522),IF(H522="Fagkontroll",(N522),0))))</f>
        <v>0</v>
      </c>
      <c r="P522" s="12">
        <f>IF(A522&lt;(Støtteark!$H$4-5),0,B522)</f>
        <v>0</v>
      </c>
    </row>
    <row r="523" spans="1:16" x14ac:dyDescent="0.2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32"/>
      <c r="L523" s="12">
        <f t="shared" si="25"/>
        <v>0</v>
      </c>
      <c r="M523" s="12">
        <f t="shared" si="26"/>
        <v>0</v>
      </c>
      <c r="N523" s="12">
        <f t="shared" si="27"/>
        <v>0</v>
      </c>
      <c r="O523" s="12">
        <f>IF(A523&lt;(Støtteark!$H$4-5),0,(IF(H523="Utførelse",(L523+M523),IF(H523="Fagkontroll",(N523),0))))</f>
        <v>0</v>
      </c>
      <c r="P523" s="12">
        <f>IF(A523&lt;(Støtteark!$H$4-5),0,B523)</f>
        <v>0</v>
      </c>
    </row>
    <row r="524" spans="1:16" x14ac:dyDescent="0.2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32"/>
      <c r="L524" s="12">
        <f t="shared" si="25"/>
        <v>0</v>
      </c>
      <c r="M524" s="12">
        <f t="shared" si="26"/>
        <v>0</v>
      </c>
      <c r="N524" s="12">
        <f t="shared" si="27"/>
        <v>0</v>
      </c>
      <c r="O524" s="12">
        <f>IF(A524&lt;(Støtteark!$H$4-5),0,(IF(H524="Utførelse",(L524+M524),IF(H524="Fagkontroll",(N524),0))))</f>
        <v>0</v>
      </c>
      <c r="P524" s="12">
        <f>IF(A524&lt;(Støtteark!$H$4-5),0,B524)</f>
        <v>0</v>
      </c>
    </row>
    <row r="525" spans="1:16" x14ac:dyDescent="0.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32"/>
      <c r="L525" s="12">
        <f t="shared" si="25"/>
        <v>0</v>
      </c>
      <c r="M525" s="12">
        <f t="shared" si="26"/>
        <v>0</v>
      </c>
      <c r="N525" s="12">
        <f t="shared" si="27"/>
        <v>0</v>
      </c>
      <c r="O525" s="12">
        <f>IF(A525&lt;(Støtteark!$H$4-5),0,(IF(H525="Utførelse",(L525+M525),IF(H525="Fagkontroll",(N525),0))))</f>
        <v>0</v>
      </c>
      <c r="P525" s="12">
        <f>IF(A525&lt;(Støtteark!$H$4-5),0,B525)</f>
        <v>0</v>
      </c>
    </row>
    <row r="526" spans="1:16" x14ac:dyDescent="0.2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32"/>
      <c r="L526" s="12">
        <f t="shared" si="25"/>
        <v>0</v>
      </c>
      <c r="M526" s="12">
        <f t="shared" si="26"/>
        <v>0</v>
      </c>
      <c r="N526" s="12">
        <f t="shared" si="27"/>
        <v>0</v>
      </c>
      <c r="O526" s="12">
        <f>IF(A526&lt;(Støtteark!$H$4-5),0,(IF(H526="Utførelse",(L526+M526),IF(H526="Fagkontroll",(N526),0))))</f>
        <v>0</v>
      </c>
      <c r="P526" s="12">
        <f>IF(A526&lt;(Støtteark!$H$4-5),0,B526)</f>
        <v>0</v>
      </c>
    </row>
    <row r="527" spans="1:16" x14ac:dyDescent="0.2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32"/>
      <c r="L527" s="12">
        <f t="shared" ref="L527:L590" si="28">IF(H527="Utførelse",IF(G527="Tekniske planer",B527,0),0)</f>
        <v>0</v>
      </c>
      <c r="M527" s="12">
        <f t="shared" ref="M527:M590" si="29">IF(H527="Utførelse",IF(G527="Revurdering",B527,0),0)</f>
        <v>0</v>
      </c>
      <c r="N527" s="12">
        <f t="shared" ref="N527:N590" si="30">IF(L527+M527&gt;0,0,B527)</f>
        <v>0</v>
      </c>
      <c r="O527" s="12">
        <f>IF(A527&lt;(Støtteark!$H$4-5),0,(IF(H527="Utførelse",(L527+M527),IF(H527="Fagkontroll",(N527),0))))</f>
        <v>0</v>
      </c>
      <c r="P527" s="12">
        <f>IF(A527&lt;(Støtteark!$H$4-5),0,B527)</f>
        <v>0</v>
      </c>
    </row>
    <row r="528" spans="1:16" x14ac:dyDescent="0.2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32"/>
      <c r="L528" s="12">
        <f t="shared" si="28"/>
        <v>0</v>
      </c>
      <c r="M528" s="12">
        <f t="shared" si="29"/>
        <v>0</v>
      </c>
      <c r="N528" s="12">
        <f t="shared" si="30"/>
        <v>0</v>
      </c>
      <c r="O528" s="12">
        <f>IF(A528&lt;(Støtteark!$H$4-5),0,(IF(H528="Utførelse",(L528+M528),IF(H528="Fagkontroll",(N528),0))))</f>
        <v>0</v>
      </c>
      <c r="P528" s="12">
        <f>IF(A528&lt;(Støtteark!$H$4-5),0,B528)</f>
        <v>0</v>
      </c>
    </row>
    <row r="529" spans="1:16" x14ac:dyDescent="0.2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32"/>
      <c r="L529" s="12">
        <f t="shared" si="28"/>
        <v>0</v>
      </c>
      <c r="M529" s="12">
        <f t="shared" si="29"/>
        <v>0</v>
      </c>
      <c r="N529" s="12">
        <f t="shared" si="30"/>
        <v>0</v>
      </c>
      <c r="O529" s="12">
        <f>IF(A529&lt;(Støtteark!$H$4-5),0,(IF(H529="Utførelse",(L529+M529),IF(H529="Fagkontroll",(N529),0))))</f>
        <v>0</v>
      </c>
      <c r="P529" s="12">
        <f>IF(A529&lt;(Støtteark!$H$4-5),0,B529)</f>
        <v>0</v>
      </c>
    </row>
    <row r="530" spans="1:16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32"/>
      <c r="L530" s="12">
        <f t="shared" si="28"/>
        <v>0</v>
      </c>
      <c r="M530" s="12">
        <f t="shared" si="29"/>
        <v>0</v>
      </c>
      <c r="N530" s="12">
        <f t="shared" si="30"/>
        <v>0</v>
      </c>
      <c r="O530" s="12">
        <f>IF(A530&lt;(Støtteark!$H$4-5),0,(IF(H530="Utførelse",(L530+M530),IF(H530="Fagkontroll",(N530),0))))</f>
        <v>0</v>
      </c>
      <c r="P530" s="12">
        <f>IF(A530&lt;(Støtteark!$H$4-5),0,B530)</f>
        <v>0</v>
      </c>
    </row>
    <row r="531" spans="1:16" x14ac:dyDescent="0.2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32"/>
      <c r="L531" s="12">
        <f t="shared" si="28"/>
        <v>0</v>
      </c>
      <c r="M531" s="12">
        <f t="shared" si="29"/>
        <v>0</v>
      </c>
      <c r="N531" s="12">
        <f t="shared" si="30"/>
        <v>0</v>
      </c>
      <c r="O531" s="12">
        <f>IF(A531&lt;(Støtteark!$H$4-5),0,(IF(H531="Utførelse",(L531+M531),IF(H531="Fagkontroll",(N531),0))))</f>
        <v>0</v>
      </c>
      <c r="P531" s="12">
        <f>IF(A531&lt;(Støtteark!$H$4-5),0,B531)</f>
        <v>0</v>
      </c>
    </row>
    <row r="532" spans="1:16" x14ac:dyDescent="0.2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32"/>
      <c r="L532" s="12">
        <f t="shared" si="28"/>
        <v>0</v>
      </c>
      <c r="M532" s="12">
        <f t="shared" si="29"/>
        <v>0</v>
      </c>
      <c r="N532" s="12">
        <f t="shared" si="30"/>
        <v>0</v>
      </c>
      <c r="O532" s="12">
        <f>IF(A532&lt;(Støtteark!$H$4-5),0,(IF(H532="Utførelse",(L532+M532),IF(H532="Fagkontroll",(N532),0))))</f>
        <v>0</v>
      </c>
      <c r="P532" s="12">
        <f>IF(A532&lt;(Støtteark!$H$4-5),0,B532)</f>
        <v>0</v>
      </c>
    </row>
    <row r="533" spans="1:16" x14ac:dyDescent="0.2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32"/>
      <c r="L533" s="12">
        <f t="shared" si="28"/>
        <v>0</v>
      </c>
      <c r="M533" s="12">
        <f t="shared" si="29"/>
        <v>0</v>
      </c>
      <c r="N533" s="12">
        <f t="shared" si="30"/>
        <v>0</v>
      </c>
      <c r="O533" s="12">
        <f>IF(A533&lt;(Støtteark!$H$4-5),0,(IF(H533="Utførelse",(L533+M533),IF(H533="Fagkontroll",(N533),0))))</f>
        <v>0</v>
      </c>
      <c r="P533" s="12">
        <f>IF(A533&lt;(Støtteark!$H$4-5),0,B533)</f>
        <v>0</v>
      </c>
    </row>
    <row r="534" spans="1:16" x14ac:dyDescent="0.2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32"/>
      <c r="L534" s="12">
        <f t="shared" si="28"/>
        <v>0</v>
      </c>
      <c r="M534" s="12">
        <f t="shared" si="29"/>
        <v>0</v>
      </c>
      <c r="N534" s="12">
        <f t="shared" si="30"/>
        <v>0</v>
      </c>
      <c r="O534" s="12">
        <f>IF(A534&lt;(Støtteark!$H$4-5),0,(IF(H534="Utførelse",(L534+M534),IF(H534="Fagkontroll",(N534),0))))</f>
        <v>0</v>
      </c>
      <c r="P534" s="12">
        <f>IF(A534&lt;(Støtteark!$H$4-5),0,B534)</f>
        <v>0</v>
      </c>
    </row>
    <row r="535" spans="1:16" x14ac:dyDescent="0.2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32"/>
      <c r="L535" s="12">
        <f t="shared" si="28"/>
        <v>0</v>
      </c>
      <c r="M535" s="12">
        <f t="shared" si="29"/>
        <v>0</v>
      </c>
      <c r="N535" s="12">
        <f t="shared" si="30"/>
        <v>0</v>
      </c>
      <c r="O535" s="12">
        <f>IF(A535&lt;(Støtteark!$H$4-5),0,(IF(H535="Utførelse",(L535+M535),IF(H535="Fagkontroll",(N535),0))))</f>
        <v>0</v>
      </c>
      <c r="P535" s="12">
        <f>IF(A535&lt;(Støtteark!$H$4-5),0,B535)</f>
        <v>0</v>
      </c>
    </row>
    <row r="536" spans="1:16" x14ac:dyDescent="0.2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32"/>
      <c r="L536" s="12">
        <f t="shared" si="28"/>
        <v>0</v>
      </c>
      <c r="M536" s="12">
        <f t="shared" si="29"/>
        <v>0</v>
      </c>
      <c r="N536" s="12">
        <f t="shared" si="30"/>
        <v>0</v>
      </c>
      <c r="O536" s="12">
        <f>IF(A536&lt;(Støtteark!$H$4-5),0,(IF(H536="Utførelse",(L536+M536),IF(H536="Fagkontroll",(N536),0))))</f>
        <v>0</v>
      </c>
      <c r="P536" s="12">
        <f>IF(A536&lt;(Støtteark!$H$4-5),0,B536)</f>
        <v>0</v>
      </c>
    </row>
    <row r="537" spans="1:16" x14ac:dyDescent="0.2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32"/>
      <c r="L537" s="12">
        <f t="shared" si="28"/>
        <v>0</v>
      </c>
      <c r="M537" s="12">
        <f t="shared" si="29"/>
        <v>0</v>
      </c>
      <c r="N537" s="12">
        <f t="shared" si="30"/>
        <v>0</v>
      </c>
      <c r="O537" s="12">
        <f>IF(A537&lt;(Støtteark!$H$4-5),0,(IF(H537="Utførelse",(L537+M537),IF(H537="Fagkontroll",(N537),0))))</f>
        <v>0</v>
      </c>
      <c r="P537" s="12">
        <f>IF(A537&lt;(Støtteark!$H$4-5),0,B537)</f>
        <v>0</v>
      </c>
    </row>
    <row r="538" spans="1:16" x14ac:dyDescent="0.2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32"/>
      <c r="L538" s="12">
        <f t="shared" si="28"/>
        <v>0</v>
      </c>
      <c r="M538" s="12">
        <f t="shared" si="29"/>
        <v>0</v>
      </c>
      <c r="N538" s="12">
        <f t="shared" si="30"/>
        <v>0</v>
      </c>
      <c r="O538" s="12">
        <f>IF(A538&lt;(Støtteark!$H$4-5),0,(IF(H538="Utførelse",(L538+M538),IF(H538="Fagkontroll",(N538),0))))</f>
        <v>0</v>
      </c>
      <c r="P538" s="12">
        <f>IF(A538&lt;(Støtteark!$H$4-5),0,B538)</f>
        <v>0</v>
      </c>
    </row>
    <row r="539" spans="1:16" x14ac:dyDescent="0.2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32"/>
      <c r="L539" s="12">
        <f t="shared" si="28"/>
        <v>0</v>
      </c>
      <c r="M539" s="12">
        <f t="shared" si="29"/>
        <v>0</v>
      </c>
      <c r="N539" s="12">
        <f t="shared" si="30"/>
        <v>0</v>
      </c>
      <c r="O539" s="12">
        <f>IF(A539&lt;(Støtteark!$H$4-5),0,(IF(H539="Utførelse",(L539+M539),IF(H539="Fagkontroll",(N539),0))))</f>
        <v>0</v>
      </c>
      <c r="P539" s="12">
        <f>IF(A539&lt;(Støtteark!$H$4-5),0,B539)</f>
        <v>0</v>
      </c>
    </row>
    <row r="540" spans="1:16" x14ac:dyDescent="0.2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32"/>
      <c r="L540" s="12">
        <f t="shared" si="28"/>
        <v>0</v>
      </c>
      <c r="M540" s="12">
        <f t="shared" si="29"/>
        <v>0</v>
      </c>
      <c r="N540" s="12">
        <f t="shared" si="30"/>
        <v>0</v>
      </c>
      <c r="O540" s="12">
        <f>IF(A540&lt;(Støtteark!$H$4-5),0,(IF(H540="Utførelse",(L540+M540),IF(H540="Fagkontroll",(N540),0))))</f>
        <v>0</v>
      </c>
      <c r="P540" s="12">
        <f>IF(A540&lt;(Støtteark!$H$4-5),0,B540)</f>
        <v>0</v>
      </c>
    </row>
    <row r="541" spans="1:16" x14ac:dyDescent="0.2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32"/>
      <c r="L541" s="12">
        <f t="shared" si="28"/>
        <v>0</v>
      </c>
      <c r="M541" s="12">
        <f t="shared" si="29"/>
        <v>0</v>
      </c>
      <c r="N541" s="12">
        <f t="shared" si="30"/>
        <v>0</v>
      </c>
      <c r="O541" s="12">
        <f>IF(A541&lt;(Støtteark!$H$4-5),0,(IF(H541="Utførelse",(L541+M541),IF(H541="Fagkontroll",(N541),0))))</f>
        <v>0</v>
      </c>
      <c r="P541" s="12">
        <f>IF(A541&lt;(Støtteark!$H$4-5),0,B541)</f>
        <v>0</v>
      </c>
    </row>
    <row r="542" spans="1:16" x14ac:dyDescent="0.2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32"/>
      <c r="L542" s="12">
        <f t="shared" si="28"/>
        <v>0</v>
      </c>
      <c r="M542" s="12">
        <f t="shared" si="29"/>
        <v>0</v>
      </c>
      <c r="N542" s="12">
        <f t="shared" si="30"/>
        <v>0</v>
      </c>
      <c r="O542" s="12">
        <f>IF(A542&lt;(Støtteark!$H$4-5),0,(IF(H542="Utførelse",(L542+M542),IF(H542="Fagkontroll",(N542),0))))</f>
        <v>0</v>
      </c>
      <c r="P542" s="12">
        <f>IF(A542&lt;(Støtteark!$H$4-5),0,B542)</f>
        <v>0</v>
      </c>
    </row>
    <row r="543" spans="1:16" x14ac:dyDescent="0.2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32"/>
      <c r="L543" s="12">
        <f t="shared" si="28"/>
        <v>0</v>
      </c>
      <c r="M543" s="12">
        <f t="shared" si="29"/>
        <v>0</v>
      </c>
      <c r="N543" s="12">
        <f t="shared" si="30"/>
        <v>0</v>
      </c>
      <c r="O543" s="12">
        <f>IF(A543&lt;(Støtteark!$H$4-5),0,(IF(H543="Utførelse",(L543+M543),IF(H543="Fagkontroll",(N543),0))))</f>
        <v>0</v>
      </c>
      <c r="P543" s="12">
        <f>IF(A543&lt;(Støtteark!$H$4-5),0,B543)</f>
        <v>0</v>
      </c>
    </row>
    <row r="544" spans="1:16" x14ac:dyDescent="0.2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32"/>
      <c r="L544" s="12">
        <f t="shared" si="28"/>
        <v>0</v>
      </c>
      <c r="M544" s="12">
        <f t="shared" si="29"/>
        <v>0</v>
      </c>
      <c r="N544" s="12">
        <f t="shared" si="30"/>
        <v>0</v>
      </c>
      <c r="O544" s="12">
        <f>IF(A544&lt;(Støtteark!$H$4-5),0,(IF(H544="Utførelse",(L544+M544),IF(H544="Fagkontroll",(N544),0))))</f>
        <v>0</v>
      </c>
      <c r="P544" s="12">
        <f>IF(A544&lt;(Støtteark!$H$4-5),0,B544)</f>
        <v>0</v>
      </c>
    </row>
    <row r="545" spans="1:16" x14ac:dyDescent="0.2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32"/>
      <c r="L545" s="12">
        <f t="shared" si="28"/>
        <v>0</v>
      </c>
      <c r="M545" s="12">
        <f t="shared" si="29"/>
        <v>0</v>
      </c>
      <c r="N545" s="12">
        <f t="shared" si="30"/>
        <v>0</v>
      </c>
      <c r="O545" s="12">
        <f>IF(A545&lt;(Støtteark!$H$4-5),0,(IF(H545="Utførelse",(L545+M545),IF(H545="Fagkontroll",(N545),0))))</f>
        <v>0</v>
      </c>
      <c r="P545" s="12">
        <f>IF(A545&lt;(Støtteark!$H$4-5),0,B545)</f>
        <v>0</v>
      </c>
    </row>
    <row r="546" spans="1:16" x14ac:dyDescent="0.2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32"/>
      <c r="L546" s="12">
        <f t="shared" si="28"/>
        <v>0</v>
      </c>
      <c r="M546" s="12">
        <f t="shared" si="29"/>
        <v>0</v>
      </c>
      <c r="N546" s="12">
        <f t="shared" si="30"/>
        <v>0</v>
      </c>
      <c r="O546" s="12">
        <f>IF(A546&lt;(Støtteark!$H$4-5),0,(IF(H546="Utførelse",(L546+M546),IF(H546="Fagkontroll",(N546),0))))</f>
        <v>0</v>
      </c>
      <c r="P546" s="12">
        <f>IF(A546&lt;(Støtteark!$H$4-5),0,B546)</f>
        <v>0</v>
      </c>
    </row>
    <row r="547" spans="1:16" x14ac:dyDescent="0.2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32"/>
      <c r="L547" s="12">
        <f t="shared" si="28"/>
        <v>0</v>
      </c>
      <c r="M547" s="12">
        <f t="shared" si="29"/>
        <v>0</v>
      </c>
      <c r="N547" s="12">
        <f t="shared" si="30"/>
        <v>0</v>
      </c>
      <c r="O547" s="12">
        <f>IF(A547&lt;(Støtteark!$H$4-5),0,(IF(H547="Utførelse",(L547+M547),IF(H547="Fagkontroll",(N547),0))))</f>
        <v>0</v>
      </c>
      <c r="P547" s="12">
        <f>IF(A547&lt;(Støtteark!$H$4-5),0,B547)</f>
        <v>0</v>
      </c>
    </row>
    <row r="548" spans="1:16" x14ac:dyDescent="0.2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32"/>
      <c r="L548" s="12">
        <f t="shared" si="28"/>
        <v>0</v>
      </c>
      <c r="M548" s="12">
        <f t="shared" si="29"/>
        <v>0</v>
      </c>
      <c r="N548" s="12">
        <f t="shared" si="30"/>
        <v>0</v>
      </c>
      <c r="O548" s="12">
        <f>IF(A548&lt;(Støtteark!$H$4-5),0,(IF(H548="Utførelse",(L548+M548),IF(H548="Fagkontroll",(N548),0))))</f>
        <v>0</v>
      </c>
      <c r="P548" s="12">
        <f>IF(A548&lt;(Støtteark!$H$4-5),0,B548)</f>
        <v>0</v>
      </c>
    </row>
    <row r="549" spans="1:16" x14ac:dyDescent="0.2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32"/>
      <c r="L549" s="12">
        <f t="shared" si="28"/>
        <v>0</v>
      </c>
      <c r="M549" s="12">
        <f t="shared" si="29"/>
        <v>0</v>
      </c>
      <c r="N549" s="12">
        <f t="shared" si="30"/>
        <v>0</v>
      </c>
      <c r="O549" s="12">
        <f>IF(A549&lt;(Støtteark!$H$4-5),0,(IF(H549="Utførelse",(L549+M549),IF(H549="Fagkontroll",(N549),0))))</f>
        <v>0</v>
      </c>
      <c r="P549" s="12">
        <f>IF(A549&lt;(Støtteark!$H$4-5),0,B549)</f>
        <v>0</v>
      </c>
    </row>
    <row r="550" spans="1:16" x14ac:dyDescent="0.2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32"/>
      <c r="L550" s="12">
        <f t="shared" si="28"/>
        <v>0</v>
      </c>
      <c r="M550" s="12">
        <f t="shared" si="29"/>
        <v>0</v>
      </c>
      <c r="N550" s="12">
        <f t="shared" si="30"/>
        <v>0</v>
      </c>
      <c r="O550" s="12">
        <f>IF(A550&lt;(Støtteark!$H$4-5),0,(IF(H550="Utførelse",(L550+M550),IF(H550="Fagkontroll",(N550),0))))</f>
        <v>0</v>
      </c>
      <c r="P550" s="12">
        <f>IF(A550&lt;(Støtteark!$H$4-5),0,B550)</f>
        <v>0</v>
      </c>
    </row>
    <row r="551" spans="1:16" x14ac:dyDescent="0.2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32"/>
      <c r="L551" s="12">
        <f t="shared" si="28"/>
        <v>0</v>
      </c>
      <c r="M551" s="12">
        <f t="shared" si="29"/>
        <v>0</v>
      </c>
      <c r="N551" s="12">
        <f t="shared" si="30"/>
        <v>0</v>
      </c>
      <c r="O551" s="12">
        <f>IF(A551&lt;(Støtteark!$H$4-5),0,(IF(H551="Utførelse",(L551+M551),IF(H551="Fagkontroll",(N551),0))))</f>
        <v>0</v>
      </c>
      <c r="P551" s="12">
        <f>IF(A551&lt;(Støtteark!$H$4-5),0,B551)</f>
        <v>0</v>
      </c>
    </row>
    <row r="552" spans="1:16" x14ac:dyDescent="0.2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32"/>
      <c r="L552" s="12">
        <f t="shared" si="28"/>
        <v>0</v>
      </c>
      <c r="M552" s="12">
        <f t="shared" si="29"/>
        <v>0</v>
      </c>
      <c r="N552" s="12">
        <f t="shared" si="30"/>
        <v>0</v>
      </c>
      <c r="O552" s="12">
        <f>IF(A552&lt;(Støtteark!$H$4-5),0,(IF(H552="Utførelse",(L552+M552),IF(H552="Fagkontroll",(N552),0))))</f>
        <v>0</v>
      </c>
      <c r="P552" s="12">
        <f>IF(A552&lt;(Støtteark!$H$4-5),0,B552)</f>
        <v>0</v>
      </c>
    </row>
    <row r="553" spans="1:16" x14ac:dyDescent="0.2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32"/>
      <c r="L553" s="12">
        <f t="shared" si="28"/>
        <v>0</v>
      </c>
      <c r="M553" s="12">
        <f t="shared" si="29"/>
        <v>0</v>
      </c>
      <c r="N553" s="12">
        <f t="shared" si="30"/>
        <v>0</v>
      </c>
      <c r="O553" s="12">
        <f>IF(A553&lt;(Støtteark!$H$4-5),0,(IF(H553="Utførelse",(L553+M553),IF(H553="Fagkontroll",(N553),0))))</f>
        <v>0</v>
      </c>
      <c r="P553" s="12">
        <f>IF(A553&lt;(Støtteark!$H$4-5),0,B553)</f>
        <v>0</v>
      </c>
    </row>
    <row r="554" spans="1:16" x14ac:dyDescent="0.2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32"/>
      <c r="L554" s="12">
        <f t="shared" si="28"/>
        <v>0</v>
      </c>
      <c r="M554" s="12">
        <f t="shared" si="29"/>
        <v>0</v>
      </c>
      <c r="N554" s="12">
        <f t="shared" si="30"/>
        <v>0</v>
      </c>
      <c r="O554" s="12">
        <f>IF(A554&lt;(Støtteark!$H$4-5),0,(IF(H554="Utførelse",(L554+M554),IF(H554="Fagkontroll",(N554),0))))</f>
        <v>0</v>
      </c>
      <c r="P554" s="12">
        <f>IF(A554&lt;(Støtteark!$H$4-5),0,B554)</f>
        <v>0</v>
      </c>
    </row>
    <row r="555" spans="1:16" x14ac:dyDescent="0.2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32"/>
      <c r="L555" s="12">
        <f t="shared" si="28"/>
        <v>0</v>
      </c>
      <c r="M555" s="12">
        <f t="shared" si="29"/>
        <v>0</v>
      </c>
      <c r="N555" s="12">
        <f t="shared" si="30"/>
        <v>0</v>
      </c>
      <c r="O555" s="12">
        <f>IF(A555&lt;(Støtteark!$H$4-5),0,(IF(H555="Utførelse",(L555+M555),IF(H555="Fagkontroll",(N555),0))))</f>
        <v>0</v>
      </c>
      <c r="P555" s="12">
        <f>IF(A555&lt;(Støtteark!$H$4-5),0,B555)</f>
        <v>0</v>
      </c>
    </row>
    <row r="556" spans="1:16" x14ac:dyDescent="0.2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32"/>
      <c r="L556" s="12">
        <f t="shared" si="28"/>
        <v>0</v>
      </c>
      <c r="M556" s="12">
        <f t="shared" si="29"/>
        <v>0</v>
      </c>
      <c r="N556" s="12">
        <f t="shared" si="30"/>
        <v>0</v>
      </c>
      <c r="O556" s="12">
        <f>IF(A556&lt;(Støtteark!$H$4-5),0,(IF(H556="Utførelse",(L556+M556),IF(H556="Fagkontroll",(N556),0))))</f>
        <v>0</v>
      </c>
      <c r="P556" s="12">
        <f>IF(A556&lt;(Støtteark!$H$4-5),0,B556)</f>
        <v>0</v>
      </c>
    </row>
    <row r="557" spans="1:16" x14ac:dyDescent="0.2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32"/>
      <c r="L557" s="12">
        <f t="shared" si="28"/>
        <v>0</v>
      </c>
      <c r="M557" s="12">
        <f t="shared" si="29"/>
        <v>0</v>
      </c>
      <c r="N557" s="12">
        <f t="shared" si="30"/>
        <v>0</v>
      </c>
      <c r="O557" s="12">
        <f>IF(A557&lt;(Støtteark!$H$4-5),0,(IF(H557="Utførelse",(L557+M557),IF(H557="Fagkontroll",(N557),0))))</f>
        <v>0</v>
      </c>
      <c r="P557" s="12">
        <f>IF(A557&lt;(Støtteark!$H$4-5),0,B557)</f>
        <v>0</v>
      </c>
    </row>
    <row r="558" spans="1:16" x14ac:dyDescent="0.2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32"/>
      <c r="L558" s="12">
        <f t="shared" si="28"/>
        <v>0</v>
      </c>
      <c r="M558" s="12">
        <f t="shared" si="29"/>
        <v>0</v>
      </c>
      <c r="N558" s="12">
        <f t="shared" si="30"/>
        <v>0</v>
      </c>
      <c r="O558" s="12">
        <f>IF(A558&lt;(Støtteark!$H$4-5),0,(IF(H558="Utførelse",(L558+M558),IF(H558="Fagkontroll",(N558),0))))</f>
        <v>0</v>
      </c>
      <c r="P558" s="12">
        <f>IF(A558&lt;(Støtteark!$H$4-5),0,B558)</f>
        <v>0</v>
      </c>
    </row>
    <row r="559" spans="1:16" x14ac:dyDescent="0.2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32"/>
      <c r="L559" s="12">
        <f t="shared" si="28"/>
        <v>0</v>
      </c>
      <c r="M559" s="12">
        <f t="shared" si="29"/>
        <v>0</v>
      </c>
      <c r="N559" s="12">
        <f t="shared" si="30"/>
        <v>0</v>
      </c>
      <c r="O559" s="12">
        <f>IF(A559&lt;(Støtteark!$H$4-5),0,(IF(H559="Utførelse",(L559+M559),IF(H559="Fagkontroll",(N559),0))))</f>
        <v>0</v>
      </c>
      <c r="P559" s="12">
        <f>IF(A559&lt;(Støtteark!$H$4-5),0,B559)</f>
        <v>0</v>
      </c>
    </row>
    <row r="560" spans="1:16" x14ac:dyDescent="0.2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32"/>
      <c r="L560" s="12">
        <f t="shared" si="28"/>
        <v>0</v>
      </c>
      <c r="M560" s="12">
        <f t="shared" si="29"/>
        <v>0</v>
      </c>
      <c r="N560" s="12">
        <f t="shared" si="30"/>
        <v>0</v>
      </c>
      <c r="O560" s="12">
        <f>IF(A560&lt;(Støtteark!$H$4-5),0,(IF(H560="Utførelse",(L560+M560),IF(H560="Fagkontroll",(N560),0))))</f>
        <v>0</v>
      </c>
      <c r="P560" s="12">
        <f>IF(A560&lt;(Støtteark!$H$4-5),0,B560)</f>
        <v>0</v>
      </c>
    </row>
    <row r="561" spans="1:16" x14ac:dyDescent="0.2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32"/>
      <c r="L561" s="12">
        <f t="shared" si="28"/>
        <v>0</v>
      </c>
      <c r="M561" s="12">
        <f t="shared" si="29"/>
        <v>0</v>
      </c>
      <c r="N561" s="12">
        <f t="shared" si="30"/>
        <v>0</v>
      </c>
      <c r="O561" s="12">
        <f>IF(A561&lt;(Støtteark!$H$4-5),0,(IF(H561="Utførelse",(L561+M561),IF(H561="Fagkontroll",(N561),0))))</f>
        <v>0</v>
      </c>
      <c r="P561" s="12">
        <f>IF(A561&lt;(Støtteark!$H$4-5),0,B561)</f>
        <v>0</v>
      </c>
    </row>
    <row r="562" spans="1:16" x14ac:dyDescent="0.2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32"/>
      <c r="L562" s="12">
        <f t="shared" si="28"/>
        <v>0</v>
      </c>
      <c r="M562" s="12">
        <f t="shared" si="29"/>
        <v>0</v>
      </c>
      <c r="N562" s="12">
        <f t="shared" si="30"/>
        <v>0</v>
      </c>
      <c r="O562" s="12">
        <f>IF(A562&lt;(Støtteark!$H$4-5),0,(IF(H562="Utførelse",(L562+M562),IF(H562="Fagkontroll",(N562),0))))</f>
        <v>0</v>
      </c>
      <c r="P562" s="12">
        <f>IF(A562&lt;(Støtteark!$H$4-5),0,B562)</f>
        <v>0</v>
      </c>
    </row>
    <row r="563" spans="1:16" x14ac:dyDescent="0.2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32"/>
      <c r="L563" s="12">
        <f t="shared" si="28"/>
        <v>0</v>
      </c>
      <c r="M563" s="12">
        <f t="shared" si="29"/>
        <v>0</v>
      </c>
      <c r="N563" s="12">
        <f t="shared" si="30"/>
        <v>0</v>
      </c>
      <c r="O563" s="12">
        <f>IF(A563&lt;(Støtteark!$H$4-5),0,(IF(H563="Utførelse",(L563+M563),IF(H563="Fagkontroll",(N563),0))))</f>
        <v>0</v>
      </c>
      <c r="P563" s="12">
        <f>IF(A563&lt;(Støtteark!$H$4-5),0,B563)</f>
        <v>0</v>
      </c>
    </row>
    <row r="564" spans="1:16" x14ac:dyDescent="0.2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32"/>
      <c r="L564" s="12">
        <f t="shared" si="28"/>
        <v>0</v>
      </c>
      <c r="M564" s="12">
        <f t="shared" si="29"/>
        <v>0</v>
      </c>
      <c r="N564" s="12">
        <f t="shared" si="30"/>
        <v>0</v>
      </c>
      <c r="O564" s="12">
        <f>IF(A564&lt;(Støtteark!$H$4-5),0,(IF(H564="Utførelse",(L564+M564),IF(H564="Fagkontroll",(N564),0))))</f>
        <v>0</v>
      </c>
      <c r="P564" s="12">
        <f>IF(A564&lt;(Støtteark!$H$4-5),0,B564)</f>
        <v>0</v>
      </c>
    </row>
    <row r="565" spans="1:16" x14ac:dyDescent="0.2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32"/>
      <c r="L565" s="12">
        <f t="shared" si="28"/>
        <v>0</v>
      </c>
      <c r="M565" s="12">
        <f t="shared" si="29"/>
        <v>0</v>
      </c>
      <c r="N565" s="12">
        <f t="shared" si="30"/>
        <v>0</v>
      </c>
      <c r="O565" s="12">
        <f>IF(A565&lt;(Støtteark!$H$4-5),0,(IF(H565="Utførelse",(L565+M565),IF(H565="Fagkontroll",(N565),0))))</f>
        <v>0</v>
      </c>
      <c r="P565" s="12">
        <f>IF(A565&lt;(Støtteark!$H$4-5),0,B565)</f>
        <v>0</v>
      </c>
    </row>
    <row r="566" spans="1:16" x14ac:dyDescent="0.2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32"/>
      <c r="L566" s="12">
        <f t="shared" si="28"/>
        <v>0</v>
      </c>
      <c r="M566" s="12">
        <f t="shared" si="29"/>
        <v>0</v>
      </c>
      <c r="N566" s="12">
        <f t="shared" si="30"/>
        <v>0</v>
      </c>
      <c r="O566" s="12">
        <f>IF(A566&lt;(Støtteark!$H$4-5),0,(IF(H566="Utførelse",(L566+M566),IF(H566="Fagkontroll",(N566),0))))</f>
        <v>0</v>
      </c>
      <c r="P566" s="12">
        <f>IF(A566&lt;(Støtteark!$H$4-5),0,B566)</f>
        <v>0</v>
      </c>
    </row>
    <row r="567" spans="1:16" x14ac:dyDescent="0.2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32"/>
      <c r="L567" s="12">
        <f t="shared" si="28"/>
        <v>0</v>
      </c>
      <c r="M567" s="12">
        <f t="shared" si="29"/>
        <v>0</v>
      </c>
      <c r="N567" s="12">
        <f t="shared" si="30"/>
        <v>0</v>
      </c>
      <c r="O567" s="12">
        <f>IF(A567&lt;(Støtteark!$H$4-5),0,(IF(H567="Utførelse",(L567+M567),IF(H567="Fagkontroll",(N567),0))))</f>
        <v>0</v>
      </c>
      <c r="P567" s="12">
        <f>IF(A567&lt;(Støtteark!$H$4-5),0,B567)</f>
        <v>0</v>
      </c>
    </row>
    <row r="568" spans="1:16" x14ac:dyDescent="0.2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32"/>
      <c r="L568" s="12">
        <f t="shared" si="28"/>
        <v>0</v>
      </c>
      <c r="M568" s="12">
        <f t="shared" si="29"/>
        <v>0</v>
      </c>
      <c r="N568" s="12">
        <f t="shared" si="30"/>
        <v>0</v>
      </c>
      <c r="O568" s="12">
        <f>IF(A568&lt;(Støtteark!$H$4-5),0,(IF(H568="Utførelse",(L568+M568),IF(H568="Fagkontroll",(N568),0))))</f>
        <v>0</v>
      </c>
      <c r="P568" s="12">
        <f>IF(A568&lt;(Støtteark!$H$4-5),0,B568)</f>
        <v>0</v>
      </c>
    </row>
    <row r="569" spans="1:16" x14ac:dyDescent="0.2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32"/>
      <c r="L569" s="12">
        <f t="shared" si="28"/>
        <v>0</v>
      </c>
      <c r="M569" s="12">
        <f t="shared" si="29"/>
        <v>0</v>
      </c>
      <c r="N569" s="12">
        <f t="shared" si="30"/>
        <v>0</v>
      </c>
      <c r="O569" s="12">
        <f>IF(A569&lt;(Støtteark!$H$4-5),0,(IF(H569="Utførelse",(L569+M569),IF(H569="Fagkontroll",(N569),0))))</f>
        <v>0</v>
      </c>
      <c r="P569" s="12">
        <f>IF(A569&lt;(Støtteark!$H$4-5),0,B569)</f>
        <v>0</v>
      </c>
    </row>
    <row r="570" spans="1:16" x14ac:dyDescent="0.2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32"/>
      <c r="L570" s="12">
        <f t="shared" si="28"/>
        <v>0</v>
      </c>
      <c r="M570" s="12">
        <f t="shared" si="29"/>
        <v>0</v>
      </c>
      <c r="N570" s="12">
        <f t="shared" si="30"/>
        <v>0</v>
      </c>
      <c r="O570" s="12">
        <f>IF(A570&lt;(Støtteark!$H$4-5),0,(IF(H570="Utførelse",(L570+M570),IF(H570="Fagkontroll",(N570),0))))</f>
        <v>0</v>
      </c>
      <c r="P570" s="12">
        <f>IF(A570&lt;(Støtteark!$H$4-5),0,B570)</f>
        <v>0</v>
      </c>
    </row>
    <row r="571" spans="1:16" x14ac:dyDescent="0.2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32"/>
      <c r="L571" s="12">
        <f t="shared" si="28"/>
        <v>0</v>
      </c>
      <c r="M571" s="12">
        <f t="shared" si="29"/>
        <v>0</v>
      </c>
      <c r="N571" s="12">
        <f t="shared" si="30"/>
        <v>0</v>
      </c>
      <c r="O571" s="12">
        <f>IF(A571&lt;(Støtteark!$H$4-5),0,(IF(H571="Utførelse",(L571+M571),IF(H571="Fagkontroll",(N571),0))))</f>
        <v>0</v>
      </c>
      <c r="P571" s="12">
        <f>IF(A571&lt;(Støtteark!$H$4-5),0,B571)</f>
        <v>0</v>
      </c>
    </row>
    <row r="572" spans="1:16" x14ac:dyDescent="0.2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32"/>
      <c r="L572" s="12">
        <f t="shared" si="28"/>
        <v>0</v>
      </c>
      <c r="M572" s="12">
        <f t="shared" si="29"/>
        <v>0</v>
      </c>
      <c r="N572" s="12">
        <f t="shared" si="30"/>
        <v>0</v>
      </c>
      <c r="O572" s="12">
        <f>IF(A572&lt;(Støtteark!$H$4-5),0,(IF(H572="Utførelse",(L572+M572),IF(H572="Fagkontroll",(N572),0))))</f>
        <v>0</v>
      </c>
      <c r="P572" s="12">
        <f>IF(A572&lt;(Støtteark!$H$4-5),0,B572)</f>
        <v>0</v>
      </c>
    </row>
    <row r="573" spans="1:16" x14ac:dyDescent="0.2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32"/>
      <c r="L573" s="12">
        <f t="shared" si="28"/>
        <v>0</v>
      </c>
      <c r="M573" s="12">
        <f t="shared" si="29"/>
        <v>0</v>
      </c>
      <c r="N573" s="12">
        <f t="shared" si="30"/>
        <v>0</v>
      </c>
      <c r="O573" s="12">
        <f>IF(A573&lt;(Støtteark!$H$4-5),0,(IF(H573="Utførelse",(L573+M573),IF(H573="Fagkontroll",(N573),0))))</f>
        <v>0</v>
      </c>
      <c r="P573" s="12">
        <f>IF(A573&lt;(Støtteark!$H$4-5),0,B573)</f>
        <v>0</v>
      </c>
    </row>
    <row r="574" spans="1:16" x14ac:dyDescent="0.2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32"/>
      <c r="L574" s="12">
        <f t="shared" si="28"/>
        <v>0</v>
      </c>
      <c r="M574" s="12">
        <f t="shared" si="29"/>
        <v>0</v>
      </c>
      <c r="N574" s="12">
        <f t="shared" si="30"/>
        <v>0</v>
      </c>
      <c r="O574" s="12">
        <f>IF(A574&lt;(Støtteark!$H$4-5),0,(IF(H574="Utførelse",(L574+M574),IF(H574="Fagkontroll",(N574),0))))</f>
        <v>0</v>
      </c>
      <c r="P574" s="12">
        <f>IF(A574&lt;(Støtteark!$H$4-5),0,B574)</f>
        <v>0</v>
      </c>
    </row>
    <row r="575" spans="1:16" x14ac:dyDescent="0.2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32"/>
      <c r="L575" s="12">
        <f t="shared" si="28"/>
        <v>0</v>
      </c>
      <c r="M575" s="12">
        <f t="shared" si="29"/>
        <v>0</v>
      </c>
      <c r="N575" s="12">
        <f t="shared" si="30"/>
        <v>0</v>
      </c>
      <c r="O575" s="12">
        <f>IF(A575&lt;(Støtteark!$H$4-5),0,(IF(H575="Utførelse",(L575+M575),IF(H575="Fagkontroll",(N575),0))))</f>
        <v>0</v>
      </c>
      <c r="P575" s="12">
        <f>IF(A575&lt;(Støtteark!$H$4-5),0,B575)</f>
        <v>0</v>
      </c>
    </row>
    <row r="576" spans="1:16" x14ac:dyDescent="0.2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32"/>
      <c r="L576" s="12">
        <f t="shared" si="28"/>
        <v>0</v>
      </c>
      <c r="M576" s="12">
        <f t="shared" si="29"/>
        <v>0</v>
      </c>
      <c r="N576" s="12">
        <f t="shared" si="30"/>
        <v>0</v>
      </c>
      <c r="O576" s="12">
        <f>IF(A576&lt;(Støtteark!$H$4-5),0,(IF(H576="Utførelse",(L576+M576),IF(H576="Fagkontroll",(N576),0))))</f>
        <v>0</v>
      </c>
      <c r="P576" s="12">
        <f>IF(A576&lt;(Støtteark!$H$4-5),0,B576)</f>
        <v>0</v>
      </c>
    </row>
    <row r="577" spans="1:16" x14ac:dyDescent="0.2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32"/>
      <c r="L577" s="12">
        <f t="shared" si="28"/>
        <v>0</v>
      </c>
      <c r="M577" s="12">
        <f t="shared" si="29"/>
        <v>0</v>
      </c>
      <c r="N577" s="12">
        <f t="shared" si="30"/>
        <v>0</v>
      </c>
      <c r="O577" s="12">
        <f>IF(A577&lt;(Støtteark!$H$4-5),0,(IF(H577="Utførelse",(L577+M577),IF(H577="Fagkontroll",(N577),0))))</f>
        <v>0</v>
      </c>
      <c r="P577" s="12">
        <f>IF(A577&lt;(Støtteark!$H$4-5),0,B577)</f>
        <v>0</v>
      </c>
    </row>
    <row r="578" spans="1:16" x14ac:dyDescent="0.2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32"/>
      <c r="L578" s="12">
        <f t="shared" si="28"/>
        <v>0</v>
      </c>
      <c r="M578" s="12">
        <f t="shared" si="29"/>
        <v>0</v>
      </c>
      <c r="N578" s="12">
        <f t="shared" si="30"/>
        <v>0</v>
      </c>
      <c r="O578" s="12">
        <f>IF(A578&lt;(Støtteark!$H$4-5),0,(IF(H578="Utførelse",(L578+M578),IF(H578="Fagkontroll",(N578),0))))</f>
        <v>0</v>
      </c>
      <c r="P578" s="12">
        <f>IF(A578&lt;(Støtteark!$H$4-5),0,B578)</f>
        <v>0</v>
      </c>
    </row>
    <row r="579" spans="1:16" x14ac:dyDescent="0.2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32"/>
      <c r="L579" s="12">
        <f t="shared" si="28"/>
        <v>0</v>
      </c>
      <c r="M579" s="12">
        <f t="shared" si="29"/>
        <v>0</v>
      </c>
      <c r="N579" s="12">
        <f t="shared" si="30"/>
        <v>0</v>
      </c>
      <c r="O579" s="12">
        <f>IF(A579&lt;(Støtteark!$H$4-5),0,(IF(H579="Utførelse",(L579+M579),IF(H579="Fagkontroll",(N579),0))))</f>
        <v>0</v>
      </c>
      <c r="P579" s="12">
        <f>IF(A579&lt;(Støtteark!$H$4-5),0,B579)</f>
        <v>0</v>
      </c>
    </row>
    <row r="580" spans="1:16" x14ac:dyDescent="0.2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32"/>
      <c r="L580" s="12">
        <f t="shared" si="28"/>
        <v>0</v>
      </c>
      <c r="M580" s="12">
        <f t="shared" si="29"/>
        <v>0</v>
      </c>
      <c r="N580" s="12">
        <f t="shared" si="30"/>
        <v>0</v>
      </c>
      <c r="O580" s="12">
        <f>IF(A580&lt;(Støtteark!$H$4-5),0,(IF(H580="Utførelse",(L580+M580),IF(H580="Fagkontroll",(N580),0))))</f>
        <v>0</v>
      </c>
      <c r="P580" s="12">
        <f>IF(A580&lt;(Støtteark!$H$4-5),0,B580)</f>
        <v>0</v>
      </c>
    </row>
    <row r="581" spans="1:16" x14ac:dyDescent="0.2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32"/>
      <c r="L581" s="12">
        <f t="shared" si="28"/>
        <v>0</v>
      </c>
      <c r="M581" s="12">
        <f t="shared" si="29"/>
        <v>0</v>
      </c>
      <c r="N581" s="12">
        <f t="shared" si="30"/>
        <v>0</v>
      </c>
      <c r="O581" s="12">
        <f>IF(A581&lt;(Støtteark!$H$4-5),0,(IF(H581="Utførelse",(L581+M581),IF(H581="Fagkontroll",(N581),0))))</f>
        <v>0</v>
      </c>
      <c r="P581" s="12">
        <f>IF(A581&lt;(Støtteark!$H$4-5),0,B581)</f>
        <v>0</v>
      </c>
    </row>
    <row r="582" spans="1:16" x14ac:dyDescent="0.2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32"/>
      <c r="L582" s="12">
        <f t="shared" si="28"/>
        <v>0</v>
      </c>
      <c r="M582" s="12">
        <f t="shared" si="29"/>
        <v>0</v>
      </c>
      <c r="N582" s="12">
        <f t="shared" si="30"/>
        <v>0</v>
      </c>
      <c r="O582" s="12">
        <f>IF(A582&lt;(Støtteark!$H$4-5),0,(IF(H582="Utførelse",(L582+M582),IF(H582="Fagkontroll",(N582),0))))</f>
        <v>0</v>
      </c>
      <c r="P582" s="12">
        <f>IF(A582&lt;(Støtteark!$H$4-5),0,B582)</f>
        <v>0</v>
      </c>
    </row>
    <row r="583" spans="1:16" x14ac:dyDescent="0.2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32"/>
      <c r="L583" s="12">
        <f t="shared" si="28"/>
        <v>0</v>
      </c>
      <c r="M583" s="12">
        <f t="shared" si="29"/>
        <v>0</v>
      </c>
      <c r="N583" s="12">
        <f t="shared" si="30"/>
        <v>0</v>
      </c>
      <c r="O583" s="12">
        <f>IF(A583&lt;(Støtteark!$H$4-5),0,(IF(H583="Utførelse",(L583+M583),IF(H583="Fagkontroll",(N583),0))))</f>
        <v>0</v>
      </c>
      <c r="P583" s="12">
        <f>IF(A583&lt;(Støtteark!$H$4-5),0,B583)</f>
        <v>0</v>
      </c>
    </row>
    <row r="584" spans="1:16" x14ac:dyDescent="0.2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32"/>
      <c r="L584" s="12">
        <f t="shared" si="28"/>
        <v>0</v>
      </c>
      <c r="M584" s="12">
        <f t="shared" si="29"/>
        <v>0</v>
      </c>
      <c r="N584" s="12">
        <f t="shared" si="30"/>
        <v>0</v>
      </c>
      <c r="O584" s="12">
        <f>IF(A584&lt;(Støtteark!$H$4-5),0,(IF(H584="Utførelse",(L584+M584),IF(H584="Fagkontroll",(N584),0))))</f>
        <v>0</v>
      </c>
      <c r="P584" s="12">
        <f>IF(A584&lt;(Støtteark!$H$4-5),0,B584)</f>
        <v>0</v>
      </c>
    </row>
    <row r="585" spans="1:16" x14ac:dyDescent="0.2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32"/>
      <c r="L585" s="12">
        <f t="shared" si="28"/>
        <v>0</v>
      </c>
      <c r="M585" s="12">
        <f t="shared" si="29"/>
        <v>0</v>
      </c>
      <c r="N585" s="12">
        <f t="shared" si="30"/>
        <v>0</v>
      </c>
      <c r="O585" s="12">
        <f>IF(A585&lt;(Støtteark!$H$4-5),0,(IF(H585="Utførelse",(L585+M585),IF(H585="Fagkontroll",(N585),0))))</f>
        <v>0</v>
      </c>
      <c r="P585" s="12">
        <f>IF(A585&lt;(Støtteark!$H$4-5),0,B585)</f>
        <v>0</v>
      </c>
    </row>
    <row r="586" spans="1:16" x14ac:dyDescent="0.2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32"/>
      <c r="L586" s="12">
        <f t="shared" si="28"/>
        <v>0</v>
      </c>
      <c r="M586" s="12">
        <f t="shared" si="29"/>
        <v>0</v>
      </c>
      <c r="N586" s="12">
        <f t="shared" si="30"/>
        <v>0</v>
      </c>
      <c r="O586" s="12">
        <f>IF(A586&lt;(Støtteark!$H$4-5),0,(IF(H586="Utførelse",(L586+M586),IF(H586="Fagkontroll",(N586),0))))</f>
        <v>0</v>
      </c>
      <c r="P586" s="12">
        <f>IF(A586&lt;(Støtteark!$H$4-5),0,B586)</f>
        <v>0</v>
      </c>
    </row>
    <row r="587" spans="1:16" x14ac:dyDescent="0.2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32"/>
      <c r="L587" s="12">
        <f t="shared" si="28"/>
        <v>0</v>
      </c>
      <c r="M587" s="12">
        <f t="shared" si="29"/>
        <v>0</v>
      </c>
      <c r="N587" s="12">
        <f t="shared" si="30"/>
        <v>0</v>
      </c>
      <c r="O587" s="12">
        <f>IF(A587&lt;(Støtteark!$H$4-5),0,(IF(H587="Utførelse",(L587+M587),IF(H587="Fagkontroll",(N587),0))))</f>
        <v>0</v>
      </c>
      <c r="P587" s="12">
        <f>IF(A587&lt;(Støtteark!$H$4-5),0,B587)</f>
        <v>0</v>
      </c>
    </row>
    <row r="588" spans="1:16" x14ac:dyDescent="0.2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32"/>
      <c r="L588" s="12">
        <f t="shared" si="28"/>
        <v>0</v>
      </c>
      <c r="M588" s="12">
        <f t="shared" si="29"/>
        <v>0</v>
      </c>
      <c r="N588" s="12">
        <f t="shared" si="30"/>
        <v>0</v>
      </c>
      <c r="O588" s="12">
        <f>IF(A588&lt;(Støtteark!$H$4-5),0,(IF(H588="Utførelse",(L588+M588),IF(H588="Fagkontroll",(N588),0))))</f>
        <v>0</v>
      </c>
      <c r="P588" s="12">
        <f>IF(A588&lt;(Støtteark!$H$4-5),0,B588)</f>
        <v>0</v>
      </c>
    </row>
    <row r="589" spans="1:16" x14ac:dyDescent="0.2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32"/>
      <c r="L589" s="12">
        <f t="shared" si="28"/>
        <v>0</v>
      </c>
      <c r="M589" s="12">
        <f t="shared" si="29"/>
        <v>0</v>
      </c>
      <c r="N589" s="12">
        <f t="shared" si="30"/>
        <v>0</v>
      </c>
      <c r="O589" s="12">
        <f>IF(A589&lt;(Støtteark!$H$4-5),0,(IF(H589="Utførelse",(L589+M589),IF(H589="Fagkontroll",(N589),0))))</f>
        <v>0</v>
      </c>
      <c r="P589" s="12">
        <f>IF(A589&lt;(Støtteark!$H$4-5),0,B589)</f>
        <v>0</v>
      </c>
    </row>
    <row r="590" spans="1:16" x14ac:dyDescent="0.2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32"/>
      <c r="L590" s="12">
        <f t="shared" si="28"/>
        <v>0</v>
      </c>
      <c r="M590" s="12">
        <f t="shared" si="29"/>
        <v>0</v>
      </c>
      <c r="N590" s="12">
        <f t="shared" si="30"/>
        <v>0</v>
      </c>
      <c r="O590" s="12">
        <f>IF(A590&lt;(Støtteark!$H$4-5),0,(IF(H590="Utførelse",(L590+M590),IF(H590="Fagkontroll",(N590),0))))</f>
        <v>0</v>
      </c>
      <c r="P590" s="12">
        <f>IF(A590&lt;(Støtteark!$H$4-5),0,B590)</f>
        <v>0</v>
      </c>
    </row>
    <row r="591" spans="1:16" x14ac:dyDescent="0.2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32"/>
      <c r="L591" s="12">
        <f t="shared" ref="L591:L654" si="31">IF(H591="Utførelse",IF(G591="Tekniske planer",B591,0),0)</f>
        <v>0</v>
      </c>
      <c r="M591" s="12">
        <f t="shared" ref="M591:M654" si="32">IF(H591="Utførelse",IF(G591="Revurdering",B591,0),0)</f>
        <v>0</v>
      </c>
      <c r="N591" s="12">
        <f t="shared" ref="N591:N654" si="33">IF(L591+M591&gt;0,0,B591)</f>
        <v>0</v>
      </c>
      <c r="O591" s="12">
        <f>IF(A591&lt;(Støtteark!$H$4-5),0,(IF(H591="Utførelse",(L591+M591),IF(H591="Fagkontroll",(N591),0))))</f>
        <v>0</v>
      </c>
      <c r="P591" s="12">
        <f>IF(A591&lt;(Støtteark!$H$4-5),0,B591)</f>
        <v>0</v>
      </c>
    </row>
    <row r="592" spans="1:16" x14ac:dyDescent="0.2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32"/>
      <c r="L592" s="12">
        <f t="shared" si="31"/>
        <v>0</v>
      </c>
      <c r="M592" s="12">
        <f t="shared" si="32"/>
        <v>0</v>
      </c>
      <c r="N592" s="12">
        <f t="shared" si="33"/>
        <v>0</v>
      </c>
      <c r="O592" s="12">
        <f>IF(A592&lt;(Støtteark!$H$4-5),0,(IF(H592="Utførelse",(L592+M592),IF(H592="Fagkontroll",(N592),0))))</f>
        <v>0</v>
      </c>
      <c r="P592" s="12">
        <f>IF(A592&lt;(Støtteark!$H$4-5),0,B592)</f>
        <v>0</v>
      </c>
    </row>
    <row r="593" spans="1:16" x14ac:dyDescent="0.2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32"/>
      <c r="L593" s="12">
        <f t="shared" si="31"/>
        <v>0</v>
      </c>
      <c r="M593" s="12">
        <f t="shared" si="32"/>
        <v>0</v>
      </c>
      <c r="N593" s="12">
        <f t="shared" si="33"/>
        <v>0</v>
      </c>
      <c r="O593" s="12">
        <f>IF(A593&lt;(Støtteark!$H$4-5),0,(IF(H593="Utførelse",(L593+M593),IF(H593="Fagkontroll",(N593),0))))</f>
        <v>0</v>
      </c>
      <c r="P593" s="12">
        <f>IF(A593&lt;(Støtteark!$H$4-5),0,B593)</f>
        <v>0</v>
      </c>
    </row>
    <row r="594" spans="1:16" x14ac:dyDescent="0.2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32"/>
      <c r="L594" s="12">
        <f t="shared" si="31"/>
        <v>0</v>
      </c>
      <c r="M594" s="12">
        <f t="shared" si="32"/>
        <v>0</v>
      </c>
      <c r="N594" s="12">
        <f t="shared" si="33"/>
        <v>0</v>
      </c>
      <c r="O594" s="12">
        <f>IF(A594&lt;(Støtteark!$H$4-5),0,(IF(H594="Utførelse",(L594+M594),IF(H594="Fagkontroll",(N594),0))))</f>
        <v>0</v>
      </c>
      <c r="P594" s="12">
        <f>IF(A594&lt;(Støtteark!$H$4-5),0,B594)</f>
        <v>0</v>
      </c>
    </row>
    <row r="595" spans="1:16" x14ac:dyDescent="0.2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32"/>
      <c r="L595" s="12">
        <f t="shared" si="31"/>
        <v>0</v>
      </c>
      <c r="M595" s="12">
        <f t="shared" si="32"/>
        <v>0</v>
      </c>
      <c r="N595" s="12">
        <f t="shared" si="33"/>
        <v>0</v>
      </c>
      <c r="O595" s="12">
        <f>IF(A595&lt;(Støtteark!$H$4-5),0,(IF(H595="Utførelse",(L595+M595),IF(H595="Fagkontroll",(N595),0))))</f>
        <v>0</v>
      </c>
      <c r="P595" s="12">
        <f>IF(A595&lt;(Støtteark!$H$4-5),0,B595)</f>
        <v>0</v>
      </c>
    </row>
    <row r="596" spans="1:16" x14ac:dyDescent="0.2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32"/>
      <c r="L596" s="12">
        <f t="shared" si="31"/>
        <v>0</v>
      </c>
      <c r="M596" s="12">
        <f t="shared" si="32"/>
        <v>0</v>
      </c>
      <c r="N596" s="12">
        <f t="shared" si="33"/>
        <v>0</v>
      </c>
      <c r="O596" s="12">
        <f>IF(A596&lt;(Støtteark!$H$4-5),0,(IF(H596="Utførelse",(L596+M596),IF(H596="Fagkontroll",(N596),0))))</f>
        <v>0</v>
      </c>
      <c r="P596" s="12">
        <f>IF(A596&lt;(Støtteark!$H$4-5),0,B596)</f>
        <v>0</v>
      </c>
    </row>
    <row r="597" spans="1:16" x14ac:dyDescent="0.2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32"/>
      <c r="L597" s="12">
        <f t="shared" si="31"/>
        <v>0</v>
      </c>
      <c r="M597" s="12">
        <f t="shared" si="32"/>
        <v>0</v>
      </c>
      <c r="N597" s="12">
        <f t="shared" si="33"/>
        <v>0</v>
      </c>
      <c r="O597" s="12">
        <f>IF(A597&lt;(Støtteark!$H$4-5),0,(IF(H597="Utførelse",(L597+M597),IF(H597="Fagkontroll",(N597),0))))</f>
        <v>0</v>
      </c>
      <c r="P597" s="12">
        <f>IF(A597&lt;(Støtteark!$H$4-5),0,B597)</f>
        <v>0</v>
      </c>
    </row>
    <row r="598" spans="1:16" x14ac:dyDescent="0.2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32"/>
      <c r="L598" s="12">
        <f t="shared" si="31"/>
        <v>0</v>
      </c>
      <c r="M598" s="12">
        <f t="shared" si="32"/>
        <v>0</v>
      </c>
      <c r="N598" s="12">
        <f t="shared" si="33"/>
        <v>0</v>
      </c>
      <c r="O598" s="12">
        <f>IF(A598&lt;(Støtteark!$H$4-5),0,(IF(H598="Utførelse",(L598+M598),IF(H598="Fagkontroll",(N598),0))))</f>
        <v>0</v>
      </c>
      <c r="P598" s="12">
        <f>IF(A598&lt;(Støtteark!$H$4-5),0,B598)</f>
        <v>0</v>
      </c>
    </row>
    <row r="599" spans="1:16" x14ac:dyDescent="0.2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32"/>
      <c r="L599" s="12">
        <f t="shared" si="31"/>
        <v>0</v>
      </c>
      <c r="M599" s="12">
        <f t="shared" si="32"/>
        <v>0</v>
      </c>
      <c r="N599" s="12">
        <f t="shared" si="33"/>
        <v>0</v>
      </c>
      <c r="O599" s="12">
        <f>IF(A599&lt;(Støtteark!$H$4-5),0,(IF(H599="Utførelse",(L599+M599),IF(H599="Fagkontroll",(N599),0))))</f>
        <v>0</v>
      </c>
      <c r="P599" s="12">
        <f>IF(A599&lt;(Støtteark!$H$4-5),0,B599)</f>
        <v>0</v>
      </c>
    </row>
    <row r="600" spans="1:16" x14ac:dyDescent="0.2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32"/>
      <c r="L600" s="12">
        <f t="shared" si="31"/>
        <v>0</v>
      </c>
      <c r="M600" s="12">
        <f t="shared" si="32"/>
        <v>0</v>
      </c>
      <c r="N600" s="12">
        <f t="shared" si="33"/>
        <v>0</v>
      </c>
      <c r="O600" s="12">
        <f>IF(A600&lt;(Støtteark!$H$4-5),0,(IF(H600="Utførelse",(L600+M600),IF(H600="Fagkontroll",(N600),0))))</f>
        <v>0</v>
      </c>
      <c r="P600" s="12">
        <f>IF(A600&lt;(Støtteark!$H$4-5),0,B600)</f>
        <v>0</v>
      </c>
    </row>
    <row r="601" spans="1:16" x14ac:dyDescent="0.2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32"/>
      <c r="L601" s="12">
        <f t="shared" si="31"/>
        <v>0</v>
      </c>
      <c r="M601" s="12">
        <f t="shared" si="32"/>
        <v>0</v>
      </c>
      <c r="N601" s="12">
        <f t="shared" si="33"/>
        <v>0</v>
      </c>
      <c r="O601" s="12">
        <f>IF(A601&lt;(Støtteark!$H$4-5),0,(IF(H601="Utførelse",(L601+M601),IF(H601="Fagkontroll",(N601),0))))</f>
        <v>0</v>
      </c>
      <c r="P601" s="12">
        <f>IF(A601&lt;(Støtteark!$H$4-5),0,B601)</f>
        <v>0</v>
      </c>
    </row>
    <row r="602" spans="1:16" x14ac:dyDescent="0.2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32"/>
      <c r="L602" s="12">
        <f t="shared" si="31"/>
        <v>0</v>
      </c>
      <c r="M602" s="12">
        <f t="shared" si="32"/>
        <v>0</v>
      </c>
      <c r="N602" s="12">
        <f t="shared" si="33"/>
        <v>0</v>
      </c>
      <c r="O602" s="12">
        <f>IF(A602&lt;(Støtteark!$H$4-5),0,(IF(H602="Utførelse",(L602+M602),IF(H602="Fagkontroll",(N602),0))))</f>
        <v>0</v>
      </c>
      <c r="P602" s="12">
        <f>IF(A602&lt;(Støtteark!$H$4-5),0,B602)</f>
        <v>0</v>
      </c>
    </row>
    <row r="603" spans="1:16" x14ac:dyDescent="0.2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32"/>
      <c r="L603" s="12">
        <f t="shared" si="31"/>
        <v>0</v>
      </c>
      <c r="M603" s="12">
        <f t="shared" si="32"/>
        <v>0</v>
      </c>
      <c r="N603" s="12">
        <f t="shared" si="33"/>
        <v>0</v>
      </c>
      <c r="O603" s="12">
        <f>IF(A603&lt;(Støtteark!$H$4-5),0,(IF(H603="Utførelse",(L603+M603),IF(H603="Fagkontroll",(N603),0))))</f>
        <v>0</v>
      </c>
      <c r="P603" s="12">
        <f>IF(A603&lt;(Støtteark!$H$4-5),0,B603)</f>
        <v>0</v>
      </c>
    </row>
    <row r="604" spans="1:16" x14ac:dyDescent="0.2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32"/>
      <c r="L604" s="12">
        <f t="shared" si="31"/>
        <v>0</v>
      </c>
      <c r="M604" s="12">
        <f t="shared" si="32"/>
        <v>0</v>
      </c>
      <c r="N604" s="12">
        <f t="shared" si="33"/>
        <v>0</v>
      </c>
      <c r="O604" s="12">
        <f>IF(A604&lt;(Støtteark!$H$4-5),0,(IF(H604="Utførelse",(L604+M604),IF(H604="Fagkontroll",(N604),0))))</f>
        <v>0</v>
      </c>
      <c r="P604" s="12">
        <f>IF(A604&lt;(Støtteark!$H$4-5),0,B604)</f>
        <v>0</v>
      </c>
    </row>
    <row r="605" spans="1:16" x14ac:dyDescent="0.2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32"/>
      <c r="L605" s="12">
        <f t="shared" si="31"/>
        <v>0</v>
      </c>
      <c r="M605" s="12">
        <f t="shared" si="32"/>
        <v>0</v>
      </c>
      <c r="N605" s="12">
        <f t="shared" si="33"/>
        <v>0</v>
      </c>
      <c r="O605" s="12">
        <f>IF(A605&lt;(Støtteark!$H$4-5),0,(IF(H605="Utførelse",(L605+M605),IF(H605="Fagkontroll",(N605),0))))</f>
        <v>0</v>
      </c>
      <c r="P605" s="12">
        <f>IF(A605&lt;(Støtteark!$H$4-5),0,B605)</f>
        <v>0</v>
      </c>
    </row>
    <row r="606" spans="1:16" x14ac:dyDescent="0.2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32"/>
      <c r="L606" s="12">
        <f t="shared" si="31"/>
        <v>0</v>
      </c>
      <c r="M606" s="12">
        <f t="shared" si="32"/>
        <v>0</v>
      </c>
      <c r="N606" s="12">
        <f t="shared" si="33"/>
        <v>0</v>
      </c>
      <c r="O606" s="12">
        <f>IF(A606&lt;(Støtteark!$H$4-5),0,(IF(H606="Utførelse",(L606+M606),IF(H606="Fagkontroll",(N606),0))))</f>
        <v>0</v>
      </c>
      <c r="P606" s="12">
        <f>IF(A606&lt;(Støtteark!$H$4-5),0,B606)</f>
        <v>0</v>
      </c>
    </row>
    <row r="607" spans="1:16" x14ac:dyDescent="0.2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32"/>
      <c r="L607" s="12">
        <f t="shared" si="31"/>
        <v>0</v>
      </c>
      <c r="M607" s="12">
        <f t="shared" si="32"/>
        <v>0</v>
      </c>
      <c r="N607" s="12">
        <f t="shared" si="33"/>
        <v>0</v>
      </c>
      <c r="O607" s="12">
        <f>IF(A607&lt;(Støtteark!$H$4-5),0,(IF(H607="Utførelse",(L607+M607),IF(H607="Fagkontroll",(N607),0))))</f>
        <v>0</v>
      </c>
      <c r="P607" s="12">
        <f>IF(A607&lt;(Støtteark!$H$4-5),0,B607)</f>
        <v>0</v>
      </c>
    </row>
    <row r="608" spans="1:16" x14ac:dyDescent="0.2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32"/>
      <c r="L608" s="12">
        <f t="shared" si="31"/>
        <v>0</v>
      </c>
      <c r="M608" s="12">
        <f t="shared" si="32"/>
        <v>0</v>
      </c>
      <c r="N608" s="12">
        <f t="shared" si="33"/>
        <v>0</v>
      </c>
      <c r="O608" s="12">
        <f>IF(A608&lt;(Støtteark!$H$4-5),0,(IF(H608="Utførelse",(L608+M608),IF(H608="Fagkontroll",(N608),0))))</f>
        <v>0</v>
      </c>
      <c r="P608" s="12">
        <f>IF(A608&lt;(Støtteark!$H$4-5),0,B608)</f>
        <v>0</v>
      </c>
    </row>
    <row r="609" spans="1:16" x14ac:dyDescent="0.2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32"/>
      <c r="L609" s="12">
        <f t="shared" si="31"/>
        <v>0</v>
      </c>
      <c r="M609" s="12">
        <f t="shared" si="32"/>
        <v>0</v>
      </c>
      <c r="N609" s="12">
        <f t="shared" si="33"/>
        <v>0</v>
      </c>
      <c r="O609" s="12">
        <f>IF(A609&lt;(Støtteark!$H$4-5),0,(IF(H609="Utførelse",(L609+M609),IF(H609="Fagkontroll",(N609),0))))</f>
        <v>0</v>
      </c>
      <c r="P609" s="12">
        <f>IF(A609&lt;(Støtteark!$H$4-5),0,B609)</f>
        <v>0</v>
      </c>
    </row>
    <row r="610" spans="1:16" x14ac:dyDescent="0.2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32"/>
      <c r="L610" s="12">
        <f t="shared" si="31"/>
        <v>0</v>
      </c>
      <c r="M610" s="12">
        <f t="shared" si="32"/>
        <v>0</v>
      </c>
      <c r="N610" s="12">
        <f t="shared" si="33"/>
        <v>0</v>
      </c>
      <c r="O610" s="12">
        <f>IF(A610&lt;(Støtteark!$H$4-5),0,(IF(H610="Utførelse",(L610+M610),IF(H610="Fagkontroll",(N610),0))))</f>
        <v>0</v>
      </c>
      <c r="P610" s="12">
        <f>IF(A610&lt;(Støtteark!$H$4-5),0,B610)</f>
        <v>0</v>
      </c>
    </row>
    <row r="611" spans="1:16" x14ac:dyDescent="0.2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32"/>
      <c r="L611" s="12">
        <f t="shared" si="31"/>
        <v>0</v>
      </c>
      <c r="M611" s="12">
        <f t="shared" si="32"/>
        <v>0</v>
      </c>
      <c r="N611" s="12">
        <f t="shared" si="33"/>
        <v>0</v>
      </c>
      <c r="O611" s="12">
        <f>IF(A611&lt;(Støtteark!$H$4-5),0,(IF(H611="Utførelse",(L611+M611),IF(H611="Fagkontroll",(N611),0))))</f>
        <v>0</v>
      </c>
      <c r="P611" s="12">
        <f>IF(A611&lt;(Støtteark!$H$4-5),0,B611)</f>
        <v>0</v>
      </c>
    </row>
    <row r="612" spans="1:16" x14ac:dyDescent="0.2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32"/>
      <c r="L612" s="12">
        <f t="shared" si="31"/>
        <v>0</v>
      </c>
      <c r="M612" s="12">
        <f t="shared" si="32"/>
        <v>0</v>
      </c>
      <c r="N612" s="12">
        <f t="shared" si="33"/>
        <v>0</v>
      </c>
      <c r="O612" s="12">
        <f>IF(A612&lt;(Støtteark!$H$4-5),0,(IF(H612="Utførelse",(L612+M612),IF(H612="Fagkontroll",(N612),0))))</f>
        <v>0</v>
      </c>
      <c r="P612" s="12">
        <f>IF(A612&lt;(Støtteark!$H$4-5),0,B612)</f>
        <v>0</v>
      </c>
    </row>
    <row r="613" spans="1:16" x14ac:dyDescent="0.2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32"/>
      <c r="L613" s="12">
        <f t="shared" si="31"/>
        <v>0</v>
      </c>
      <c r="M613" s="12">
        <f t="shared" si="32"/>
        <v>0</v>
      </c>
      <c r="N613" s="12">
        <f t="shared" si="33"/>
        <v>0</v>
      </c>
      <c r="O613" s="12">
        <f>IF(A613&lt;(Støtteark!$H$4-5),0,(IF(H613="Utførelse",(L613+M613),IF(H613="Fagkontroll",(N613),0))))</f>
        <v>0</v>
      </c>
      <c r="P613" s="12">
        <f>IF(A613&lt;(Støtteark!$H$4-5),0,B613)</f>
        <v>0</v>
      </c>
    </row>
    <row r="614" spans="1:16" x14ac:dyDescent="0.2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32"/>
      <c r="L614" s="12">
        <f t="shared" si="31"/>
        <v>0</v>
      </c>
      <c r="M614" s="12">
        <f t="shared" si="32"/>
        <v>0</v>
      </c>
      <c r="N614" s="12">
        <f t="shared" si="33"/>
        <v>0</v>
      </c>
      <c r="O614" s="12">
        <f>IF(A614&lt;(Støtteark!$H$4-5),0,(IF(H614="Utførelse",(L614+M614),IF(H614="Fagkontroll",(N614),0))))</f>
        <v>0</v>
      </c>
      <c r="P614" s="12">
        <f>IF(A614&lt;(Støtteark!$H$4-5),0,B614)</f>
        <v>0</v>
      </c>
    </row>
    <row r="615" spans="1:16" x14ac:dyDescent="0.2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32"/>
      <c r="L615" s="12">
        <f t="shared" si="31"/>
        <v>0</v>
      </c>
      <c r="M615" s="12">
        <f t="shared" si="32"/>
        <v>0</v>
      </c>
      <c r="N615" s="12">
        <f t="shared" si="33"/>
        <v>0</v>
      </c>
      <c r="O615" s="12">
        <f>IF(A615&lt;(Støtteark!$H$4-5),0,(IF(H615="Utførelse",(L615+M615),IF(H615="Fagkontroll",(N615),0))))</f>
        <v>0</v>
      </c>
      <c r="P615" s="12">
        <f>IF(A615&lt;(Støtteark!$H$4-5),0,B615)</f>
        <v>0</v>
      </c>
    </row>
    <row r="616" spans="1:16" x14ac:dyDescent="0.2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32"/>
      <c r="L616" s="12">
        <f t="shared" si="31"/>
        <v>0</v>
      </c>
      <c r="M616" s="12">
        <f t="shared" si="32"/>
        <v>0</v>
      </c>
      <c r="N616" s="12">
        <f t="shared" si="33"/>
        <v>0</v>
      </c>
      <c r="O616" s="12">
        <f>IF(A616&lt;(Støtteark!$H$4-5),0,(IF(H616="Utførelse",(L616+M616),IF(H616="Fagkontroll",(N616),0))))</f>
        <v>0</v>
      </c>
      <c r="P616" s="12">
        <f>IF(A616&lt;(Støtteark!$H$4-5),0,B616)</f>
        <v>0</v>
      </c>
    </row>
    <row r="617" spans="1:16" x14ac:dyDescent="0.2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32"/>
      <c r="L617" s="12">
        <f t="shared" si="31"/>
        <v>0</v>
      </c>
      <c r="M617" s="12">
        <f t="shared" si="32"/>
        <v>0</v>
      </c>
      <c r="N617" s="12">
        <f t="shared" si="33"/>
        <v>0</v>
      </c>
      <c r="O617" s="12">
        <f>IF(A617&lt;(Støtteark!$H$4-5),0,(IF(H617="Utførelse",(L617+M617),IF(H617="Fagkontroll",(N617),0))))</f>
        <v>0</v>
      </c>
      <c r="P617" s="12">
        <f>IF(A617&lt;(Støtteark!$H$4-5),0,B617)</f>
        <v>0</v>
      </c>
    </row>
    <row r="618" spans="1:16" x14ac:dyDescent="0.2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32"/>
      <c r="L618" s="12">
        <f t="shared" si="31"/>
        <v>0</v>
      </c>
      <c r="M618" s="12">
        <f t="shared" si="32"/>
        <v>0</v>
      </c>
      <c r="N618" s="12">
        <f t="shared" si="33"/>
        <v>0</v>
      </c>
      <c r="O618" s="12">
        <f>IF(A618&lt;(Støtteark!$H$4-5),0,(IF(H618="Utførelse",(L618+M618),IF(H618="Fagkontroll",(N618),0))))</f>
        <v>0</v>
      </c>
      <c r="P618" s="12">
        <f>IF(A618&lt;(Støtteark!$H$4-5),0,B618)</f>
        <v>0</v>
      </c>
    </row>
    <row r="619" spans="1:16" x14ac:dyDescent="0.2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32"/>
      <c r="L619" s="12">
        <f t="shared" si="31"/>
        <v>0</v>
      </c>
      <c r="M619" s="12">
        <f t="shared" si="32"/>
        <v>0</v>
      </c>
      <c r="N619" s="12">
        <f t="shared" si="33"/>
        <v>0</v>
      </c>
      <c r="O619" s="12">
        <f>IF(A619&lt;(Støtteark!$H$4-5),0,(IF(H619="Utførelse",(L619+M619),IF(H619="Fagkontroll",(N619),0))))</f>
        <v>0</v>
      </c>
      <c r="P619" s="12">
        <f>IF(A619&lt;(Støtteark!$H$4-5),0,B619)</f>
        <v>0</v>
      </c>
    </row>
    <row r="620" spans="1:16" x14ac:dyDescent="0.2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32"/>
      <c r="L620" s="12">
        <f t="shared" si="31"/>
        <v>0</v>
      </c>
      <c r="M620" s="12">
        <f t="shared" si="32"/>
        <v>0</v>
      </c>
      <c r="N620" s="12">
        <f t="shared" si="33"/>
        <v>0</v>
      </c>
      <c r="O620" s="12">
        <f>IF(A620&lt;(Støtteark!$H$4-5),0,(IF(H620="Utførelse",(L620+M620),IF(H620="Fagkontroll",(N620),0))))</f>
        <v>0</v>
      </c>
      <c r="P620" s="12">
        <f>IF(A620&lt;(Støtteark!$H$4-5),0,B620)</f>
        <v>0</v>
      </c>
    </row>
    <row r="621" spans="1:16" x14ac:dyDescent="0.2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32"/>
      <c r="L621" s="12">
        <f t="shared" si="31"/>
        <v>0</v>
      </c>
      <c r="M621" s="12">
        <f t="shared" si="32"/>
        <v>0</v>
      </c>
      <c r="N621" s="12">
        <f t="shared" si="33"/>
        <v>0</v>
      </c>
      <c r="O621" s="12">
        <f>IF(A621&lt;(Støtteark!$H$4-5),0,(IF(H621="Utførelse",(L621+M621),IF(H621="Fagkontroll",(N621),0))))</f>
        <v>0</v>
      </c>
      <c r="P621" s="12">
        <f>IF(A621&lt;(Støtteark!$H$4-5),0,B621)</f>
        <v>0</v>
      </c>
    </row>
    <row r="622" spans="1:16" x14ac:dyDescent="0.2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32"/>
      <c r="L622" s="12">
        <f t="shared" si="31"/>
        <v>0</v>
      </c>
      <c r="M622" s="12">
        <f t="shared" si="32"/>
        <v>0</v>
      </c>
      <c r="N622" s="12">
        <f t="shared" si="33"/>
        <v>0</v>
      </c>
      <c r="O622" s="12">
        <f>IF(A622&lt;(Støtteark!$H$4-5),0,(IF(H622="Utførelse",(L622+M622),IF(H622="Fagkontroll",(N622),0))))</f>
        <v>0</v>
      </c>
      <c r="P622" s="12">
        <f>IF(A622&lt;(Støtteark!$H$4-5),0,B622)</f>
        <v>0</v>
      </c>
    </row>
    <row r="623" spans="1:16" x14ac:dyDescent="0.2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32"/>
      <c r="L623" s="12">
        <f t="shared" si="31"/>
        <v>0</v>
      </c>
      <c r="M623" s="12">
        <f t="shared" si="32"/>
        <v>0</v>
      </c>
      <c r="N623" s="12">
        <f t="shared" si="33"/>
        <v>0</v>
      </c>
      <c r="O623" s="12">
        <f>IF(A623&lt;(Støtteark!$H$4-5),0,(IF(H623="Utførelse",(L623+M623),IF(H623="Fagkontroll",(N623),0))))</f>
        <v>0</v>
      </c>
      <c r="P623" s="12">
        <f>IF(A623&lt;(Støtteark!$H$4-5),0,B623)</f>
        <v>0</v>
      </c>
    </row>
    <row r="624" spans="1:16" x14ac:dyDescent="0.2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32"/>
      <c r="L624" s="12">
        <f t="shared" si="31"/>
        <v>0</v>
      </c>
      <c r="M624" s="12">
        <f t="shared" si="32"/>
        <v>0</v>
      </c>
      <c r="N624" s="12">
        <f t="shared" si="33"/>
        <v>0</v>
      </c>
      <c r="O624" s="12">
        <f>IF(A624&lt;(Støtteark!$H$4-5),0,(IF(H624="Utførelse",(L624+M624),IF(H624="Fagkontroll",(N624),0))))</f>
        <v>0</v>
      </c>
      <c r="P624" s="12">
        <f>IF(A624&lt;(Støtteark!$H$4-5),0,B624)</f>
        <v>0</v>
      </c>
    </row>
    <row r="625" spans="1:16" x14ac:dyDescent="0.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32"/>
      <c r="L625" s="12">
        <f t="shared" si="31"/>
        <v>0</v>
      </c>
      <c r="M625" s="12">
        <f t="shared" si="32"/>
        <v>0</v>
      </c>
      <c r="N625" s="12">
        <f t="shared" si="33"/>
        <v>0</v>
      </c>
      <c r="O625" s="12">
        <f>IF(A625&lt;(Støtteark!$H$4-5),0,(IF(H625="Utførelse",(L625+M625),IF(H625="Fagkontroll",(N625),0))))</f>
        <v>0</v>
      </c>
      <c r="P625" s="12">
        <f>IF(A625&lt;(Støtteark!$H$4-5),0,B625)</f>
        <v>0</v>
      </c>
    </row>
    <row r="626" spans="1:16" x14ac:dyDescent="0.2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32"/>
      <c r="L626" s="12">
        <f t="shared" si="31"/>
        <v>0</v>
      </c>
      <c r="M626" s="12">
        <f t="shared" si="32"/>
        <v>0</v>
      </c>
      <c r="N626" s="12">
        <f t="shared" si="33"/>
        <v>0</v>
      </c>
      <c r="O626" s="12">
        <f>IF(A626&lt;(Støtteark!$H$4-5),0,(IF(H626="Utførelse",(L626+M626),IF(H626="Fagkontroll",(N626),0))))</f>
        <v>0</v>
      </c>
      <c r="P626" s="12">
        <f>IF(A626&lt;(Støtteark!$H$4-5),0,B626)</f>
        <v>0</v>
      </c>
    </row>
    <row r="627" spans="1:16" x14ac:dyDescent="0.2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32"/>
      <c r="L627" s="12">
        <f t="shared" si="31"/>
        <v>0</v>
      </c>
      <c r="M627" s="12">
        <f t="shared" si="32"/>
        <v>0</v>
      </c>
      <c r="N627" s="12">
        <f t="shared" si="33"/>
        <v>0</v>
      </c>
      <c r="O627" s="12">
        <f>IF(A627&lt;(Støtteark!$H$4-5),0,(IF(H627="Utførelse",(L627+M627),IF(H627="Fagkontroll",(N627),0))))</f>
        <v>0</v>
      </c>
      <c r="P627" s="12">
        <f>IF(A627&lt;(Støtteark!$H$4-5),0,B627)</f>
        <v>0</v>
      </c>
    </row>
    <row r="628" spans="1:16" x14ac:dyDescent="0.2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32"/>
      <c r="L628" s="12">
        <f t="shared" si="31"/>
        <v>0</v>
      </c>
      <c r="M628" s="12">
        <f t="shared" si="32"/>
        <v>0</v>
      </c>
      <c r="N628" s="12">
        <f t="shared" si="33"/>
        <v>0</v>
      </c>
      <c r="O628" s="12">
        <f>IF(A628&lt;(Støtteark!$H$4-5),0,(IF(H628="Utførelse",(L628+M628),IF(H628="Fagkontroll",(N628),0))))</f>
        <v>0</v>
      </c>
      <c r="P628" s="12">
        <f>IF(A628&lt;(Støtteark!$H$4-5),0,B628)</f>
        <v>0</v>
      </c>
    </row>
    <row r="629" spans="1:16" x14ac:dyDescent="0.2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32"/>
      <c r="L629" s="12">
        <f t="shared" si="31"/>
        <v>0</v>
      </c>
      <c r="M629" s="12">
        <f t="shared" si="32"/>
        <v>0</v>
      </c>
      <c r="N629" s="12">
        <f t="shared" si="33"/>
        <v>0</v>
      </c>
      <c r="O629" s="12">
        <f>IF(A629&lt;(Støtteark!$H$4-5),0,(IF(H629="Utførelse",(L629+M629),IF(H629="Fagkontroll",(N629),0))))</f>
        <v>0</v>
      </c>
      <c r="P629" s="12">
        <f>IF(A629&lt;(Støtteark!$H$4-5),0,B629)</f>
        <v>0</v>
      </c>
    </row>
    <row r="630" spans="1:16" x14ac:dyDescent="0.2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32"/>
      <c r="L630" s="12">
        <f t="shared" si="31"/>
        <v>0</v>
      </c>
      <c r="M630" s="12">
        <f t="shared" si="32"/>
        <v>0</v>
      </c>
      <c r="N630" s="12">
        <f t="shared" si="33"/>
        <v>0</v>
      </c>
      <c r="O630" s="12">
        <f>IF(A630&lt;(Støtteark!$H$4-5),0,(IF(H630="Utførelse",(L630+M630),IF(H630="Fagkontroll",(N630),0))))</f>
        <v>0</v>
      </c>
      <c r="P630" s="12">
        <f>IF(A630&lt;(Støtteark!$H$4-5),0,B630)</f>
        <v>0</v>
      </c>
    </row>
    <row r="631" spans="1:16" x14ac:dyDescent="0.2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32"/>
      <c r="L631" s="12">
        <f t="shared" si="31"/>
        <v>0</v>
      </c>
      <c r="M631" s="12">
        <f t="shared" si="32"/>
        <v>0</v>
      </c>
      <c r="N631" s="12">
        <f t="shared" si="33"/>
        <v>0</v>
      </c>
      <c r="O631" s="12">
        <f>IF(A631&lt;(Støtteark!$H$4-5),0,(IF(H631="Utførelse",(L631+M631),IF(H631="Fagkontroll",(N631),0))))</f>
        <v>0</v>
      </c>
      <c r="P631" s="12">
        <f>IF(A631&lt;(Støtteark!$H$4-5),0,B631)</f>
        <v>0</v>
      </c>
    </row>
    <row r="632" spans="1:16" x14ac:dyDescent="0.2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32"/>
      <c r="L632" s="12">
        <f t="shared" si="31"/>
        <v>0</v>
      </c>
      <c r="M632" s="12">
        <f t="shared" si="32"/>
        <v>0</v>
      </c>
      <c r="N632" s="12">
        <f t="shared" si="33"/>
        <v>0</v>
      </c>
      <c r="O632" s="12">
        <f>IF(A632&lt;(Støtteark!$H$4-5),0,(IF(H632="Utførelse",(L632+M632),IF(H632="Fagkontroll",(N632),0))))</f>
        <v>0</v>
      </c>
      <c r="P632" s="12">
        <f>IF(A632&lt;(Støtteark!$H$4-5),0,B632)</f>
        <v>0</v>
      </c>
    </row>
    <row r="633" spans="1:16" x14ac:dyDescent="0.2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32"/>
      <c r="L633" s="12">
        <f t="shared" si="31"/>
        <v>0</v>
      </c>
      <c r="M633" s="12">
        <f t="shared" si="32"/>
        <v>0</v>
      </c>
      <c r="N633" s="12">
        <f t="shared" si="33"/>
        <v>0</v>
      </c>
      <c r="O633" s="12">
        <f>IF(A633&lt;(Støtteark!$H$4-5),0,(IF(H633="Utførelse",(L633+M633),IF(H633="Fagkontroll",(N633),0))))</f>
        <v>0</v>
      </c>
      <c r="P633" s="12">
        <f>IF(A633&lt;(Støtteark!$H$4-5),0,B633)</f>
        <v>0</v>
      </c>
    </row>
    <row r="634" spans="1:16" x14ac:dyDescent="0.2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32"/>
      <c r="L634" s="12">
        <f t="shared" si="31"/>
        <v>0</v>
      </c>
      <c r="M634" s="12">
        <f t="shared" si="32"/>
        <v>0</v>
      </c>
      <c r="N634" s="12">
        <f t="shared" si="33"/>
        <v>0</v>
      </c>
      <c r="O634" s="12">
        <f>IF(A634&lt;(Støtteark!$H$4-5),0,(IF(H634="Utførelse",(L634+M634),IF(H634="Fagkontroll",(N634),0))))</f>
        <v>0</v>
      </c>
      <c r="P634" s="12">
        <f>IF(A634&lt;(Støtteark!$H$4-5),0,B634)</f>
        <v>0</v>
      </c>
    </row>
    <row r="635" spans="1:16" x14ac:dyDescent="0.2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32"/>
      <c r="L635" s="12">
        <f t="shared" si="31"/>
        <v>0</v>
      </c>
      <c r="M635" s="12">
        <f t="shared" si="32"/>
        <v>0</v>
      </c>
      <c r="N635" s="12">
        <f t="shared" si="33"/>
        <v>0</v>
      </c>
      <c r="O635" s="12">
        <f>IF(A635&lt;(Støtteark!$H$4-5),0,(IF(H635="Utførelse",(L635+M635),IF(H635="Fagkontroll",(N635),0))))</f>
        <v>0</v>
      </c>
      <c r="P635" s="12">
        <f>IF(A635&lt;(Støtteark!$H$4-5),0,B635)</f>
        <v>0</v>
      </c>
    </row>
    <row r="636" spans="1:16" x14ac:dyDescent="0.2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32"/>
      <c r="L636" s="12">
        <f t="shared" si="31"/>
        <v>0</v>
      </c>
      <c r="M636" s="12">
        <f t="shared" si="32"/>
        <v>0</v>
      </c>
      <c r="N636" s="12">
        <f t="shared" si="33"/>
        <v>0</v>
      </c>
      <c r="O636" s="12">
        <f>IF(A636&lt;(Støtteark!$H$4-5),0,(IF(H636="Utførelse",(L636+M636),IF(H636="Fagkontroll",(N636),0))))</f>
        <v>0</v>
      </c>
      <c r="P636" s="12">
        <f>IF(A636&lt;(Støtteark!$H$4-5),0,B636)</f>
        <v>0</v>
      </c>
    </row>
    <row r="637" spans="1:16" x14ac:dyDescent="0.2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32"/>
      <c r="L637" s="12">
        <f t="shared" si="31"/>
        <v>0</v>
      </c>
      <c r="M637" s="12">
        <f t="shared" si="32"/>
        <v>0</v>
      </c>
      <c r="N637" s="12">
        <f t="shared" si="33"/>
        <v>0</v>
      </c>
      <c r="O637" s="12">
        <f>IF(A637&lt;(Støtteark!$H$4-5),0,(IF(H637="Utførelse",(L637+M637),IF(H637="Fagkontroll",(N637),0))))</f>
        <v>0</v>
      </c>
      <c r="P637" s="12">
        <f>IF(A637&lt;(Støtteark!$H$4-5),0,B637)</f>
        <v>0</v>
      </c>
    </row>
    <row r="638" spans="1:16" x14ac:dyDescent="0.2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32"/>
      <c r="L638" s="12">
        <f t="shared" si="31"/>
        <v>0</v>
      </c>
      <c r="M638" s="12">
        <f t="shared" si="32"/>
        <v>0</v>
      </c>
      <c r="N638" s="12">
        <f t="shared" si="33"/>
        <v>0</v>
      </c>
      <c r="O638" s="12">
        <f>IF(A638&lt;(Støtteark!$H$4-5),0,(IF(H638="Utførelse",(L638+M638),IF(H638="Fagkontroll",(N638),0))))</f>
        <v>0</v>
      </c>
      <c r="P638" s="12">
        <f>IF(A638&lt;(Støtteark!$H$4-5),0,B638)</f>
        <v>0</v>
      </c>
    </row>
    <row r="639" spans="1:16" x14ac:dyDescent="0.2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32"/>
      <c r="L639" s="12">
        <f t="shared" si="31"/>
        <v>0</v>
      </c>
      <c r="M639" s="12">
        <f t="shared" si="32"/>
        <v>0</v>
      </c>
      <c r="N639" s="12">
        <f t="shared" si="33"/>
        <v>0</v>
      </c>
      <c r="O639" s="12">
        <f>IF(A639&lt;(Støtteark!$H$4-5),0,(IF(H639="Utførelse",(L639+M639),IF(H639="Fagkontroll",(N639),0))))</f>
        <v>0</v>
      </c>
      <c r="P639" s="12">
        <f>IF(A639&lt;(Støtteark!$H$4-5),0,B639)</f>
        <v>0</v>
      </c>
    </row>
    <row r="640" spans="1:16" x14ac:dyDescent="0.2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32"/>
      <c r="L640" s="12">
        <f t="shared" si="31"/>
        <v>0</v>
      </c>
      <c r="M640" s="12">
        <f t="shared" si="32"/>
        <v>0</v>
      </c>
      <c r="N640" s="12">
        <f t="shared" si="33"/>
        <v>0</v>
      </c>
      <c r="O640" s="12">
        <f>IF(A640&lt;(Støtteark!$H$4-5),0,(IF(H640="Utførelse",(L640+M640),IF(H640="Fagkontroll",(N640),0))))</f>
        <v>0</v>
      </c>
      <c r="P640" s="12">
        <f>IF(A640&lt;(Støtteark!$H$4-5),0,B640)</f>
        <v>0</v>
      </c>
    </row>
    <row r="641" spans="1:16" x14ac:dyDescent="0.2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32"/>
      <c r="L641" s="12">
        <f t="shared" si="31"/>
        <v>0</v>
      </c>
      <c r="M641" s="12">
        <f t="shared" si="32"/>
        <v>0</v>
      </c>
      <c r="N641" s="12">
        <f t="shared" si="33"/>
        <v>0</v>
      </c>
      <c r="O641" s="12">
        <f>IF(A641&lt;(Støtteark!$H$4-5),0,(IF(H641="Utførelse",(L641+M641),IF(H641="Fagkontroll",(N641),0))))</f>
        <v>0</v>
      </c>
      <c r="P641" s="12">
        <f>IF(A641&lt;(Støtteark!$H$4-5),0,B641)</f>
        <v>0</v>
      </c>
    </row>
    <row r="642" spans="1:16" x14ac:dyDescent="0.2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32"/>
      <c r="L642" s="12">
        <f t="shared" si="31"/>
        <v>0</v>
      </c>
      <c r="M642" s="12">
        <f t="shared" si="32"/>
        <v>0</v>
      </c>
      <c r="N642" s="12">
        <f t="shared" si="33"/>
        <v>0</v>
      </c>
      <c r="O642" s="12">
        <f>IF(A642&lt;(Støtteark!$H$4-5),0,(IF(H642="Utførelse",(L642+M642),IF(H642="Fagkontroll",(N642),0))))</f>
        <v>0</v>
      </c>
      <c r="P642" s="12">
        <f>IF(A642&lt;(Støtteark!$H$4-5),0,B642)</f>
        <v>0</v>
      </c>
    </row>
    <row r="643" spans="1:16" x14ac:dyDescent="0.2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32"/>
      <c r="L643" s="12">
        <f t="shared" si="31"/>
        <v>0</v>
      </c>
      <c r="M643" s="12">
        <f t="shared" si="32"/>
        <v>0</v>
      </c>
      <c r="N643" s="12">
        <f t="shared" si="33"/>
        <v>0</v>
      </c>
      <c r="O643" s="12">
        <f>IF(A643&lt;(Støtteark!$H$4-5),0,(IF(H643="Utførelse",(L643+M643),IF(H643="Fagkontroll",(N643),0))))</f>
        <v>0</v>
      </c>
      <c r="P643" s="12">
        <f>IF(A643&lt;(Støtteark!$H$4-5),0,B643)</f>
        <v>0</v>
      </c>
    </row>
    <row r="644" spans="1:16" x14ac:dyDescent="0.2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32"/>
      <c r="L644" s="12">
        <f t="shared" si="31"/>
        <v>0</v>
      </c>
      <c r="M644" s="12">
        <f t="shared" si="32"/>
        <v>0</v>
      </c>
      <c r="N644" s="12">
        <f t="shared" si="33"/>
        <v>0</v>
      </c>
      <c r="O644" s="12">
        <f>IF(A644&lt;(Støtteark!$H$4-5),0,(IF(H644="Utførelse",(L644+M644),IF(H644="Fagkontroll",(N644),0))))</f>
        <v>0</v>
      </c>
      <c r="P644" s="12">
        <f>IF(A644&lt;(Støtteark!$H$4-5),0,B644)</f>
        <v>0</v>
      </c>
    </row>
    <row r="645" spans="1:16" x14ac:dyDescent="0.2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32"/>
      <c r="L645" s="12">
        <f t="shared" si="31"/>
        <v>0</v>
      </c>
      <c r="M645" s="12">
        <f t="shared" si="32"/>
        <v>0</v>
      </c>
      <c r="N645" s="12">
        <f t="shared" si="33"/>
        <v>0</v>
      </c>
      <c r="O645" s="12">
        <f>IF(A645&lt;(Støtteark!$H$4-5),0,(IF(H645="Utførelse",(L645+M645),IF(H645="Fagkontroll",(N645),0))))</f>
        <v>0</v>
      </c>
      <c r="P645" s="12">
        <f>IF(A645&lt;(Støtteark!$H$4-5),0,B645)</f>
        <v>0</v>
      </c>
    </row>
    <row r="646" spans="1:16" x14ac:dyDescent="0.2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32"/>
      <c r="L646" s="12">
        <f t="shared" si="31"/>
        <v>0</v>
      </c>
      <c r="M646" s="12">
        <f t="shared" si="32"/>
        <v>0</v>
      </c>
      <c r="N646" s="12">
        <f t="shared" si="33"/>
        <v>0</v>
      </c>
      <c r="O646" s="12">
        <f>IF(A646&lt;(Støtteark!$H$4-5),0,(IF(H646="Utførelse",(L646+M646),IF(H646="Fagkontroll",(N646),0))))</f>
        <v>0</v>
      </c>
      <c r="P646" s="12">
        <f>IF(A646&lt;(Støtteark!$H$4-5),0,B646)</f>
        <v>0</v>
      </c>
    </row>
    <row r="647" spans="1:16" x14ac:dyDescent="0.2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32"/>
      <c r="L647" s="12">
        <f t="shared" si="31"/>
        <v>0</v>
      </c>
      <c r="M647" s="12">
        <f t="shared" si="32"/>
        <v>0</v>
      </c>
      <c r="N647" s="12">
        <f t="shared" si="33"/>
        <v>0</v>
      </c>
      <c r="O647" s="12">
        <f>IF(A647&lt;(Støtteark!$H$4-5),0,(IF(H647="Utførelse",(L647+M647),IF(H647="Fagkontroll",(N647),0))))</f>
        <v>0</v>
      </c>
      <c r="P647" s="12">
        <f>IF(A647&lt;(Støtteark!$H$4-5),0,B647)</f>
        <v>0</v>
      </c>
    </row>
    <row r="648" spans="1:16" x14ac:dyDescent="0.2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32"/>
      <c r="L648" s="12">
        <f t="shared" si="31"/>
        <v>0</v>
      </c>
      <c r="M648" s="12">
        <f t="shared" si="32"/>
        <v>0</v>
      </c>
      <c r="N648" s="12">
        <f t="shared" si="33"/>
        <v>0</v>
      </c>
      <c r="O648" s="12">
        <f>IF(A648&lt;(Støtteark!$H$4-5),0,(IF(H648="Utførelse",(L648+M648),IF(H648="Fagkontroll",(N648),0))))</f>
        <v>0</v>
      </c>
      <c r="P648" s="12">
        <f>IF(A648&lt;(Støtteark!$H$4-5),0,B648)</f>
        <v>0</v>
      </c>
    </row>
    <row r="649" spans="1:16" x14ac:dyDescent="0.2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32"/>
      <c r="L649" s="12">
        <f t="shared" si="31"/>
        <v>0</v>
      </c>
      <c r="M649" s="12">
        <f t="shared" si="32"/>
        <v>0</v>
      </c>
      <c r="N649" s="12">
        <f t="shared" si="33"/>
        <v>0</v>
      </c>
      <c r="O649" s="12">
        <f>IF(A649&lt;(Støtteark!$H$4-5),0,(IF(H649="Utførelse",(L649+M649),IF(H649="Fagkontroll",(N649),0))))</f>
        <v>0</v>
      </c>
      <c r="P649" s="12">
        <f>IF(A649&lt;(Støtteark!$H$4-5),0,B649)</f>
        <v>0</v>
      </c>
    </row>
    <row r="650" spans="1:16" x14ac:dyDescent="0.2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32"/>
      <c r="L650" s="12">
        <f t="shared" si="31"/>
        <v>0</v>
      </c>
      <c r="M650" s="12">
        <f t="shared" si="32"/>
        <v>0</v>
      </c>
      <c r="N650" s="12">
        <f t="shared" si="33"/>
        <v>0</v>
      </c>
      <c r="O650" s="12">
        <f>IF(A650&lt;(Støtteark!$H$4-5),0,(IF(H650="Utførelse",(L650+M650),IF(H650="Fagkontroll",(N650),0))))</f>
        <v>0</v>
      </c>
      <c r="P650" s="12">
        <f>IF(A650&lt;(Støtteark!$H$4-5),0,B650)</f>
        <v>0</v>
      </c>
    </row>
    <row r="651" spans="1:16" x14ac:dyDescent="0.2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32"/>
      <c r="L651" s="12">
        <f t="shared" si="31"/>
        <v>0</v>
      </c>
      <c r="M651" s="12">
        <f t="shared" si="32"/>
        <v>0</v>
      </c>
      <c r="N651" s="12">
        <f t="shared" si="33"/>
        <v>0</v>
      </c>
      <c r="O651" s="12">
        <f>IF(A651&lt;(Støtteark!$H$4-5),0,(IF(H651="Utførelse",(L651+M651),IF(H651="Fagkontroll",(N651),0))))</f>
        <v>0</v>
      </c>
      <c r="P651" s="12">
        <f>IF(A651&lt;(Støtteark!$H$4-5),0,B651)</f>
        <v>0</v>
      </c>
    </row>
    <row r="652" spans="1:16" x14ac:dyDescent="0.2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32"/>
      <c r="L652" s="12">
        <f t="shared" si="31"/>
        <v>0</v>
      </c>
      <c r="M652" s="12">
        <f t="shared" si="32"/>
        <v>0</v>
      </c>
      <c r="N652" s="12">
        <f t="shared" si="33"/>
        <v>0</v>
      </c>
      <c r="O652" s="12">
        <f>IF(A652&lt;(Støtteark!$H$4-5),0,(IF(H652="Utførelse",(L652+M652),IF(H652="Fagkontroll",(N652),0))))</f>
        <v>0</v>
      </c>
      <c r="P652" s="12">
        <f>IF(A652&lt;(Støtteark!$H$4-5),0,B652)</f>
        <v>0</v>
      </c>
    </row>
    <row r="653" spans="1:16" x14ac:dyDescent="0.2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32"/>
      <c r="L653" s="12">
        <f t="shared" si="31"/>
        <v>0</v>
      </c>
      <c r="M653" s="12">
        <f t="shared" si="32"/>
        <v>0</v>
      </c>
      <c r="N653" s="12">
        <f t="shared" si="33"/>
        <v>0</v>
      </c>
      <c r="O653" s="12">
        <f>IF(A653&lt;(Støtteark!$H$4-5),0,(IF(H653="Utførelse",(L653+M653),IF(H653="Fagkontroll",(N653),0))))</f>
        <v>0</v>
      </c>
      <c r="P653" s="12">
        <f>IF(A653&lt;(Støtteark!$H$4-5),0,B653)</f>
        <v>0</v>
      </c>
    </row>
    <row r="654" spans="1:16" x14ac:dyDescent="0.2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32"/>
      <c r="L654" s="12">
        <f t="shared" si="31"/>
        <v>0</v>
      </c>
      <c r="M654" s="12">
        <f t="shared" si="32"/>
        <v>0</v>
      </c>
      <c r="N654" s="12">
        <f t="shared" si="33"/>
        <v>0</v>
      </c>
      <c r="O654" s="12">
        <f>IF(A654&lt;(Støtteark!$H$4-5),0,(IF(H654="Utførelse",(L654+M654),IF(H654="Fagkontroll",(N654),0))))</f>
        <v>0</v>
      </c>
      <c r="P654" s="12">
        <f>IF(A654&lt;(Støtteark!$H$4-5),0,B654)</f>
        <v>0</v>
      </c>
    </row>
    <row r="655" spans="1:16" x14ac:dyDescent="0.2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32"/>
      <c r="L655" s="12">
        <f t="shared" ref="L655:L718" si="34">IF(H655="Utførelse",IF(G655="Tekniske planer",B655,0),0)</f>
        <v>0</v>
      </c>
      <c r="M655" s="12">
        <f t="shared" ref="M655:M718" si="35">IF(H655="Utførelse",IF(G655="Revurdering",B655,0),0)</f>
        <v>0</v>
      </c>
      <c r="N655" s="12">
        <f t="shared" ref="N655:N718" si="36">IF(L655+M655&gt;0,0,B655)</f>
        <v>0</v>
      </c>
      <c r="O655" s="12">
        <f>IF(A655&lt;(Støtteark!$H$4-5),0,(IF(H655="Utførelse",(L655+M655),IF(H655="Fagkontroll",(N655),0))))</f>
        <v>0</v>
      </c>
      <c r="P655" s="12">
        <f>IF(A655&lt;(Støtteark!$H$4-5),0,B655)</f>
        <v>0</v>
      </c>
    </row>
    <row r="656" spans="1:16" x14ac:dyDescent="0.2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32"/>
      <c r="L656" s="12">
        <f t="shared" si="34"/>
        <v>0</v>
      </c>
      <c r="M656" s="12">
        <f t="shared" si="35"/>
        <v>0</v>
      </c>
      <c r="N656" s="12">
        <f t="shared" si="36"/>
        <v>0</v>
      </c>
      <c r="O656" s="12">
        <f>IF(A656&lt;(Støtteark!$H$4-5),0,(IF(H656="Utførelse",(L656+M656),IF(H656="Fagkontroll",(N656),0))))</f>
        <v>0</v>
      </c>
      <c r="P656" s="12">
        <f>IF(A656&lt;(Støtteark!$H$4-5),0,B656)</f>
        <v>0</v>
      </c>
    </row>
    <row r="657" spans="1:16" x14ac:dyDescent="0.2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32"/>
      <c r="L657" s="12">
        <f t="shared" si="34"/>
        <v>0</v>
      </c>
      <c r="M657" s="12">
        <f t="shared" si="35"/>
        <v>0</v>
      </c>
      <c r="N657" s="12">
        <f t="shared" si="36"/>
        <v>0</v>
      </c>
      <c r="O657" s="12">
        <f>IF(A657&lt;(Støtteark!$H$4-5),0,(IF(H657="Utførelse",(L657+M657),IF(H657="Fagkontroll",(N657),0))))</f>
        <v>0</v>
      </c>
      <c r="P657" s="12">
        <f>IF(A657&lt;(Støtteark!$H$4-5),0,B657)</f>
        <v>0</v>
      </c>
    </row>
    <row r="658" spans="1:16" x14ac:dyDescent="0.2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32"/>
      <c r="L658" s="12">
        <f t="shared" si="34"/>
        <v>0</v>
      </c>
      <c r="M658" s="12">
        <f t="shared" si="35"/>
        <v>0</v>
      </c>
      <c r="N658" s="12">
        <f t="shared" si="36"/>
        <v>0</v>
      </c>
      <c r="O658" s="12">
        <f>IF(A658&lt;(Støtteark!$H$4-5),0,(IF(H658="Utførelse",(L658+M658),IF(H658="Fagkontroll",(N658),0))))</f>
        <v>0</v>
      </c>
      <c r="P658" s="12">
        <f>IF(A658&lt;(Støtteark!$H$4-5),0,B658)</f>
        <v>0</v>
      </c>
    </row>
    <row r="659" spans="1:16" x14ac:dyDescent="0.2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32"/>
      <c r="L659" s="12">
        <f t="shared" si="34"/>
        <v>0</v>
      </c>
      <c r="M659" s="12">
        <f t="shared" si="35"/>
        <v>0</v>
      </c>
      <c r="N659" s="12">
        <f t="shared" si="36"/>
        <v>0</v>
      </c>
      <c r="O659" s="12">
        <f>IF(A659&lt;(Støtteark!$H$4-5),0,(IF(H659="Utførelse",(L659+M659),IF(H659="Fagkontroll",(N659),0))))</f>
        <v>0</v>
      </c>
      <c r="P659" s="12">
        <f>IF(A659&lt;(Støtteark!$H$4-5),0,B659)</f>
        <v>0</v>
      </c>
    </row>
    <row r="660" spans="1:16" x14ac:dyDescent="0.2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32"/>
      <c r="L660" s="12">
        <f t="shared" si="34"/>
        <v>0</v>
      </c>
      <c r="M660" s="12">
        <f t="shared" si="35"/>
        <v>0</v>
      </c>
      <c r="N660" s="12">
        <f t="shared" si="36"/>
        <v>0</v>
      </c>
      <c r="O660" s="12">
        <f>IF(A660&lt;(Støtteark!$H$4-5),0,(IF(H660="Utførelse",(L660+M660),IF(H660="Fagkontroll",(N660),0))))</f>
        <v>0</v>
      </c>
      <c r="P660" s="12">
        <f>IF(A660&lt;(Støtteark!$H$4-5),0,B660)</f>
        <v>0</v>
      </c>
    </row>
    <row r="661" spans="1:16" x14ac:dyDescent="0.2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32"/>
      <c r="L661" s="12">
        <f t="shared" si="34"/>
        <v>0</v>
      </c>
      <c r="M661" s="12">
        <f t="shared" si="35"/>
        <v>0</v>
      </c>
      <c r="N661" s="12">
        <f t="shared" si="36"/>
        <v>0</v>
      </c>
      <c r="O661" s="12">
        <f>IF(A661&lt;(Støtteark!$H$4-5),0,(IF(H661="Utførelse",(L661+M661),IF(H661="Fagkontroll",(N661),0))))</f>
        <v>0</v>
      </c>
      <c r="P661" s="12">
        <f>IF(A661&lt;(Støtteark!$H$4-5),0,B661)</f>
        <v>0</v>
      </c>
    </row>
    <row r="662" spans="1:16" x14ac:dyDescent="0.2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32"/>
      <c r="L662" s="12">
        <f t="shared" si="34"/>
        <v>0</v>
      </c>
      <c r="M662" s="12">
        <f t="shared" si="35"/>
        <v>0</v>
      </c>
      <c r="N662" s="12">
        <f t="shared" si="36"/>
        <v>0</v>
      </c>
      <c r="O662" s="12">
        <f>IF(A662&lt;(Støtteark!$H$4-5),0,(IF(H662="Utførelse",(L662+M662),IF(H662="Fagkontroll",(N662),0))))</f>
        <v>0</v>
      </c>
      <c r="P662" s="12">
        <f>IF(A662&lt;(Støtteark!$H$4-5),0,B662)</f>
        <v>0</v>
      </c>
    </row>
    <row r="663" spans="1:16" x14ac:dyDescent="0.2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32"/>
      <c r="L663" s="12">
        <f t="shared" si="34"/>
        <v>0</v>
      </c>
      <c r="M663" s="12">
        <f t="shared" si="35"/>
        <v>0</v>
      </c>
      <c r="N663" s="12">
        <f t="shared" si="36"/>
        <v>0</v>
      </c>
      <c r="O663" s="12">
        <f>IF(A663&lt;(Støtteark!$H$4-5),0,(IF(H663="Utførelse",(L663+M663),IF(H663="Fagkontroll",(N663),0))))</f>
        <v>0</v>
      </c>
      <c r="P663" s="12">
        <f>IF(A663&lt;(Støtteark!$H$4-5),0,B663)</f>
        <v>0</v>
      </c>
    </row>
    <row r="664" spans="1:16" x14ac:dyDescent="0.2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32"/>
      <c r="L664" s="12">
        <f t="shared" si="34"/>
        <v>0</v>
      </c>
      <c r="M664" s="12">
        <f t="shared" si="35"/>
        <v>0</v>
      </c>
      <c r="N664" s="12">
        <f t="shared" si="36"/>
        <v>0</v>
      </c>
      <c r="O664" s="12">
        <f>IF(A664&lt;(Støtteark!$H$4-5),0,(IF(H664="Utførelse",(L664+M664),IF(H664="Fagkontroll",(N664),0))))</f>
        <v>0</v>
      </c>
      <c r="P664" s="12">
        <f>IF(A664&lt;(Støtteark!$H$4-5),0,B664)</f>
        <v>0</v>
      </c>
    </row>
    <row r="665" spans="1:16" x14ac:dyDescent="0.2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32"/>
      <c r="L665" s="12">
        <f t="shared" si="34"/>
        <v>0</v>
      </c>
      <c r="M665" s="12">
        <f t="shared" si="35"/>
        <v>0</v>
      </c>
      <c r="N665" s="12">
        <f t="shared" si="36"/>
        <v>0</v>
      </c>
      <c r="O665" s="12">
        <f>IF(A665&lt;(Støtteark!$H$4-5),0,(IF(H665="Utførelse",(L665+M665),IF(H665="Fagkontroll",(N665),0))))</f>
        <v>0</v>
      </c>
      <c r="P665" s="12">
        <f>IF(A665&lt;(Støtteark!$H$4-5),0,B665)</f>
        <v>0</v>
      </c>
    </row>
    <row r="666" spans="1:16" x14ac:dyDescent="0.2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32"/>
      <c r="L666" s="12">
        <f t="shared" si="34"/>
        <v>0</v>
      </c>
      <c r="M666" s="12">
        <f t="shared" si="35"/>
        <v>0</v>
      </c>
      <c r="N666" s="12">
        <f t="shared" si="36"/>
        <v>0</v>
      </c>
      <c r="O666" s="12">
        <f>IF(A666&lt;(Støtteark!$H$4-5),0,(IF(H666="Utførelse",(L666+M666),IF(H666="Fagkontroll",(N666),0))))</f>
        <v>0</v>
      </c>
      <c r="P666" s="12">
        <f>IF(A666&lt;(Støtteark!$H$4-5),0,B666)</f>
        <v>0</v>
      </c>
    </row>
    <row r="667" spans="1:16" x14ac:dyDescent="0.2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32"/>
      <c r="L667" s="12">
        <f t="shared" si="34"/>
        <v>0</v>
      </c>
      <c r="M667" s="12">
        <f t="shared" si="35"/>
        <v>0</v>
      </c>
      <c r="N667" s="12">
        <f t="shared" si="36"/>
        <v>0</v>
      </c>
      <c r="O667" s="12">
        <f>IF(A667&lt;(Støtteark!$H$4-5),0,(IF(H667="Utførelse",(L667+M667),IF(H667="Fagkontroll",(N667),0))))</f>
        <v>0</v>
      </c>
      <c r="P667" s="12">
        <f>IF(A667&lt;(Støtteark!$H$4-5),0,B667)</f>
        <v>0</v>
      </c>
    </row>
    <row r="668" spans="1:16" x14ac:dyDescent="0.2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32"/>
      <c r="L668" s="12">
        <f t="shared" si="34"/>
        <v>0</v>
      </c>
      <c r="M668" s="12">
        <f t="shared" si="35"/>
        <v>0</v>
      </c>
      <c r="N668" s="12">
        <f t="shared" si="36"/>
        <v>0</v>
      </c>
      <c r="O668" s="12">
        <f>IF(A668&lt;(Støtteark!$H$4-5),0,(IF(H668="Utførelse",(L668+M668),IF(H668="Fagkontroll",(N668),0))))</f>
        <v>0</v>
      </c>
      <c r="P668" s="12">
        <f>IF(A668&lt;(Støtteark!$H$4-5),0,B668)</f>
        <v>0</v>
      </c>
    </row>
    <row r="669" spans="1:16" x14ac:dyDescent="0.2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32"/>
      <c r="L669" s="12">
        <f t="shared" si="34"/>
        <v>0</v>
      </c>
      <c r="M669" s="12">
        <f t="shared" si="35"/>
        <v>0</v>
      </c>
      <c r="N669" s="12">
        <f t="shared" si="36"/>
        <v>0</v>
      </c>
      <c r="O669" s="12">
        <f>IF(A669&lt;(Støtteark!$H$4-5),0,(IF(H669="Utførelse",(L669+M669),IF(H669="Fagkontroll",(N669),0))))</f>
        <v>0</v>
      </c>
      <c r="P669" s="12">
        <f>IF(A669&lt;(Støtteark!$H$4-5),0,B669)</f>
        <v>0</v>
      </c>
    </row>
    <row r="670" spans="1:16" x14ac:dyDescent="0.2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32"/>
      <c r="L670" s="12">
        <f t="shared" si="34"/>
        <v>0</v>
      </c>
      <c r="M670" s="12">
        <f t="shared" si="35"/>
        <v>0</v>
      </c>
      <c r="N670" s="12">
        <f t="shared" si="36"/>
        <v>0</v>
      </c>
      <c r="O670" s="12">
        <f>IF(A670&lt;(Støtteark!$H$4-5),0,(IF(H670="Utførelse",(L670+M670),IF(H670="Fagkontroll",(N670),0))))</f>
        <v>0</v>
      </c>
      <c r="P670" s="12">
        <f>IF(A670&lt;(Støtteark!$H$4-5),0,B670)</f>
        <v>0</v>
      </c>
    </row>
    <row r="671" spans="1:16" x14ac:dyDescent="0.2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32"/>
      <c r="L671" s="12">
        <f t="shared" si="34"/>
        <v>0</v>
      </c>
      <c r="M671" s="12">
        <f t="shared" si="35"/>
        <v>0</v>
      </c>
      <c r="N671" s="12">
        <f t="shared" si="36"/>
        <v>0</v>
      </c>
      <c r="O671" s="12">
        <f>IF(A671&lt;(Støtteark!$H$4-5),0,(IF(H671="Utførelse",(L671+M671),IF(H671="Fagkontroll",(N671),0))))</f>
        <v>0</v>
      </c>
      <c r="P671" s="12">
        <f>IF(A671&lt;(Støtteark!$H$4-5),0,B671)</f>
        <v>0</v>
      </c>
    </row>
    <row r="672" spans="1:16" x14ac:dyDescent="0.2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32"/>
      <c r="L672" s="12">
        <f t="shared" si="34"/>
        <v>0</v>
      </c>
      <c r="M672" s="12">
        <f t="shared" si="35"/>
        <v>0</v>
      </c>
      <c r="N672" s="12">
        <f t="shared" si="36"/>
        <v>0</v>
      </c>
      <c r="O672" s="12">
        <f>IF(A672&lt;(Støtteark!$H$4-5),0,(IF(H672="Utførelse",(L672+M672),IF(H672="Fagkontroll",(N672),0))))</f>
        <v>0</v>
      </c>
      <c r="P672" s="12">
        <f>IF(A672&lt;(Støtteark!$H$4-5),0,B672)</f>
        <v>0</v>
      </c>
    </row>
    <row r="673" spans="1:16" x14ac:dyDescent="0.2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32"/>
      <c r="L673" s="12">
        <f t="shared" si="34"/>
        <v>0</v>
      </c>
      <c r="M673" s="12">
        <f t="shared" si="35"/>
        <v>0</v>
      </c>
      <c r="N673" s="12">
        <f t="shared" si="36"/>
        <v>0</v>
      </c>
      <c r="O673" s="12">
        <f>IF(A673&lt;(Støtteark!$H$4-5),0,(IF(H673="Utførelse",(L673+M673),IF(H673="Fagkontroll",(N673),0))))</f>
        <v>0</v>
      </c>
      <c r="P673" s="12">
        <f>IF(A673&lt;(Støtteark!$H$4-5),0,B673)</f>
        <v>0</v>
      </c>
    </row>
    <row r="674" spans="1:16" x14ac:dyDescent="0.2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32"/>
      <c r="L674" s="12">
        <f t="shared" si="34"/>
        <v>0</v>
      </c>
      <c r="M674" s="12">
        <f t="shared" si="35"/>
        <v>0</v>
      </c>
      <c r="N674" s="12">
        <f t="shared" si="36"/>
        <v>0</v>
      </c>
      <c r="O674" s="12">
        <f>IF(A674&lt;(Støtteark!$H$4-5),0,(IF(H674="Utførelse",(L674+M674),IF(H674="Fagkontroll",(N674),0))))</f>
        <v>0</v>
      </c>
      <c r="P674" s="12">
        <f>IF(A674&lt;(Støtteark!$H$4-5),0,B674)</f>
        <v>0</v>
      </c>
    </row>
    <row r="675" spans="1:16" x14ac:dyDescent="0.2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32"/>
      <c r="L675" s="12">
        <f t="shared" si="34"/>
        <v>0</v>
      </c>
      <c r="M675" s="12">
        <f t="shared" si="35"/>
        <v>0</v>
      </c>
      <c r="N675" s="12">
        <f t="shared" si="36"/>
        <v>0</v>
      </c>
      <c r="O675" s="12">
        <f>IF(A675&lt;(Støtteark!$H$4-5),0,(IF(H675="Utførelse",(L675+M675),IF(H675="Fagkontroll",(N675),0))))</f>
        <v>0</v>
      </c>
      <c r="P675" s="12">
        <f>IF(A675&lt;(Støtteark!$H$4-5),0,B675)</f>
        <v>0</v>
      </c>
    </row>
    <row r="676" spans="1:16" x14ac:dyDescent="0.2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32"/>
      <c r="L676" s="12">
        <f t="shared" si="34"/>
        <v>0</v>
      </c>
      <c r="M676" s="12">
        <f t="shared" si="35"/>
        <v>0</v>
      </c>
      <c r="N676" s="12">
        <f t="shared" si="36"/>
        <v>0</v>
      </c>
      <c r="O676" s="12">
        <f>IF(A676&lt;(Støtteark!$H$4-5),0,(IF(H676="Utførelse",(L676+M676),IF(H676="Fagkontroll",(N676),0))))</f>
        <v>0</v>
      </c>
      <c r="P676" s="12">
        <f>IF(A676&lt;(Støtteark!$H$4-5),0,B676)</f>
        <v>0</v>
      </c>
    </row>
    <row r="677" spans="1:16" x14ac:dyDescent="0.2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32"/>
      <c r="L677" s="12">
        <f t="shared" si="34"/>
        <v>0</v>
      </c>
      <c r="M677" s="12">
        <f t="shared" si="35"/>
        <v>0</v>
      </c>
      <c r="N677" s="12">
        <f t="shared" si="36"/>
        <v>0</v>
      </c>
      <c r="O677" s="12">
        <f>IF(A677&lt;(Støtteark!$H$4-5),0,(IF(H677="Utførelse",(L677+M677),IF(H677="Fagkontroll",(N677),0))))</f>
        <v>0</v>
      </c>
      <c r="P677" s="12">
        <f>IF(A677&lt;(Støtteark!$H$4-5),0,B677)</f>
        <v>0</v>
      </c>
    </row>
    <row r="678" spans="1:16" x14ac:dyDescent="0.2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32"/>
      <c r="L678" s="12">
        <f t="shared" si="34"/>
        <v>0</v>
      </c>
      <c r="M678" s="12">
        <f t="shared" si="35"/>
        <v>0</v>
      </c>
      <c r="N678" s="12">
        <f t="shared" si="36"/>
        <v>0</v>
      </c>
      <c r="O678" s="12">
        <f>IF(A678&lt;(Støtteark!$H$4-5),0,(IF(H678="Utførelse",(L678+M678),IF(H678="Fagkontroll",(N678),0))))</f>
        <v>0</v>
      </c>
      <c r="P678" s="12">
        <f>IF(A678&lt;(Støtteark!$H$4-5),0,B678)</f>
        <v>0</v>
      </c>
    </row>
    <row r="679" spans="1:16" x14ac:dyDescent="0.2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32"/>
      <c r="L679" s="12">
        <f t="shared" si="34"/>
        <v>0</v>
      </c>
      <c r="M679" s="12">
        <f t="shared" si="35"/>
        <v>0</v>
      </c>
      <c r="N679" s="12">
        <f t="shared" si="36"/>
        <v>0</v>
      </c>
      <c r="O679" s="12">
        <f>IF(A679&lt;(Støtteark!$H$4-5),0,(IF(H679="Utførelse",(L679+M679),IF(H679="Fagkontroll",(N679),0))))</f>
        <v>0</v>
      </c>
      <c r="P679" s="12">
        <f>IF(A679&lt;(Støtteark!$H$4-5),0,B679)</f>
        <v>0</v>
      </c>
    </row>
    <row r="680" spans="1:16" x14ac:dyDescent="0.2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32"/>
      <c r="L680" s="12">
        <f t="shared" si="34"/>
        <v>0</v>
      </c>
      <c r="M680" s="12">
        <f t="shared" si="35"/>
        <v>0</v>
      </c>
      <c r="N680" s="12">
        <f t="shared" si="36"/>
        <v>0</v>
      </c>
      <c r="O680" s="12">
        <f>IF(A680&lt;(Støtteark!$H$4-5),0,(IF(H680="Utførelse",(L680+M680),IF(H680="Fagkontroll",(N680),0))))</f>
        <v>0</v>
      </c>
      <c r="P680" s="12">
        <f>IF(A680&lt;(Støtteark!$H$4-5),0,B680)</f>
        <v>0</v>
      </c>
    </row>
    <row r="681" spans="1:16" x14ac:dyDescent="0.2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32"/>
      <c r="L681" s="12">
        <f t="shared" si="34"/>
        <v>0</v>
      </c>
      <c r="M681" s="12">
        <f t="shared" si="35"/>
        <v>0</v>
      </c>
      <c r="N681" s="12">
        <f t="shared" si="36"/>
        <v>0</v>
      </c>
      <c r="O681" s="12">
        <f>IF(A681&lt;(Støtteark!$H$4-5),0,(IF(H681="Utførelse",(L681+M681),IF(H681="Fagkontroll",(N681),0))))</f>
        <v>0</v>
      </c>
      <c r="P681" s="12">
        <f>IF(A681&lt;(Støtteark!$H$4-5),0,B681)</f>
        <v>0</v>
      </c>
    </row>
    <row r="682" spans="1:16" x14ac:dyDescent="0.2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32"/>
      <c r="L682" s="12">
        <f t="shared" si="34"/>
        <v>0</v>
      </c>
      <c r="M682" s="12">
        <f t="shared" si="35"/>
        <v>0</v>
      </c>
      <c r="N682" s="12">
        <f t="shared" si="36"/>
        <v>0</v>
      </c>
      <c r="O682" s="12">
        <f>IF(A682&lt;(Støtteark!$H$4-5),0,(IF(H682="Utførelse",(L682+M682),IF(H682="Fagkontroll",(N682),0))))</f>
        <v>0</v>
      </c>
      <c r="P682" s="12">
        <f>IF(A682&lt;(Støtteark!$H$4-5),0,B682)</f>
        <v>0</v>
      </c>
    </row>
    <row r="683" spans="1:16" x14ac:dyDescent="0.2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32"/>
      <c r="L683" s="12">
        <f t="shared" si="34"/>
        <v>0</v>
      </c>
      <c r="M683" s="12">
        <f t="shared" si="35"/>
        <v>0</v>
      </c>
      <c r="N683" s="12">
        <f t="shared" si="36"/>
        <v>0</v>
      </c>
      <c r="O683" s="12">
        <f>IF(A683&lt;(Støtteark!$H$4-5),0,(IF(H683="Utførelse",(L683+M683),IF(H683="Fagkontroll",(N683),0))))</f>
        <v>0</v>
      </c>
      <c r="P683" s="12">
        <f>IF(A683&lt;(Støtteark!$H$4-5),0,B683)</f>
        <v>0</v>
      </c>
    </row>
    <row r="684" spans="1:16" x14ac:dyDescent="0.2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32"/>
      <c r="L684" s="12">
        <f t="shared" si="34"/>
        <v>0</v>
      </c>
      <c r="M684" s="12">
        <f t="shared" si="35"/>
        <v>0</v>
      </c>
      <c r="N684" s="12">
        <f t="shared" si="36"/>
        <v>0</v>
      </c>
      <c r="O684" s="12">
        <f>IF(A684&lt;(Støtteark!$H$4-5),0,(IF(H684="Utførelse",(L684+M684),IF(H684="Fagkontroll",(N684),0))))</f>
        <v>0</v>
      </c>
      <c r="P684" s="12">
        <f>IF(A684&lt;(Støtteark!$H$4-5),0,B684)</f>
        <v>0</v>
      </c>
    </row>
    <row r="685" spans="1:16" x14ac:dyDescent="0.2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32"/>
      <c r="L685" s="12">
        <f t="shared" si="34"/>
        <v>0</v>
      </c>
      <c r="M685" s="12">
        <f t="shared" si="35"/>
        <v>0</v>
      </c>
      <c r="N685" s="12">
        <f t="shared" si="36"/>
        <v>0</v>
      </c>
      <c r="O685" s="12">
        <f>IF(A685&lt;(Støtteark!$H$4-5),0,(IF(H685="Utførelse",(L685+M685),IF(H685="Fagkontroll",(N685),0))))</f>
        <v>0</v>
      </c>
      <c r="P685" s="12">
        <f>IF(A685&lt;(Støtteark!$H$4-5),0,B685)</f>
        <v>0</v>
      </c>
    </row>
    <row r="686" spans="1:16" x14ac:dyDescent="0.2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32"/>
      <c r="L686" s="12">
        <f t="shared" si="34"/>
        <v>0</v>
      </c>
      <c r="M686" s="12">
        <f t="shared" si="35"/>
        <v>0</v>
      </c>
      <c r="N686" s="12">
        <f t="shared" si="36"/>
        <v>0</v>
      </c>
      <c r="O686" s="12">
        <f>IF(A686&lt;(Støtteark!$H$4-5),0,(IF(H686="Utførelse",(L686+M686),IF(H686="Fagkontroll",(N686),0))))</f>
        <v>0</v>
      </c>
      <c r="P686" s="12">
        <f>IF(A686&lt;(Støtteark!$H$4-5),0,B686)</f>
        <v>0</v>
      </c>
    </row>
    <row r="687" spans="1:16" x14ac:dyDescent="0.2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32"/>
      <c r="L687" s="12">
        <f t="shared" si="34"/>
        <v>0</v>
      </c>
      <c r="M687" s="12">
        <f t="shared" si="35"/>
        <v>0</v>
      </c>
      <c r="N687" s="12">
        <f t="shared" si="36"/>
        <v>0</v>
      </c>
      <c r="O687" s="12">
        <f>IF(A687&lt;(Støtteark!$H$4-5),0,(IF(H687="Utførelse",(L687+M687),IF(H687="Fagkontroll",(N687),0))))</f>
        <v>0</v>
      </c>
      <c r="P687" s="12">
        <f>IF(A687&lt;(Støtteark!$H$4-5),0,B687)</f>
        <v>0</v>
      </c>
    </row>
    <row r="688" spans="1:16" x14ac:dyDescent="0.2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32"/>
      <c r="L688" s="12">
        <f t="shared" si="34"/>
        <v>0</v>
      </c>
      <c r="M688" s="12">
        <f t="shared" si="35"/>
        <v>0</v>
      </c>
      <c r="N688" s="12">
        <f t="shared" si="36"/>
        <v>0</v>
      </c>
      <c r="O688" s="12">
        <f>IF(A688&lt;(Støtteark!$H$4-5),0,(IF(H688="Utførelse",(L688+M688),IF(H688="Fagkontroll",(N688),0))))</f>
        <v>0</v>
      </c>
      <c r="P688" s="12">
        <f>IF(A688&lt;(Støtteark!$H$4-5),0,B688)</f>
        <v>0</v>
      </c>
    </row>
    <row r="689" spans="1:16" x14ac:dyDescent="0.2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32"/>
      <c r="L689" s="12">
        <f t="shared" si="34"/>
        <v>0</v>
      </c>
      <c r="M689" s="12">
        <f t="shared" si="35"/>
        <v>0</v>
      </c>
      <c r="N689" s="12">
        <f t="shared" si="36"/>
        <v>0</v>
      </c>
      <c r="O689" s="12">
        <f>IF(A689&lt;(Støtteark!$H$4-5),0,(IF(H689="Utførelse",(L689+M689),IF(H689="Fagkontroll",(N689),0))))</f>
        <v>0</v>
      </c>
      <c r="P689" s="12">
        <f>IF(A689&lt;(Støtteark!$H$4-5),0,B689)</f>
        <v>0</v>
      </c>
    </row>
    <row r="690" spans="1:16" x14ac:dyDescent="0.2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32"/>
      <c r="L690" s="12">
        <f t="shared" si="34"/>
        <v>0</v>
      </c>
      <c r="M690" s="12">
        <f t="shared" si="35"/>
        <v>0</v>
      </c>
      <c r="N690" s="12">
        <f t="shared" si="36"/>
        <v>0</v>
      </c>
      <c r="O690" s="12">
        <f>IF(A690&lt;(Støtteark!$H$4-5),0,(IF(H690="Utførelse",(L690+M690),IF(H690="Fagkontroll",(N690),0))))</f>
        <v>0</v>
      </c>
      <c r="P690" s="12">
        <f>IF(A690&lt;(Støtteark!$H$4-5),0,B690)</f>
        <v>0</v>
      </c>
    </row>
    <row r="691" spans="1:16" x14ac:dyDescent="0.2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32"/>
      <c r="L691" s="12">
        <f t="shared" si="34"/>
        <v>0</v>
      </c>
      <c r="M691" s="12">
        <f t="shared" si="35"/>
        <v>0</v>
      </c>
      <c r="N691" s="12">
        <f t="shared" si="36"/>
        <v>0</v>
      </c>
      <c r="O691" s="12">
        <f>IF(A691&lt;(Støtteark!$H$4-5),0,(IF(H691="Utførelse",(L691+M691),IF(H691="Fagkontroll",(N691),0))))</f>
        <v>0</v>
      </c>
      <c r="P691" s="12">
        <f>IF(A691&lt;(Støtteark!$H$4-5),0,B691)</f>
        <v>0</v>
      </c>
    </row>
    <row r="692" spans="1:16" x14ac:dyDescent="0.2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32"/>
      <c r="L692" s="12">
        <f t="shared" si="34"/>
        <v>0</v>
      </c>
      <c r="M692" s="12">
        <f t="shared" si="35"/>
        <v>0</v>
      </c>
      <c r="N692" s="12">
        <f t="shared" si="36"/>
        <v>0</v>
      </c>
      <c r="O692" s="12">
        <f>IF(A692&lt;(Støtteark!$H$4-5),0,(IF(H692="Utførelse",(L692+M692),IF(H692="Fagkontroll",(N692),0))))</f>
        <v>0</v>
      </c>
      <c r="P692" s="12">
        <f>IF(A692&lt;(Støtteark!$H$4-5),0,B692)</f>
        <v>0</v>
      </c>
    </row>
    <row r="693" spans="1:16" x14ac:dyDescent="0.2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32"/>
      <c r="L693" s="12">
        <f t="shared" si="34"/>
        <v>0</v>
      </c>
      <c r="M693" s="12">
        <f t="shared" si="35"/>
        <v>0</v>
      </c>
      <c r="N693" s="12">
        <f t="shared" si="36"/>
        <v>0</v>
      </c>
      <c r="O693" s="12">
        <f>IF(A693&lt;(Støtteark!$H$4-5),0,(IF(H693="Utførelse",(L693+M693),IF(H693="Fagkontroll",(N693),0))))</f>
        <v>0</v>
      </c>
      <c r="P693" s="12">
        <f>IF(A693&lt;(Støtteark!$H$4-5),0,B693)</f>
        <v>0</v>
      </c>
    </row>
    <row r="694" spans="1:16" x14ac:dyDescent="0.2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32"/>
      <c r="L694" s="12">
        <f t="shared" si="34"/>
        <v>0</v>
      </c>
      <c r="M694" s="12">
        <f t="shared" si="35"/>
        <v>0</v>
      </c>
      <c r="N694" s="12">
        <f t="shared" si="36"/>
        <v>0</v>
      </c>
      <c r="O694" s="12">
        <f>IF(A694&lt;(Støtteark!$H$4-5),0,(IF(H694="Utførelse",(L694+M694),IF(H694="Fagkontroll",(N694),0))))</f>
        <v>0</v>
      </c>
      <c r="P694" s="12">
        <f>IF(A694&lt;(Støtteark!$H$4-5),0,B694)</f>
        <v>0</v>
      </c>
    </row>
    <row r="695" spans="1:16" x14ac:dyDescent="0.2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32"/>
      <c r="L695" s="12">
        <f t="shared" si="34"/>
        <v>0</v>
      </c>
      <c r="M695" s="12">
        <f t="shared" si="35"/>
        <v>0</v>
      </c>
      <c r="N695" s="12">
        <f t="shared" si="36"/>
        <v>0</v>
      </c>
      <c r="O695" s="12">
        <f>IF(A695&lt;(Støtteark!$H$4-5),0,(IF(H695="Utførelse",(L695+M695),IF(H695="Fagkontroll",(N695),0))))</f>
        <v>0</v>
      </c>
      <c r="P695" s="12">
        <f>IF(A695&lt;(Støtteark!$H$4-5),0,B695)</f>
        <v>0</v>
      </c>
    </row>
    <row r="696" spans="1:16" x14ac:dyDescent="0.2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32"/>
      <c r="L696" s="12">
        <f t="shared" si="34"/>
        <v>0</v>
      </c>
      <c r="M696" s="12">
        <f t="shared" si="35"/>
        <v>0</v>
      </c>
      <c r="N696" s="12">
        <f t="shared" si="36"/>
        <v>0</v>
      </c>
      <c r="O696" s="12">
        <f>IF(A696&lt;(Støtteark!$H$4-5),0,(IF(H696="Utførelse",(L696+M696),IF(H696="Fagkontroll",(N696),0))))</f>
        <v>0</v>
      </c>
      <c r="P696" s="12">
        <f>IF(A696&lt;(Støtteark!$H$4-5),0,B696)</f>
        <v>0</v>
      </c>
    </row>
    <row r="697" spans="1:16" x14ac:dyDescent="0.2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32"/>
      <c r="L697" s="12">
        <f t="shared" si="34"/>
        <v>0</v>
      </c>
      <c r="M697" s="12">
        <f t="shared" si="35"/>
        <v>0</v>
      </c>
      <c r="N697" s="12">
        <f t="shared" si="36"/>
        <v>0</v>
      </c>
      <c r="O697" s="12">
        <f>IF(A697&lt;(Støtteark!$H$4-5),0,(IF(H697="Utførelse",(L697+M697),IF(H697="Fagkontroll",(N697),0))))</f>
        <v>0</v>
      </c>
      <c r="P697" s="12">
        <f>IF(A697&lt;(Støtteark!$H$4-5),0,B697)</f>
        <v>0</v>
      </c>
    </row>
    <row r="698" spans="1:16" x14ac:dyDescent="0.2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32"/>
      <c r="L698" s="12">
        <f t="shared" si="34"/>
        <v>0</v>
      </c>
      <c r="M698" s="12">
        <f t="shared" si="35"/>
        <v>0</v>
      </c>
      <c r="N698" s="12">
        <f t="shared" si="36"/>
        <v>0</v>
      </c>
      <c r="O698" s="12">
        <f>IF(A698&lt;(Støtteark!$H$4-5),0,(IF(H698="Utførelse",(L698+M698),IF(H698="Fagkontroll",(N698),0))))</f>
        <v>0</v>
      </c>
      <c r="P698" s="12">
        <f>IF(A698&lt;(Støtteark!$H$4-5),0,B698)</f>
        <v>0</v>
      </c>
    </row>
    <row r="699" spans="1:16" x14ac:dyDescent="0.2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32"/>
      <c r="L699" s="12">
        <f t="shared" si="34"/>
        <v>0</v>
      </c>
      <c r="M699" s="12">
        <f t="shared" si="35"/>
        <v>0</v>
      </c>
      <c r="N699" s="12">
        <f t="shared" si="36"/>
        <v>0</v>
      </c>
      <c r="O699" s="12">
        <f>IF(A699&lt;(Støtteark!$H$4-5),0,(IF(H699="Utførelse",(L699+M699),IF(H699="Fagkontroll",(N699),0))))</f>
        <v>0</v>
      </c>
      <c r="P699" s="12">
        <f>IF(A699&lt;(Støtteark!$H$4-5),0,B699)</f>
        <v>0</v>
      </c>
    </row>
    <row r="700" spans="1:16" x14ac:dyDescent="0.2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32"/>
      <c r="L700" s="12">
        <f t="shared" si="34"/>
        <v>0</v>
      </c>
      <c r="M700" s="12">
        <f t="shared" si="35"/>
        <v>0</v>
      </c>
      <c r="N700" s="12">
        <f t="shared" si="36"/>
        <v>0</v>
      </c>
      <c r="O700" s="12">
        <f>IF(A700&lt;(Støtteark!$H$4-5),0,(IF(H700="Utførelse",(L700+M700),IF(H700="Fagkontroll",(N700),0))))</f>
        <v>0</v>
      </c>
      <c r="P700" s="12">
        <f>IF(A700&lt;(Støtteark!$H$4-5),0,B700)</f>
        <v>0</v>
      </c>
    </row>
    <row r="701" spans="1:16" x14ac:dyDescent="0.2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32"/>
      <c r="L701" s="12">
        <f t="shared" si="34"/>
        <v>0</v>
      </c>
      <c r="M701" s="12">
        <f t="shared" si="35"/>
        <v>0</v>
      </c>
      <c r="N701" s="12">
        <f t="shared" si="36"/>
        <v>0</v>
      </c>
      <c r="O701" s="12">
        <f>IF(A701&lt;(Støtteark!$H$4-5),0,(IF(H701="Utførelse",(L701+M701),IF(H701="Fagkontroll",(N701),0))))</f>
        <v>0</v>
      </c>
      <c r="P701" s="12">
        <f>IF(A701&lt;(Støtteark!$H$4-5),0,B701)</f>
        <v>0</v>
      </c>
    </row>
    <row r="702" spans="1:16" x14ac:dyDescent="0.2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32"/>
      <c r="L702" s="12">
        <f t="shared" si="34"/>
        <v>0</v>
      </c>
      <c r="M702" s="12">
        <f t="shared" si="35"/>
        <v>0</v>
      </c>
      <c r="N702" s="12">
        <f t="shared" si="36"/>
        <v>0</v>
      </c>
      <c r="O702" s="12">
        <f>IF(A702&lt;(Støtteark!$H$4-5),0,(IF(H702="Utførelse",(L702+M702),IF(H702="Fagkontroll",(N702),0))))</f>
        <v>0</v>
      </c>
      <c r="P702" s="12">
        <f>IF(A702&lt;(Støtteark!$H$4-5),0,B702)</f>
        <v>0</v>
      </c>
    </row>
    <row r="703" spans="1:16" x14ac:dyDescent="0.2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32"/>
      <c r="L703" s="12">
        <f t="shared" si="34"/>
        <v>0</v>
      </c>
      <c r="M703" s="12">
        <f t="shared" si="35"/>
        <v>0</v>
      </c>
      <c r="N703" s="12">
        <f t="shared" si="36"/>
        <v>0</v>
      </c>
      <c r="O703" s="12">
        <f>IF(A703&lt;(Støtteark!$H$4-5),0,(IF(H703="Utførelse",(L703+M703),IF(H703="Fagkontroll",(N703),0))))</f>
        <v>0</v>
      </c>
      <c r="P703" s="12">
        <f>IF(A703&lt;(Støtteark!$H$4-5),0,B703)</f>
        <v>0</v>
      </c>
    </row>
    <row r="704" spans="1:16" x14ac:dyDescent="0.2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32"/>
      <c r="L704" s="12">
        <f t="shared" si="34"/>
        <v>0</v>
      </c>
      <c r="M704" s="12">
        <f t="shared" si="35"/>
        <v>0</v>
      </c>
      <c r="N704" s="12">
        <f t="shared" si="36"/>
        <v>0</v>
      </c>
      <c r="O704" s="12">
        <f>IF(A704&lt;(Støtteark!$H$4-5),0,(IF(H704="Utførelse",(L704+M704),IF(H704="Fagkontroll",(N704),0))))</f>
        <v>0</v>
      </c>
      <c r="P704" s="12">
        <f>IF(A704&lt;(Støtteark!$H$4-5),0,B704)</f>
        <v>0</v>
      </c>
    </row>
    <row r="705" spans="1:16" x14ac:dyDescent="0.2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32"/>
      <c r="L705" s="12">
        <f t="shared" si="34"/>
        <v>0</v>
      </c>
      <c r="M705" s="12">
        <f t="shared" si="35"/>
        <v>0</v>
      </c>
      <c r="N705" s="12">
        <f t="shared" si="36"/>
        <v>0</v>
      </c>
      <c r="O705" s="12">
        <f>IF(A705&lt;(Støtteark!$H$4-5),0,(IF(H705="Utførelse",(L705+M705),IF(H705="Fagkontroll",(N705),0))))</f>
        <v>0</v>
      </c>
      <c r="P705" s="12">
        <f>IF(A705&lt;(Støtteark!$H$4-5),0,B705)</f>
        <v>0</v>
      </c>
    </row>
    <row r="706" spans="1:16" x14ac:dyDescent="0.2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32"/>
      <c r="L706" s="12">
        <f t="shared" si="34"/>
        <v>0</v>
      </c>
      <c r="M706" s="12">
        <f t="shared" si="35"/>
        <v>0</v>
      </c>
      <c r="N706" s="12">
        <f t="shared" si="36"/>
        <v>0</v>
      </c>
      <c r="O706" s="12">
        <f>IF(A706&lt;(Støtteark!$H$4-5),0,(IF(H706="Utførelse",(L706+M706),IF(H706="Fagkontroll",(N706),0))))</f>
        <v>0</v>
      </c>
      <c r="P706" s="12">
        <f>IF(A706&lt;(Støtteark!$H$4-5),0,B706)</f>
        <v>0</v>
      </c>
    </row>
    <row r="707" spans="1:16" x14ac:dyDescent="0.2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32"/>
      <c r="L707" s="12">
        <f t="shared" si="34"/>
        <v>0</v>
      </c>
      <c r="M707" s="12">
        <f t="shared" si="35"/>
        <v>0</v>
      </c>
      <c r="N707" s="12">
        <f t="shared" si="36"/>
        <v>0</v>
      </c>
      <c r="O707" s="12">
        <f>IF(A707&lt;(Støtteark!$H$4-5),0,(IF(H707="Utførelse",(L707+M707),IF(H707="Fagkontroll",(N707),0))))</f>
        <v>0</v>
      </c>
      <c r="P707" s="12">
        <f>IF(A707&lt;(Støtteark!$H$4-5),0,B707)</f>
        <v>0</v>
      </c>
    </row>
    <row r="708" spans="1:16" x14ac:dyDescent="0.2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32"/>
      <c r="L708" s="12">
        <f t="shared" si="34"/>
        <v>0</v>
      </c>
      <c r="M708" s="12">
        <f t="shared" si="35"/>
        <v>0</v>
      </c>
      <c r="N708" s="12">
        <f t="shared" si="36"/>
        <v>0</v>
      </c>
      <c r="O708" s="12">
        <f>IF(A708&lt;(Støtteark!$H$4-5),0,(IF(H708="Utførelse",(L708+M708),IF(H708="Fagkontroll",(N708),0))))</f>
        <v>0</v>
      </c>
      <c r="P708" s="12">
        <f>IF(A708&lt;(Støtteark!$H$4-5),0,B708)</f>
        <v>0</v>
      </c>
    </row>
    <row r="709" spans="1:16" x14ac:dyDescent="0.2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32"/>
      <c r="L709" s="12">
        <f t="shared" si="34"/>
        <v>0</v>
      </c>
      <c r="M709" s="12">
        <f t="shared" si="35"/>
        <v>0</v>
      </c>
      <c r="N709" s="12">
        <f t="shared" si="36"/>
        <v>0</v>
      </c>
      <c r="O709" s="12">
        <f>IF(A709&lt;(Støtteark!$H$4-5),0,(IF(H709="Utførelse",(L709+M709),IF(H709="Fagkontroll",(N709),0))))</f>
        <v>0</v>
      </c>
      <c r="P709" s="12">
        <f>IF(A709&lt;(Støtteark!$H$4-5),0,B709)</f>
        <v>0</v>
      </c>
    </row>
    <row r="710" spans="1:16" x14ac:dyDescent="0.2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32"/>
      <c r="L710" s="12">
        <f t="shared" si="34"/>
        <v>0</v>
      </c>
      <c r="M710" s="12">
        <f t="shared" si="35"/>
        <v>0</v>
      </c>
      <c r="N710" s="12">
        <f t="shared" si="36"/>
        <v>0</v>
      </c>
      <c r="O710" s="12">
        <f>IF(A710&lt;(Støtteark!$H$4-5),0,(IF(H710="Utførelse",(L710+M710),IF(H710="Fagkontroll",(N710),0))))</f>
        <v>0</v>
      </c>
      <c r="P710" s="12">
        <f>IF(A710&lt;(Støtteark!$H$4-5),0,B710)</f>
        <v>0</v>
      </c>
    </row>
    <row r="711" spans="1:16" x14ac:dyDescent="0.2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32"/>
      <c r="L711" s="12">
        <f t="shared" si="34"/>
        <v>0</v>
      </c>
      <c r="M711" s="12">
        <f t="shared" si="35"/>
        <v>0</v>
      </c>
      <c r="N711" s="12">
        <f t="shared" si="36"/>
        <v>0</v>
      </c>
      <c r="O711" s="12">
        <f>IF(A711&lt;(Støtteark!$H$4-5),0,(IF(H711="Utførelse",(L711+M711),IF(H711="Fagkontroll",(N711),0))))</f>
        <v>0</v>
      </c>
      <c r="P711" s="12">
        <f>IF(A711&lt;(Støtteark!$H$4-5),0,B711)</f>
        <v>0</v>
      </c>
    </row>
    <row r="712" spans="1:16" x14ac:dyDescent="0.2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32"/>
      <c r="L712" s="12">
        <f t="shared" si="34"/>
        <v>0</v>
      </c>
      <c r="M712" s="12">
        <f t="shared" si="35"/>
        <v>0</v>
      </c>
      <c r="N712" s="12">
        <f t="shared" si="36"/>
        <v>0</v>
      </c>
      <c r="O712" s="12">
        <f>IF(A712&lt;(Støtteark!$H$4-5),0,(IF(H712="Utførelse",(L712+M712),IF(H712="Fagkontroll",(N712),0))))</f>
        <v>0</v>
      </c>
      <c r="P712" s="12">
        <f>IF(A712&lt;(Støtteark!$H$4-5),0,B712)</f>
        <v>0</v>
      </c>
    </row>
    <row r="713" spans="1:16" x14ac:dyDescent="0.2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32"/>
      <c r="L713" s="12">
        <f t="shared" si="34"/>
        <v>0</v>
      </c>
      <c r="M713" s="12">
        <f t="shared" si="35"/>
        <v>0</v>
      </c>
      <c r="N713" s="12">
        <f t="shared" si="36"/>
        <v>0</v>
      </c>
      <c r="O713" s="12">
        <f>IF(A713&lt;(Støtteark!$H$4-5),0,(IF(H713="Utførelse",(L713+M713),IF(H713="Fagkontroll",(N713),0))))</f>
        <v>0</v>
      </c>
      <c r="P713" s="12">
        <f>IF(A713&lt;(Støtteark!$H$4-5),0,B713)</f>
        <v>0</v>
      </c>
    </row>
    <row r="714" spans="1:16" x14ac:dyDescent="0.2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32"/>
      <c r="L714" s="12">
        <f t="shared" si="34"/>
        <v>0</v>
      </c>
      <c r="M714" s="12">
        <f t="shared" si="35"/>
        <v>0</v>
      </c>
      <c r="N714" s="12">
        <f t="shared" si="36"/>
        <v>0</v>
      </c>
      <c r="O714" s="12">
        <f>IF(A714&lt;(Støtteark!$H$4-5),0,(IF(H714="Utførelse",(L714+M714),IF(H714="Fagkontroll",(N714),0))))</f>
        <v>0</v>
      </c>
      <c r="P714" s="12">
        <f>IF(A714&lt;(Støtteark!$H$4-5),0,B714)</f>
        <v>0</v>
      </c>
    </row>
    <row r="715" spans="1:16" x14ac:dyDescent="0.2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32"/>
      <c r="L715" s="12">
        <f t="shared" si="34"/>
        <v>0</v>
      </c>
      <c r="M715" s="12">
        <f t="shared" si="35"/>
        <v>0</v>
      </c>
      <c r="N715" s="12">
        <f t="shared" si="36"/>
        <v>0</v>
      </c>
      <c r="O715" s="12">
        <f>IF(A715&lt;(Støtteark!$H$4-5),0,(IF(H715="Utførelse",(L715+M715),IF(H715="Fagkontroll",(N715),0))))</f>
        <v>0</v>
      </c>
      <c r="P715" s="12">
        <f>IF(A715&lt;(Støtteark!$H$4-5),0,B715)</f>
        <v>0</v>
      </c>
    </row>
    <row r="716" spans="1:16" x14ac:dyDescent="0.2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32"/>
      <c r="L716" s="12">
        <f t="shared" si="34"/>
        <v>0</v>
      </c>
      <c r="M716" s="12">
        <f t="shared" si="35"/>
        <v>0</v>
      </c>
      <c r="N716" s="12">
        <f t="shared" si="36"/>
        <v>0</v>
      </c>
      <c r="O716" s="12">
        <f>IF(A716&lt;(Støtteark!$H$4-5),0,(IF(H716="Utførelse",(L716+M716),IF(H716="Fagkontroll",(N716),0))))</f>
        <v>0</v>
      </c>
      <c r="P716" s="12">
        <f>IF(A716&lt;(Støtteark!$H$4-5),0,B716)</f>
        <v>0</v>
      </c>
    </row>
    <row r="717" spans="1:16" x14ac:dyDescent="0.2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32"/>
      <c r="L717" s="12">
        <f t="shared" si="34"/>
        <v>0</v>
      </c>
      <c r="M717" s="12">
        <f t="shared" si="35"/>
        <v>0</v>
      </c>
      <c r="N717" s="12">
        <f t="shared" si="36"/>
        <v>0</v>
      </c>
      <c r="O717" s="12">
        <f>IF(A717&lt;(Støtteark!$H$4-5),0,(IF(H717="Utførelse",(L717+M717),IF(H717="Fagkontroll",(N717),0))))</f>
        <v>0</v>
      </c>
      <c r="P717" s="12">
        <f>IF(A717&lt;(Støtteark!$H$4-5),0,B717)</f>
        <v>0</v>
      </c>
    </row>
    <row r="718" spans="1:16" x14ac:dyDescent="0.2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32"/>
      <c r="L718" s="12">
        <f t="shared" si="34"/>
        <v>0</v>
      </c>
      <c r="M718" s="12">
        <f t="shared" si="35"/>
        <v>0</v>
      </c>
      <c r="N718" s="12">
        <f t="shared" si="36"/>
        <v>0</v>
      </c>
      <c r="O718" s="12">
        <f>IF(A718&lt;(Støtteark!$H$4-5),0,(IF(H718="Utførelse",(L718+M718),IF(H718="Fagkontroll",(N718),0))))</f>
        <v>0</v>
      </c>
      <c r="P718" s="12">
        <f>IF(A718&lt;(Støtteark!$H$4-5),0,B718)</f>
        <v>0</v>
      </c>
    </row>
    <row r="719" spans="1:16" x14ac:dyDescent="0.2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32"/>
      <c r="L719" s="12">
        <f t="shared" ref="L719:L782" si="37">IF(H719="Utførelse",IF(G719="Tekniske planer",B719,0),0)</f>
        <v>0</v>
      </c>
      <c r="M719" s="12">
        <f t="shared" ref="M719:M782" si="38">IF(H719="Utførelse",IF(G719="Revurdering",B719,0),0)</f>
        <v>0</v>
      </c>
      <c r="N719" s="12">
        <f t="shared" ref="N719:N782" si="39">IF(L719+M719&gt;0,0,B719)</f>
        <v>0</v>
      </c>
      <c r="O719" s="12">
        <f>IF(A719&lt;(Støtteark!$H$4-5),0,(IF(H719="Utførelse",(L719+M719),IF(H719="Fagkontroll",(N719),0))))</f>
        <v>0</v>
      </c>
      <c r="P719" s="12">
        <f>IF(A719&lt;(Støtteark!$H$4-5),0,B719)</f>
        <v>0</v>
      </c>
    </row>
    <row r="720" spans="1:16" x14ac:dyDescent="0.2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32"/>
      <c r="L720" s="12">
        <f t="shared" si="37"/>
        <v>0</v>
      </c>
      <c r="M720" s="12">
        <f t="shared" si="38"/>
        <v>0</v>
      </c>
      <c r="N720" s="12">
        <f t="shared" si="39"/>
        <v>0</v>
      </c>
      <c r="O720" s="12">
        <f>IF(A720&lt;(Støtteark!$H$4-5),0,(IF(H720="Utførelse",(L720+M720),IF(H720="Fagkontroll",(N720),0))))</f>
        <v>0</v>
      </c>
      <c r="P720" s="12">
        <f>IF(A720&lt;(Støtteark!$H$4-5),0,B720)</f>
        <v>0</v>
      </c>
    </row>
    <row r="721" spans="1:16" x14ac:dyDescent="0.2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32"/>
      <c r="L721" s="12">
        <f t="shared" si="37"/>
        <v>0</v>
      </c>
      <c r="M721" s="12">
        <f t="shared" si="38"/>
        <v>0</v>
      </c>
      <c r="N721" s="12">
        <f t="shared" si="39"/>
        <v>0</v>
      </c>
      <c r="O721" s="12">
        <f>IF(A721&lt;(Støtteark!$H$4-5),0,(IF(H721="Utførelse",(L721+M721),IF(H721="Fagkontroll",(N721),0))))</f>
        <v>0</v>
      </c>
      <c r="P721" s="12">
        <f>IF(A721&lt;(Støtteark!$H$4-5),0,B721)</f>
        <v>0</v>
      </c>
    </row>
    <row r="722" spans="1:16" x14ac:dyDescent="0.2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32"/>
      <c r="L722" s="12">
        <f t="shared" si="37"/>
        <v>0</v>
      </c>
      <c r="M722" s="12">
        <f t="shared" si="38"/>
        <v>0</v>
      </c>
      <c r="N722" s="12">
        <f t="shared" si="39"/>
        <v>0</v>
      </c>
      <c r="O722" s="12">
        <f>IF(A722&lt;(Støtteark!$H$4-5),0,(IF(H722="Utførelse",(L722+M722),IF(H722="Fagkontroll",(N722),0))))</f>
        <v>0</v>
      </c>
      <c r="P722" s="12">
        <f>IF(A722&lt;(Støtteark!$H$4-5),0,B722)</f>
        <v>0</v>
      </c>
    </row>
    <row r="723" spans="1:16" x14ac:dyDescent="0.2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32"/>
      <c r="L723" s="12">
        <f t="shared" si="37"/>
        <v>0</v>
      </c>
      <c r="M723" s="12">
        <f t="shared" si="38"/>
        <v>0</v>
      </c>
      <c r="N723" s="12">
        <f t="shared" si="39"/>
        <v>0</v>
      </c>
      <c r="O723" s="12">
        <f>IF(A723&lt;(Støtteark!$H$4-5),0,(IF(H723="Utførelse",(L723+M723),IF(H723="Fagkontroll",(N723),0))))</f>
        <v>0</v>
      </c>
      <c r="P723" s="12">
        <f>IF(A723&lt;(Støtteark!$H$4-5),0,B723)</f>
        <v>0</v>
      </c>
    </row>
    <row r="724" spans="1:16" x14ac:dyDescent="0.2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32"/>
      <c r="L724" s="12">
        <f t="shared" si="37"/>
        <v>0</v>
      </c>
      <c r="M724" s="12">
        <f t="shared" si="38"/>
        <v>0</v>
      </c>
      <c r="N724" s="12">
        <f t="shared" si="39"/>
        <v>0</v>
      </c>
      <c r="O724" s="12">
        <f>IF(A724&lt;(Støtteark!$H$4-5),0,(IF(H724="Utførelse",(L724+M724),IF(H724="Fagkontroll",(N724),0))))</f>
        <v>0</v>
      </c>
      <c r="P724" s="12">
        <f>IF(A724&lt;(Støtteark!$H$4-5),0,B724)</f>
        <v>0</v>
      </c>
    </row>
    <row r="725" spans="1:16" x14ac:dyDescent="0.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32"/>
      <c r="L725" s="12">
        <f t="shared" si="37"/>
        <v>0</v>
      </c>
      <c r="M725" s="12">
        <f t="shared" si="38"/>
        <v>0</v>
      </c>
      <c r="N725" s="12">
        <f t="shared" si="39"/>
        <v>0</v>
      </c>
      <c r="O725" s="12">
        <f>IF(A725&lt;(Støtteark!$H$4-5),0,(IF(H725="Utførelse",(L725+M725),IF(H725="Fagkontroll",(N725),0))))</f>
        <v>0</v>
      </c>
      <c r="P725" s="12">
        <f>IF(A725&lt;(Støtteark!$H$4-5),0,B725)</f>
        <v>0</v>
      </c>
    </row>
    <row r="726" spans="1:16" x14ac:dyDescent="0.2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32"/>
      <c r="L726" s="12">
        <f t="shared" si="37"/>
        <v>0</v>
      </c>
      <c r="M726" s="12">
        <f t="shared" si="38"/>
        <v>0</v>
      </c>
      <c r="N726" s="12">
        <f t="shared" si="39"/>
        <v>0</v>
      </c>
      <c r="O726" s="12">
        <f>IF(A726&lt;(Støtteark!$H$4-5),0,(IF(H726="Utførelse",(L726+M726),IF(H726="Fagkontroll",(N726),0))))</f>
        <v>0</v>
      </c>
      <c r="P726" s="12">
        <f>IF(A726&lt;(Støtteark!$H$4-5),0,B726)</f>
        <v>0</v>
      </c>
    </row>
    <row r="727" spans="1:16" x14ac:dyDescent="0.2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32"/>
      <c r="L727" s="12">
        <f t="shared" si="37"/>
        <v>0</v>
      </c>
      <c r="M727" s="12">
        <f t="shared" si="38"/>
        <v>0</v>
      </c>
      <c r="N727" s="12">
        <f t="shared" si="39"/>
        <v>0</v>
      </c>
      <c r="O727" s="12">
        <f>IF(A727&lt;(Støtteark!$H$4-5),0,(IF(H727="Utførelse",(L727+M727),IF(H727="Fagkontroll",(N727),0))))</f>
        <v>0</v>
      </c>
      <c r="P727" s="12">
        <f>IF(A727&lt;(Støtteark!$H$4-5),0,B727)</f>
        <v>0</v>
      </c>
    </row>
    <row r="728" spans="1:16" x14ac:dyDescent="0.2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32"/>
      <c r="L728" s="12">
        <f t="shared" si="37"/>
        <v>0</v>
      </c>
      <c r="M728" s="12">
        <f t="shared" si="38"/>
        <v>0</v>
      </c>
      <c r="N728" s="12">
        <f t="shared" si="39"/>
        <v>0</v>
      </c>
      <c r="O728" s="12">
        <f>IF(A728&lt;(Støtteark!$H$4-5),0,(IF(H728="Utførelse",(L728+M728),IF(H728="Fagkontroll",(N728),0))))</f>
        <v>0</v>
      </c>
      <c r="P728" s="12">
        <f>IF(A728&lt;(Støtteark!$H$4-5),0,B728)</f>
        <v>0</v>
      </c>
    </row>
    <row r="729" spans="1:16" x14ac:dyDescent="0.2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32"/>
      <c r="L729" s="12">
        <f t="shared" si="37"/>
        <v>0</v>
      </c>
      <c r="M729" s="12">
        <f t="shared" si="38"/>
        <v>0</v>
      </c>
      <c r="N729" s="12">
        <f t="shared" si="39"/>
        <v>0</v>
      </c>
      <c r="O729" s="12">
        <f>IF(A729&lt;(Støtteark!$H$4-5),0,(IF(H729="Utførelse",(L729+M729),IF(H729="Fagkontroll",(N729),0))))</f>
        <v>0</v>
      </c>
      <c r="P729" s="12">
        <f>IF(A729&lt;(Støtteark!$H$4-5),0,B729)</f>
        <v>0</v>
      </c>
    </row>
    <row r="730" spans="1:16" x14ac:dyDescent="0.2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32"/>
      <c r="L730" s="12">
        <f t="shared" si="37"/>
        <v>0</v>
      </c>
      <c r="M730" s="12">
        <f t="shared" si="38"/>
        <v>0</v>
      </c>
      <c r="N730" s="12">
        <f t="shared" si="39"/>
        <v>0</v>
      </c>
      <c r="O730" s="12">
        <f>IF(A730&lt;(Støtteark!$H$4-5),0,(IF(H730="Utførelse",(L730+M730),IF(H730="Fagkontroll",(N730),0))))</f>
        <v>0</v>
      </c>
      <c r="P730" s="12">
        <f>IF(A730&lt;(Støtteark!$H$4-5),0,B730)</f>
        <v>0</v>
      </c>
    </row>
    <row r="731" spans="1:16" x14ac:dyDescent="0.2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32"/>
      <c r="L731" s="12">
        <f t="shared" si="37"/>
        <v>0</v>
      </c>
      <c r="M731" s="12">
        <f t="shared" si="38"/>
        <v>0</v>
      </c>
      <c r="N731" s="12">
        <f t="shared" si="39"/>
        <v>0</v>
      </c>
      <c r="O731" s="12">
        <f>IF(A731&lt;(Støtteark!$H$4-5),0,(IF(H731="Utførelse",(L731+M731),IF(H731="Fagkontroll",(N731),0))))</f>
        <v>0</v>
      </c>
      <c r="P731" s="12">
        <f>IF(A731&lt;(Støtteark!$H$4-5),0,B731)</f>
        <v>0</v>
      </c>
    </row>
    <row r="732" spans="1:16" x14ac:dyDescent="0.2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32"/>
      <c r="L732" s="12">
        <f t="shared" si="37"/>
        <v>0</v>
      </c>
      <c r="M732" s="12">
        <f t="shared" si="38"/>
        <v>0</v>
      </c>
      <c r="N732" s="12">
        <f t="shared" si="39"/>
        <v>0</v>
      </c>
      <c r="O732" s="12">
        <f>IF(A732&lt;(Støtteark!$H$4-5),0,(IF(H732="Utførelse",(L732+M732),IF(H732="Fagkontroll",(N732),0))))</f>
        <v>0</v>
      </c>
      <c r="P732" s="12">
        <f>IF(A732&lt;(Støtteark!$H$4-5),0,B732)</f>
        <v>0</v>
      </c>
    </row>
    <row r="733" spans="1:16" x14ac:dyDescent="0.2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32"/>
      <c r="L733" s="12">
        <f t="shared" si="37"/>
        <v>0</v>
      </c>
      <c r="M733" s="12">
        <f t="shared" si="38"/>
        <v>0</v>
      </c>
      <c r="N733" s="12">
        <f t="shared" si="39"/>
        <v>0</v>
      </c>
      <c r="O733" s="12">
        <f>IF(A733&lt;(Støtteark!$H$4-5),0,(IF(H733="Utførelse",(L733+M733),IF(H733="Fagkontroll",(N733),0))))</f>
        <v>0</v>
      </c>
      <c r="P733" s="12">
        <f>IF(A733&lt;(Støtteark!$H$4-5),0,B733)</f>
        <v>0</v>
      </c>
    </row>
    <row r="734" spans="1:16" x14ac:dyDescent="0.2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32"/>
      <c r="L734" s="12">
        <f t="shared" si="37"/>
        <v>0</v>
      </c>
      <c r="M734" s="12">
        <f t="shared" si="38"/>
        <v>0</v>
      </c>
      <c r="N734" s="12">
        <f t="shared" si="39"/>
        <v>0</v>
      </c>
      <c r="O734" s="12">
        <f>IF(A734&lt;(Støtteark!$H$4-5),0,(IF(H734="Utførelse",(L734+M734),IF(H734="Fagkontroll",(N734),0))))</f>
        <v>0</v>
      </c>
      <c r="P734" s="12">
        <f>IF(A734&lt;(Støtteark!$H$4-5),0,B734)</f>
        <v>0</v>
      </c>
    </row>
    <row r="735" spans="1:16" x14ac:dyDescent="0.2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32"/>
      <c r="L735" s="12">
        <f t="shared" si="37"/>
        <v>0</v>
      </c>
      <c r="M735" s="12">
        <f t="shared" si="38"/>
        <v>0</v>
      </c>
      <c r="N735" s="12">
        <f t="shared" si="39"/>
        <v>0</v>
      </c>
      <c r="O735" s="12">
        <f>IF(A735&lt;(Støtteark!$H$4-5),0,(IF(H735="Utførelse",(L735+M735),IF(H735="Fagkontroll",(N735),0))))</f>
        <v>0</v>
      </c>
      <c r="P735" s="12">
        <f>IF(A735&lt;(Støtteark!$H$4-5),0,B735)</f>
        <v>0</v>
      </c>
    </row>
    <row r="736" spans="1:16" x14ac:dyDescent="0.2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32"/>
      <c r="L736" s="12">
        <f t="shared" si="37"/>
        <v>0</v>
      </c>
      <c r="M736" s="12">
        <f t="shared" si="38"/>
        <v>0</v>
      </c>
      <c r="N736" s="12">
        <f t="shared" si="39"/>
        <v>0</v>
      </c>
      <c r="O736" s="12">
        <f>IF(A736&lt;(Støtteark!$H$4-5),0,(IF(H736="Utførelse",(L736+M736),IF(H736="Fagkontroll",(N736),0))))</f>
        <v>0</v>
      </c>
      <c r="P736" s="12">
        <f>IF(A736&lt;(Støtteark!$H$4-5),0,B736)</f>
        <v>0</v>
      </c>
    </row>
    <row r="737" spans="1:16" x14ac:dyDescent="0.2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32"/>
      <c r="L737" s="12">
        <f t="shared" si="37"/>
        <v>0</v>
      </c>
      <c r="M737" s="12">
        <f t="shared" si="38"/>
        <v>0</v>
      </c>
      <c r="N737" s="12">
        <f t="shared" si="39"/>
        <v>0</v>
      </c>
      <c r="O737" s="12">
        <f>IF(A737&lt;(Støtteark!$H$4-5),0,(IF(H737="Utførelse",(L737+M737),IF(H737="Fagkontroll",(N737),0))))</f>
        <v>0</v>
      </c>
      <c r="P737" s="12">
        <f>IF(A737&lt;(Støtteark!$H$4-5),0,B737)</f>
        <v>0</v>
      </c>
    </row>
    <row r="738" spans="1:16" x14ac:dyDescent="0.2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32"/>
      <c r="L738" s="12">
        <f t="shared" si="37"/>
        <v>0</v>
      </c>
      <c r="M738" s="12">
        <f t="shared" si="38"/>
        <v>0</v>
      </c>
      <c r="N738" s="12">
        <f t="shared" si="39"/>
        <v>0</v>
      </c>
      <c r="O738" s="12">
        <f>IF(A738&lt;(Støtteark!$H$4-5),0,(IF(H738="Utførelse",(L738+M738),IF(H738="Fagkontroll",(N738),0))))</f>
        <v>0</v>
      </c>
      <c r="P738" s="12">
        <f>IF(A738&lt;(Støtteark!$H$4-5),0,B738)</f>
        <v>0</v>
      </c>
    </row>
    <row r="739" spans="1:16" x14ac:dyDescent="0.2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32"/>
      <c r="L739" s="12">
        <f t="shared" si="37"/>
        <v>0</v>
      </c>
      <c r="M739" s="12">
        <f t="shared" si="38"/>
        <v>0</v>
      </c>
      <c r="N739" s="12">
        <f t="shared" si="39"/>
        <v>0</v>
      </c>
      <c r="O739" s="12">
        <f>IF(A739&lt;(Støtteark!$H$4-5),0,(IF(H739="Utførelse",(L739+M739),IF(H739="Fagkontroll",(N739),0))))</f>
        <v>0</v>
      </c>
      <c r="P739" s="12">
        <f>IF(A739&lt;(Støtteark!$H$4-5),0,B739)</f>
        <v>0</v>
      </c>
    </row>
    <row r="740" spans="1:16" x14ac:dyDescent="0.2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32"/>
      <c r="L740" s="12">
        <f t="shared" si="37"/>
        <v>0</v>
      </c>
      <c r="M740" s="12">
        <f t="shared" si="38"/>
        <v>0</v>
      </c>
      <c r="N740" s="12">
        <f t="shared" si="39"/>
        <v>0</v>
      </c>
      <c r="O740" s="12">
        <f>IF(A740&lt;(Støtteark!$H$4-5),0,(IF(H740="Utførelse",(L740+M740),IF(H740="Fagkontroll",(N740),0))))</f>
        <v>0</v>
      </c>
      <c r="P740" s="12">
        <f>IF(A740&lt;(Støtteark!$H$4-5),0,B740)</f>
        <v>0</v>
      </c>
    </row>
    <row r="741" spans="1:16" x14ac:dyDescent="0.2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32"/>
      <c r="L741" s="12">
        <f t="shared" si="37"/>
        <v>0</v>
      </c>
      <c r="M741" s="12">
        <f t="shared" si="38"/>
        <v>0</v>
      </c>
      <c r="N741" s="12">
        <f t="shared" si="39"/>
        <v>0</v>
      </c>
      <c r="O741" s="12">
        <f>IF(A741&lt;(Støtteark!$H$4-5),0,(IF(H741="Utførelse",(L741+M741),IF(H741="Fagkontroll",(N741),0))))</f>
        <v>0</v>
      </c>
      <c r="P741" s="12">
        <f>IF(A741&lt;(Støtteark!$H$4-5),0,B741)</f>
        <v>0</v>
      </c>
    </row>
    <row r="742" spans="1:16" x14ac:dyDescent="0.2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32"/>
      <c r="L742" s="12">
        <f t="shared" si="37"/>
        <v>0</v>
      </c>
      <c r="M742" s="12">
        <f t="shared" si="38"/>
        <v>0</v>
      </c>
      <c r="N742" s="12">
        <f t="shared" si="39"/>
        <v>0</v>
      </c>
      <c r="O742" s="12">
        <f>IF(A742&lt;(Støtteark!$H$4-5),0,(IF(H742="Utførelse",(L742+M742),IF(H742="Fagkontroll",(N742),0))))</f>
        <v>0</v>
      </c>
      <c r="P742" s="12">
        <f>IF(A742&lt;(Støtteark!$H$4-5),0,B742)</f>
        <v>0</v>
      </c>
    </row>
    <row r="743" spans="1:16" x14ac:dyDescent="0.2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32"/>
      <c r="L743" s="12">
        <f t="shared" si="37"/>
        <v>0</v>
      </c>
      <c r="M743" s="12">
        <f t="shared" si="38"/>
        <v>0</v>
      </c>
      <c r="N743" s="12">
        <f t="shared" si="39"/>
        <v>0</v>
      </c>
      <c r="O743" s="12">
        <f>IF(A743&lt;(Støtteark!$H$4-5),0,(IF(H743="Utførelse",(L743+M743),IF(H743="Fagkontroll",(N743),0))))</f>
        <v>0</v>
      </c>
      <c r="P743" s="12">
        <f>IF(A743&lt;(Støtteark!$H$4-5),0,B743)</f>
        <v>0</v>
      </c>
    </row>
    <row r="744" spans="1:16" x14ac:dyDescent="0.2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32"/>
      <c r="L744" s="12">
        <f t="shared" si="37"/>
        <v>0</v>
      </c>
      <c r="M744" s="12">
        <f t="shared" si="38"/>
        <v>0</v>
      </c>
      <c r="N744" s="12">
        <f t="shared" si="39"/>
        <v>0</v>
      </c>
      <c r="O744" s="12">
        <f>IF(A744&lt;(Støtteark!$H$4-5),0,(IF(H744="Utførelse",(L744+M744),IF(H744="Fagkontroll",(N744),0))))</f>
        <v>0</v>
      </c>
      <c r="P744" s="12">
        <f>IF(A744&lt;(Støtteark!$H$4-5),0,B744)</f>
        <v>0</v>
      </c>
    </row>
    <row r="745" spans="1:16" x14ac:dyDescent="0.2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32"/>
      <c r="L745" s="12">
        <f t="shared" si="37"/>
        <v>0</v>
      </c>
      <c r="M745" s="12">
        <f t="shared" si="38"/>
        <v>0</v>
      </c>
      <c r="N745" s="12">
        <f t="shared" si="39"/>
        <v>0</v>
      </c>
      <c r="O745" s="12">
        <f>IF(A745&lt;(Støtteark!$H$4-5),0,(IF(H745="Utførelse",(L745+M745),IF(H745="Fagkontroll",(N745),0))))</f>
        <v>0</v>
      </c>
      <c r="P745" s="12">
        <f>IF(A745&lt;(Støtteark!$H$4-5),0,B745)</f>
        <v>0</v>
      </c>
    </row>
    <row r="746" spans="1:16" x14ac:dyDescent="0.2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32"/>
      <c r="L746" s="12">
        <f t="shared" si="37"/>
        <v>0</v>
      </c>
      <c r="M746" s="12">
        <f t="shared" si="38"/>
        <v>0</v>
      </c>
      <c r="N746" s="12">
        <f t="shared" si="39"/>
        <v>0</v>
      </c>
      <c r="O746" s="12">
        <f>IF(A746&lt;(Støtteark!$H$4-5),0,(IF(H746="Utførelse",(L746+M746),IF(H746="Fagkontroll",(N746),0))))</f>
        <v>0</v>
      </c>
      <c r="P746" s="12">
        <f>IF(A746&lt;(Støtteark!$H$4-5),0,B746)</f>
        <v>0</v>
      </c>
    </row>
    <row r="747" spans="1:16" x14ac:dyDescent="0.2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32"/>
      <c r="L747" s="12">
        <f t="shared" si="37"/>
        <v>0</v>
      </c>
      <c r="M747" s="12">
        <f t="shared" si="38"/>
        <v>0</v>
      </c>
      <c r="N747" s="12">
        <f t="shared" si="39"/>
        <v>0</v>
      </c>
      <c r="O747" s="12">
        <f>IF(A747&lt;(Støtteark!$H$4-5),0,(IF(H747="Utførelse",(L747+M747),IF(H747="Fagkontroll",(N747),0))))</f>
        <v>0</v>
      </c>
      <c r="P747" s="12">
        <f>IF(A747&lt;(Støtteark!$H$4-5),0,B747)</f>
        <v>0</v>
      </c>
    </row>
    <row r="748" spans="1:16" x14ac:dyDescent="0.2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32"/>
      <c r="L748" s="12">
        <f t="shared" si="37"/>
        <v>0</v>
      </c>
      <c r="M748" s="12">
        <f t="shared" si="38"/>
        <v>0</v>
      </c>
      <c r="N748" s="12">
        <f t="shared" si="39"/>
        <v>0</v>
      </c>
      <c r="O748" s="12">
        <f>IF(A748&lt;(Støtteark!$H$4-5),0,(IF(H748="Utførelse",(L748+M748),IF(H748="Fagkontroll",(N748),0))))</f>
        <v>0</v>
      </c>
      <c r="P748" s="12">
        <f>IF(A748&lt;(Støtteark!$H$4-5),0,B748)</f>
        <v>0</v>
      </c>
    </row>
    <row r="749" spans="1:16" x14ac:dyDescent="0.2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32"/>
      <c r="L749" s="12">
        <f t="shared" si="37"/>
        <v>0</v>
      </c>
      <c r="M749" s="12">
        <f t="shared" si="38"/>
        <v>0</v>
      </c>
      <c r="N749" s="12">
        <f t="shared" si="39"/>
        <v>0</v>
      </c>
      <c r="O749" s="12">
        <f>IF(A749&lt;(Støtteark!$H$4-5),0,(IF(H749="Utførelse",(L749+M749),IF(H749="Fagkontroll",(N749),0))))</f>
        <v>0</v>
      </c>
      <c r="P749" s="12">
        <f>IF(A749&lt;(Støtteark!$H$4-5),0,B749)</f>
        <v>0</v>
      </c>
    </row>
    <row r="750" spans="1:16" x14ac:dyDescent="0.2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32"/>
      <c r="L750" s="12">
        <f t="shared" si="37"/>
        <v>0</v>
      </c>
      <c r="M750" s="12">
        <f t="shared" si="38"/>
        <v>0</v>
      </c>
      <c r="N750" s="12">
        <f t="shared" si="39"/>
        <v>0</v>
      </c>
      <c r="O750" s="12">
        <f>IF(A750&lt;(Støtteark!$H$4-5),0,(IF(H750="Utførelse",(L750+M750),IF(H750="Fagkontroll",(N750),0))))</f>
        <v>0</v>
      </c>
      <c r="P750" s="12">
        <f>IF(A750&lt;(Støtteark!$H$4-5),0,B750)</f>
        <v>0</v>
      </c>
    </row>
    <row r="751" spans="1:16" x14ac:dyDescent="0.2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32"/>
      <c r="L751" s="12">
        <f t="shared" si="37"/>
        <v>0</v>
      </c>
      <c r="M751" s="12">
        <f t="shared" si="38"/>
        <v>0</v>
      </c>
      <c r="N751" s="12">
        <f t="shared" si="39"/>
        <v>0</v>
      </c>
      <c r="O751" s="12">
        <f>IF(A751&lt;(Støtteark!$H$4-5),0,(IF(H751="Utførelse",(L751+M751),IF(H751="Fagkontroll",(N751),0))))</f>
        <v>0</v>
      </c>
      <c r="P751" s="12">
        <f>IF(A751&lt;(Støtteark!$H$4-5),0,B751)</f>
        <v>0</v>
      </c>
    </row>
    <row r="752" spans="1:16" x14ac:dyDescent="0.2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32"/>
      <c r="L752" s="12">
        <f t="shared" si="37"/>
        <v>0</v>
      </c>
      <c r="M752" s="12">
        <f t="shared" si="38"/>
        <v>0</v>
      </c>
      <c r="N752" s="12">
        <f t="shared" si="39"/>
        <v>0</v>
      </c>
      <c r="O752" s="12">
        <f>IF(A752&lt;(Støtteark!$H$4-5),0,(IF(H752="Utførelse",(L752+M752),IF(H752="Fagkontroll",(N752),0))))</f>
        <v>0</v>
      </c>
      <c r="P752" s="12">
        <f>IF(A752&lt;(Støtteark!$H$4-5),0,B752)</f>
        <v>0</v>
      </c>
    </row>
    <row r="753" spans="1:16" x14ac:dyDescent="0.2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32"/>
      <c r="L753" s="12">
        <f t="shared" si="37"/>
        <v>0</v>
      </c>
      <c r="M753" s="12">
        <f t="shared" si="38"/>
        <v>0</v>
      </c>
      <c r="N753" s="12">
        <f t="shared" si="39"/>
        <v>0</v>
      </c>
      <c r="O753" s="12">
        <f>IF(A753&lt;(Støtteark!$H$4-5),0,(IF(H753="Utførelse",(L753+M753),IF(H753="Fagkontroll",(N753),0))))</f>
        <v>0</v>
      </c>
      <c r="P753" s="12">
        <f>IF(A753&lt;(Støtteark!$H$4-5),0,B753)</f>
        <v>0</v>
      </c>
    </row>
    <row r="754" spans="1:16" x14ac:dyDescent="0.2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32"/>
      <c r="L754" s="12">
        <f t="shared" si="37"/>
        <v>0</v>
      </c>
      <c r="M754" s="12">
        <f t="shared" si="38"/>
        <v>0</v>
      </c>
      <c r="N754" s="12">
        <f t="shared" si="39"/>
        <v>0</v>
      </c>
      <c r="O754" s="12">
        <f>IF(A754&lt;(Støtteark!$H$4-5),0,(IF(H754="Utførelse",(L754+M754),IF(H754="Fagkontroll",(N754),0))))</f>
        <v>0</v>
      </c>
      <c r="P754" s="12">
        <f>IF(A754&lt;(Støtteark!$H$4-5),0,B754)</f>
        <v>0</v>
      </c>
    </row>
    <row r="755" spans="1:16" x14ac:dyDescent="0.2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32"/>
      <c r="L755" s="12">
        <f t="shared" si="37"/>
        <v>0</v>
      </c>
      <c r="M755" s="12">
        <f t="shared" si="38"/>
        <v>0</v>
      </c>
      <c r="N755" s="12">
        <f t="shared" si="39"/>
        <v>0</v>
      </c>
      <c r="O755" s="12">
        <f>IF(A755&lt;(Støtteark!$H$4-5),0,(IF(H755="Utførelse",(L755+M755),IF(H755="Fagkontroll",(N755),0))))</f>
        <v>0</v>
      </c>
      <c r="P755" s="12">
        <f>IF(A755&lt;(Støtteark!$H$4-5),0,B755)</f>
        <v>0</v>
      </c>
    </row>
    <row r="756" spans="1:16" x14ac:dyDescent="0.2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32"/>
      <c r="L756" s="12">
        <f t="shared" si="37"/>
        <v>0</v>
      </c>
      <c r="M756" s="12">
        <f t="shared" si="38"/>
        <v>0</v>
      </c>
      <c r="N756" s="12">
        <f t="shared" si="39"/>
        <v>0</v>
      </c>
      <c r="O756" s="12">
        <f>IF(A756&lt;(Støtteark!$H$4-5),0,(IF(H756="Utførelse",(L756+M756),IF(H756="Fagkontroll",(N756),0))))</f>
        <v>0</v>
      </c>
      <c r="P756" s="12">
        <f>IF(A756&lt;(Støtteark!$H$4-5),0,B756)</f>
        <v>0</v>
      </c>
    </row>
    <row r="757" spans="1:16" x14ac:dyDescent="0.2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32"/>
      <c r="L757" s="12">
        <f t="shared" si="37"/>
        <v>0</v>
      </c>
      <c r="M757" s="12">
        <f t="shared" si="38"/>
        <v>0</v>
      </c>
      <c r="N757" s="12">
        <f t="shared" si="39"/>
        <v>0</v>
      </c>
      <c r="O757" s="12">
        <f>IF(A757&lt;(Støtteark!$H$4-5),0,(IF(H757="Utførelse",(L757+M757),IF(H757="Fagkontroll",(N757),0))))</f>
        <v>0</v>
      </c>
      <c r="P757" s="12">
        <f>IF(A757&lt;(Støtteark!$H$4-5),0,B757)</f>
        <v>0</v>
      </c>
    </row>
    <row r="758" spans="1:16" x14ac:dyDescent="0.2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32"/>
      <c r="L758" s="12">
        <f t="shared" si="37"/>
        <v>0</v>
      </c>
      <c r="M758" s="12">
        <f t="shared" si="38"/>
        <v>0</v>
      </c>
      <c r="N758" s="12">
        <f t="shared" si="39"/>
        <v>0</v>
      </c>
      <c r="O758" s="12">
        <f>IF(A758&lt;(Støtteark!$H$4-5),0,(IF(H758="Utførelse",(L758+M758),IF(H758="Fagkontroll",(N758),0))))</f>
        <v>0</v>
      </c>
      <c r="P758" s="12">
        <f>IF(A758&lt;(Støtteark!$H$4-5),0,B758)</f>
        <v>0</v>
      </c>
    </row>
    <row r="759" spans="1:16" x14ac:dyDescent="0.2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32"/>
      <c r="L759" s="12">
        <f t="shared" si="37"/>
        <v>0</v>
      </c>
      <c r="M759" s="12">
        <f t="shared" si="38"/>
        <v>0</v>
      </c>
      <c r="N759" s="12">
        <f t="shared" si="39"/>
        <v>0</v>
      </c>
      <c r="O759" s="12">
        <f>IF(A759&lt;(Støtteark!$H$4-5),0,(IF(H759="Utførelse",(L759+M759),IF(H759="Fagkontroll",(N759),0))))</f>
        <v>0</v>
      </c>
      <c r="P759" s="12">
        <f>IF(A759&lt;(Støtteark!$H$4-5),0,B759)</f>
        <v>0</v>
      </c>
    </row>
    <row r="760" spans="1:16" x14ac:dyDescent="0.2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32"/>
      <c r="L760" s="12">
        <f t="shared" si="37"/>
        <v>0</v>
      </c>
      <c r="M760" s="12">
        <f t="shared" si="38"/>
        <v>0</v>
      </c>
      <c r="N760" s="12">
        <f t="shared" si="39"/>
        <v>0</v>
      </c>
      <c r="O760" s="12">
        <f>IF(A760&lt;(Støtteark!$H$4-5),0,(IF(H760="Utførelse",(L760+M760),IF(H760="Fagkontroll",(N760),0))))</f>
        <v>0</v>
      </c>
      <c r="P760" s="12">
        <f>IF(A760&lt;(Støtteark!$H$4-5),0,B760)</f>
        <v>0</v>
      </c>
    </row>
    <row r="761" spans="1:16" x14ac:dyDescent="0.2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32"/>
      <c r="L761" s="12">
        <f t="shared" si="37"/>
        <v>0</v>
      </c>
      <c r="M761" s="12">
        <f t="shared" si="38"/>
        <v>0</v>
      </c>
      <c r="N761" s="12">
        <f t="shared" si="39"/>
        <v>0</v>
      </c>
      <c r="O761" s="12">
        <f>IF(A761&lt;(Støtteark!$H$4-5),0,(IF(H761="Utførelse",(L761+M761),IF(H761="Fagkontroll",(N761),0))))</f>
        <v>0</v>
      </c>
      <c r="P761" s="12">
        <f>IF(A761&lt;(Støtteark!$H$4-5),0,B761)</f>
        <v>0</v>
      </c>
    </row>
    <row r="762" spans="1:16" x14ac:dyDescent="0.2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32"/>
      <c r="L762" s="12">
        <f t="shared" si="37"/>
        <v>0</v>
      </c>
      <c r="M762" s="12">
        <f t="shared" si="38"/>
        <v>0</v>
      </c>
      <c r="N762" s="12">
        <f t="shared" si="39"/>
        <v>0</v>
      </c>
      <c r="O762" s="12">
        <f>IF(A762&lt;(Støtteark!$H$4-5),0,(IF(H762="Utførelse",(L762+M762),IF(H762="Fagkontroll",(N762),0))))</f>
        <v>0</v>
      </c>
      <c r="P762" s="12">
        <f>IF(A762&lt;(Støtteark!$H$4-5),0,B762)</f>
        <v>0</v>
      </c>
    </row>
    <row r="763" spans="1:16" x14ac:dyDescent="0.2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32"/>
      <c r="L763" s="12">
        <f t="shared" si="37"/>
        <v>0</v>
      </c>
      <c r="M763" s="12">
        <f t="shared" si="38"/>
        <v>0</v>
      </c>
      <c r="N763" s="12">
        <f t="shared" si="39"/>
        <v>0</v>
      </c>
      <c r="O763" s="12">
        <f>IF(A763&lt;(Støtteark!$H$4-5),0,(IF(H763="Utførelse",(L763+M763),IF(H763="Fagkontroll",(N763),0))))</f>
        <v>0</v>
      </c>
      <c r="P763" s="12">
        <f>IF(A763&lt;(Støtteark!$H$4-5),0,B763)</f>
        <v>0</v>
      </c>
    </row>
    <row r="764" spans="1:16" x14ac:dyDescent="0.2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32"/>
      <c r="L764" s="12">
        <f t="shared" si="37"/>
        <v>0</v>
      </c>
      <c r="M764" s="12">
        <f t="shared" si="38"/>
        <v>0</v>
      </c>
      <c r="N764" s="12">
        <f t="shared" si="39"/>
        <v>0</v>
      </c>
      <c r="O764" s="12">
        <f>IF(A764&lt;(Støtteark!$H$4-5),0,(IF(H764="Utførelse",(L764+M764),IF(H764="Fagkontroll",(N764),0))))</f>
        <v>0</v>
      </c>
      <c r="P764" s="12">
        <f>IF(A764&lt;(Støtteark!$H$4-5),0,B764)</f>
        <v>0</v>
      </c>
    </row>
    <row r="765" spans="1:16" x14ac:dyDescent="0.2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32"/>
      <c r="L765" s="12">
        <f t="shared" si="37"/>
        <v>0</v>
      </c>
      <c r="M765" s="12">
        <f t="shared" si="38"/>
        <v>0</v>
      </c>
      <c r="N765" s="12">
        <f t="shared" si="39"/>
        <v>0</v>
      </c>
      <c r="O765" s="12">
        <f>IF(A765&lt;(Støtteark!$H$4-5),0,(IF(H765="Utførelse",(L765+M765),IF(H765="Fagkontroll",(N765),0))))</f>
        <v>0</v>
      </c>
      <c r="P765" s="12">
        <f>IF(A765&lt;(Støtteark!$H$4-5),0,B765)</f>
        <v>0</v>
      </c>
    </row>
    <row r="766" spans="1:16" x14ac:dyDescent="0.2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32"/>
      <c r="L766" s="12">
        <f t="shared" si="37"/>
        <v>0</v>
      </c>
      <c r="M766" s="12">
        <f t="shared" si="38"/>
        <v>0</v>
      </c>
      <c r="N766" s="12">
        <f t="shared" si="39"/>
        <v>0</v>
      </c>
      <c r="O766" s="12">
        <f>IF(A766&lt;(Støtteark!$H$4-5),0,(IF(H766="Utførelse",(L766+M766),IF(H766="Fagkontroll",(N766),0))))</f>
        <v>0</v>
      </c>
      <c r="P766" s="12">
        <f>IF(A766&lt;(Støtteark!$H$4-5),0,B766)</f>
        <v>0</v>
      </c>
    </row>
    <row r="767" spans="1:16" x14ac:dyDescent="0.2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32"/>
      <c r="L767" s="12">
        <f t="shared" si="37"/>
        <v>0</v>
      </c>
      <c r="M767" s="12">
        <f t="shared" si="38"/>
        <v>0</v>
      </c>
      <c r="N767" s="12">
        <f t="shared" si="39"/>
        <v>0</v>
      </c>
      <c r="O767" s="12">
        <f>IF(A767&lt;(Støtteark!$H$4-5),0,(IF(H767="Utførelse",(L767+M767),IF(H767="Fagkontroll",(N767),0))))</f>
        <v>0</v>
      </c>
      <c r="P767" s="12">
        <f>IF(A767&lt;(Støtteark!$H$4-5),0,B767)</f>
        <v>0</v>
      </c>
    </row>
    <row r="768" spans="1:16" x14ac:dyDescent="0.2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32"/>
      <c r="L768" s="12">
        <f t="shared" si="37"/>
        <v>0</v>
      </c>
      <c r="M768" s="12">
        <f t="shared" si="38"/>
        <v>0</v>
      </c>
      <c r="N768" s="12">
        <f t="shared" si="39"/>
        <v>0</v>
      </c>
      <c r="O768" s="12">
        <f>IF(A768&lt;(Støtteark!$H$4-5),0,(IF(H768="Utførelse",(L768+M768),IF(H768="Fagkontroll",(N768),0))))</f>
        <v>0</v>
      </c>
      <c r="P768" s="12">
        <f>IF(A768&lt;(Støtteark!$H$4-5),0,B768)</f>
        <v>0</v>
      </c>
    </row>
    <row r="769" spans="1:16" x14ac:dyDescent="0.2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32"/>
      <c r="L769" s="12">
        <f t="shared" si="37"/>
        <v>0</v>
      </c>
      <c r="M769" s="12">
        <f t="shared" si="38"/>
        <v>0</v>
      </c>
      <c r="N769" s="12">
        <f t="shared" si="39"/>
        <v>0</v>
      </c>
      <c r="O769" s="12">
        <f>IF(A769&lt;(Støtteark!$H$4-5),0,(IF(H769="Utførelse",(L769+M769),IF(H769="Fagkontroll",(N769),0))))</f>
        <v>0</v>
      </c>
      <c r="P769" s="12">
        <f>IF(A769&lt;(Støtteark!$H$4-5),0,B769)</f>
        <v>0</v>
      </c>
    </row>
    <row r="770" spans="1:16" x14ac:dyDescent="0.2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32"/>
      <c r="L770" s="12">
        <f t="shared" si="37"/>
        <v>0</v>
      </c>
      <c r="M770" s="12">
        <f t="shared" si="38"/>
        <v>0</v>
      </c>
      <c r="N770" s="12">
        <f t="shared" si="39"/>
        <v>0</v>
      </c>
      <c r="O770" s="12">
        <f>IF(A770&lt;(Støtteark!$H$4-5),0,(IF(H770="Utførelse",(L770+M770),IF(H770="Fagkontroll",(N770),0))))</f>
        <v>0</v>
      </c>
      <c r="P770" s="12">
        <f>IF(A770&lt;(Støtteark!$H$4-5),0,B770)</f>
        <v>0</v>
      </c>
    </row>
    <row r="771" spans="1:16" x14ac:dyDescent="0.2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32"/>
      <c r="L771" s="12">
        <f t="shared" si="37"/>
        <v>0</v>
      </c>
      <c r="M771" s="12">
        <f t="shared" si="38"/>
        <v>0</v>
      </c>
      <c r="N771" s="12">
        <f t="shared" si="39"/>
        <v>0</v>
      </c>
      <c r="O771" s="12">
        <f>IF(A771&lt;(Støtteark!$H$4-5),0,(IF(H771="Utførelse",(L771+M771),IF(H771="Fagkontroll",(N771),0))))</f>
        <v>0</v>
      </c>
      <c r="P771" s="12">
        <f>IF(A771&lt;(Støtteark!$H$4-5),0,B771)</f>
        <v>0</v>
      </c>
    </row>
    <row r="772" spans="1:16" x14ac:dyDescent="0.2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32"/>
      <c r="L772" s="12">
        <f t="shared" si="37"/>
        <v>0</v>
      </c>
      <c r="M772" s="12">
        <f t="shared" si="38"/>
        <v>0</v>
      </c>
      <c r="N772" s="12">
        <f t="shared" si="39"/>
        <v>0</v>
      </c>
      <c r="O772" s="12">
        <f>IF(A772&lt;(Støtteark!$H$4-5),0,(IF(H772="Utførelse",(L772+M772),IF(H772="Fagkontroll",(N772),0))))</f>
        <v>0</v>
      </c>
      <c r="P772" s="12">
        <f>IF(A772&lt;(Støtteark!$H$4-5),0,B772)</f>
        <v>0</v>
      </c>
    </row>
    <row r="773" spans="1:16" x14ac:dyDescent="0.2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32"/>
      <c r="L773" s="12">
        <f t="shared" si="37"/>
        <v>0</v>
      </c>
      <c r="M773" s="12">
        <f t="shared" si="38"/>
        <v>0</v>
      </c>
      <c r="N773" s="12">
        <f t="shared" si="39"/>
        <v>0</v>
      </c>
      <c r="O773" s="12">
        <f>IF(A773&lt;(Støtteark!$H$4-5),0,(IF(H773="Utførelse",(L773+M773),IF(H773="Fagkontroll",(N773),0))))</f>
        <v>0</v>
      </c>
      <c r="P773" s="12">
        <f>IF(A773&lt;(Støtteark!$H$4-5),0,B773)</f>
        <v>0</v>
      </c>
    </row>
    <row r="774" spans="1:16" x14ac:dyDescent="0.2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32"/>
      <c r="L774" s="12">
        <f t="shared" si="37"/>
        <v>0</v>
      </c>
      <c r="M774" s="12">
        <f t="shared" si="38"/>
        <v>0</v>
      </c>
      <c r="N774" s="12">
        <f t="shared" si="39"/>
        <v>0</v>
      </c>
      <c r="O774" s="12">
        <f>IF(A774&lt;(Støtteark!$H$4-5),0,(IF(H774="Utførelse",(L774+M774),IF(H774="Fagkontroll",(N774),0))))</f>
        <v>0</v>
      </c>
      <c r="P774" s="12">
        <f>IF(A774&lt;(Støtteark!$H$4-5),0,B774)</f>
        <v>0</v>
      </c>
    </row>
    <row r="775" spans="1:16" x14ac:dyDescent="0.2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32"/>
      <c r="L775" s="12">
        <f t="shared" si="37"/>
        <v>0</v>
      </c>
      <c r="M775" s="12">
        <f t="shared" si="38"/>
        <v>0</v>
      </c>
      <c r="N775" s="12">
        <f t="shared" si="39"/>
        <v>0</v>
      </c>
      <c r="O775" s="12">
        <f>IF(A775&lt;(Støtteark!$H$4-5),0,(IF(H775="Utførelse",(L775+M775),IF(H775="Fagkontroll",(N775),0))))</f>
        <v>0</v>
      </c>
      <c r="P775" s="12">
        <f>IF(A775&lt;(Støtteark!$H$4-5),0,B775)</f>
        <v>0</v>
      </c>
    </row>
    <row r="776" spans="1:16" x14ac:dyDescent="0.2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32"/>
      <c r="L776" s="12">
        <f t="shared" si="37"/>
        <v>0</v>
      </c>
      <c r="M776" s="12">
        <f t="shared" si="38"/>
        <v>0</v>
      </c>
      <c r="N776" s="12">
        <f t="shared" si="39"/>
        <v>0</v>
      </c>
      <c r="O776" s="12">
        <f>IF(A776&lt;(Støtteark!$H$4-5),0,(IF(H776="Utførelse",(L776+M776),IF(H776="Fagkontroll",(N776),0))))</f>
        <v>0</v>
      </c>
      <c r="P776" s="12">
        <f>IF(A776&lt;(Støtteark!$H$4-5),0,B776)</f>
        <v>0</v>
      </c>
    </row>
    <row r="777" spans="1:16" x14ac:dyDescent="0.2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32"/>
      <c r="L777" s="12">
        <f t="shared" si="37"/>
        <v>0</v>
      </c>
      <c r="M777" s="12">
        <f t="shared" si="38"/>
        <v>0</v>
      </c>
      <c r="N777" s="12">
        <f t="shared" si="39"/>
        <v>0</v>
      </c>
      <c r="O777" s="12">
        <f>IF(A777&lt;(Støtteark!$H$4-5),0,(IF(H777="Utførelse",(L777+M777),IF(H777="Fagkontroll",(N777),0))))</f>
        <v>0</v>
      </c>
      <c r="P777" s="12">
        <f>IF(A777&lt;(Støtteark!$H$4-5),0,B777)</f>
        <v>0</v>
      </c>
    </row>
    <row r="778" spans="1:16" x14ac:dyDescent="0.2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32"/>
      <c r="L778" s="12">
        <f t="shared" si="37"/>
        <v>0</v>
      </c>
      <c r="M778" s="12">
        <f t="shared" si="38"/>
        <v>0</v>
      </c>
      <c r="N778" s="12">
        <f t="shared" si="39"/>
        <v>0</v>
      </c>
      <c r="O778" s="12">
        <f>IF(A778&lt;(Støtteark!$H$4-5),0,(IF(H778="Utførelse",(L778+M778),IF(H778="Fagkontroll",(N778),0))))</f>
        <v>0</v>
      </c>
      <c r="P778" s="12">
        <f>IF(A778&lt;(Støtteark!$H$4-5),0,B778)</f>
        <v>0</v>
      </c>
    </row>
    <row r="779" spans="1:16" x14ac:dyDescent="0.2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32"/>
      <c r="L779" s="12">
        <f t="shared" si="37"/>
        <v>0</v>
      </c>
      <c r="M779" s="12">
        <f t="shared" si="38"/>
        <v>0</v>
      </c>
      <c r="N779" s="12">
        <f t="shared" si="39"/>
        <v>0</v>
      </c>
      <c r="O779" s="12">
        <f>IF(A779&lt;(Støtteark!$H$4-5),0,(IF(H779="Utførelse",(L779+M779),IF(H779="Fagkontroll",(N779),0))))</f>
        <v>0</v>
      </c>
      <c r="P779" s="12">
        <f>IF(A779&lt;(Støtteark!$H$4-5),0,B779)</f>
        <v>0</v>
      </c>
    </row>
    <row r="780" spans="1:16" x14ac:dyDescent="0.2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32"/>
      <c r="L780" s="12">
        <f t="shared" si="37"/>
        <v>0</v>
      </c>
      <c r="M780" s="12">
        <f t="shared" si="38"/>
        <v>0</v>
      </c>
      <c r="N780" s="12">
        <f t="shared" si="39"/>
        <v>0</v>
      </c>
      <c r="O780" s="12">
        <f>IF(A780&lt;(Støtteark!$H$4-5),0,(IF(H780="Utførelse",(L780+M780),IF(H780="Fagkontroll",(N780),0))))</f>
        <v>0</v>
      </c>
      <c r="P780" s="12">
        <f>IF(A780&lt;(Støtteark!$H$4-5),0,B780)</f>
        <v>0</v>
      </c>
    </row>
    <row r="781" spans="1:16" x14ac:dyDescent="0.2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32"/>
      <c r="L781" s="12">
        <f t="shared" si="37"/>
        <v>0</v>
      </c>
      <c r="M781" s="12">
        <f t="shared" si="38"/>
        <v>0</v>
      </c>
      <c r="N781" s="12">
        <f t="shared" si="39"/>
        <v>0</v>
      </c>
      <c r="O781" s="12">
        <f>IF(A781&lt;(Støtteark!$H$4-5),0,(IF(H781="Utførelse",(L781+M781),IF(H781="Fagkontroll",(N781),0))))</f>
        <v>0</v>
      </c>
      <c r="P781" s="12">
        <f>IF(A781&lt;(Støtteark!$H$4-5),0,B781)</f>
        <v>0</v>
      </c>
    </row>
    <row r="782" spans="1:16" x14ac:dyDescent="0.2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32"/>
      <c r="L782" s="12">
        <f t="shared" si="37"/>
        <v>0</v>
      </c>
      <c r="M782" s="12">
        <f t="shared" si="38"/>
        <v>0</v>
      </c>
      <c r="N782" s="12">
        <f t="shared" si="39"/>
        <v>0</v>
      </c>
      <c r="O782" s="12">
        <f>IF(A782&lt;(Støtteark!$H$4-5),0,(IF(H782="Utførelse",(L782+M782),IF(H782="Fagkontroll",(N782),0))))</f>
        <v>0</v>
      </c>
      <c r="P782" s="12">
        <f>IF(A782&lt;(Støtteark!$H$4-5),0,B782)</f>
        <v>0</v>
      </c>
    </row>
    <row r="783" spans="1:16" x14ac:dyDescent="0.2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32"/>
      <c r="L783" s="12">
        <f t="shared" ref="L783:L846" si="40">IF(H783="Utførelse",IF(G783="Tekniske planer",B783,0),0)</f>
        <v>0</v>
      </c>
      <c r="M783" s="12">
        <f t="shared" ref="M783:M846" si="41">IF(H783="Utførelse",IF(G783="Revurdering",B783,0),0)</f>
        <v>0</v>
      </c>
      <c r="N783" s="12">
        <f t="shared" ref="N783:N846" si="42">IF(L783+M783&gt;0,0,B783)</f>
        <v>0</v>
      </c>
      <c r="O783" s="12">
        <f>IF(A783&lt;(Støtteark!$H$4-5),0,(IF(H783="Utførelse",(L783+M783),IF(H783="Fagkontroll",(N783),0))))</f>
        <v>0</v>
      </c>
      <c r="P783" s="12">
        <f>IF(A783&lt;(Støtteark!$H$4-5),0,B783)</f>
        <v>0</v>
      </c>
    </row>
    <row r="784" spans="1:16" x14ac:dyDescent="0.2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32"/>
      <c r="L784" s="12">
        <f t="shared" si="40"/>
        <v>0</v>
      </c>
      <c r="M784" s="12">
        <f t="shared" si="41"/>
        <v>0</v>
      </c>
      <c r="N784" s="12">
        <f t="shared" si="42"/>
        <v>0</v>
      </c>
      <c r="O784" s="12">
        <f>IF(A784&lt;(Støtteark!$H$4-5),0,(IF(H784="Utførelse",(L784+M784),IF(H784="Fagkontroll",(N784),0))))</f>
        <v>0</v>
      </c>
      <c r="P784" s="12">
        <f>IF(A784&lt;(Støtteark!$H$4-5),0,B784)</f>
        <v>0</v>
      </c>
    </row>
    <row r="785" spans="1:16" x14ac:dyDescent="0.2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32"/>
      <c r="L785" s="12">
        <f t="shared" si="40"/>
        <v>0</v>
      </c>
      <c r="M785" s="12">
        <f t="shared" si="41"/>
        <v>0</v>
      </c>
      <c r="N785" s="12">
        <f t="shared" si="42"/>
        <v>0</v>
      </c>
      <c r="O785" s="12">
        <f>IF(A785&lt;(Støtteark!$H$4-5),0,(IF(H785="Utførelse",(L785+M785),IF(H785="Fagkontroll",(N785),0))))</f>
        <v>0</v>
      </c>
      <c r="P785" s="12">
        <f>IF(A785&lt;(Støtteark!$H$4-5),0,B785)</f>
        <v>0</v>
      </c>
    </row>
    <row r="786" spans="1:16" x14ac:dyDescent="0.2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32"/>
      <c r="L786" s="12">
        <f t="shared" si="40"/>
        <v>0</v>
      </c>
      <c r="M786" s="12">
        <f t="shared" si="41"/>
        <v>0</v>
      </c>
      <c r="N786" s="12">
        <f t="shared" si="42"/>
        <v>0</v>
      </c>
      <c r="O786" s="12">
        <f>IF(A786&lt;(Støtteark!$H$4-5),0,(IF(H786="Utførelse",(L786+M786),IF(H786="Fagkontroll",(N786),0))))</f>
        <v>0</v>
      </c>
      <c r="P786" s="12">
        <f>IF(A786&lt;(Støtteark!$H$4-5),0,B786)</f>
        <v>0</v>
      </c>
    </row>
    <row r="787" spans="1:16" x14ac:dyDescent="0.2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32"/>
      <c r="L787" s="12">
        <f t="shared" si="40"/>
        <v>0</v>
      </c>
      <c r="M787" s="12">
        <f t="shared" si="41"/>
        <v>0</v>
      </c>
      <c r="N787" s="12">
        <f t="shared" si="42"/>
        <v>0</v>
      </c>
      <c r="O787" s="12">
        <f>IF(A787&lt;(Støtteark!$H$4-5),0,(IF(H787="Utførelse",(L787+M787),IF(H787="Fagkontroll",(N787),0))))</f>
        <v>0</v>
      </c>
      <c r="P787" s="12">
        <f>IF(A787&lt;(Støtteark!$H$4-5),0,B787)</f>
        <v>0</v>
      </c>
    </row>
    <row r="788" spans="1:16" x14ac:dyDescent="0.2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32"/>
      <c r="L788" s="12">
        <f t="shared" si="40"/>
        <v>0</v>
      </c>
      <c r="M788" s="12">
        <f t="shared" si="41"/>
        <v>0</v>
      </c>
      <c r="N788" s="12">
        <f t="shared" si="42"/>
        <v>0</v>
      </c>
      <c r="O788" s="12">
        <f>IF(A788&lt;(Støtteark!$H$4-5),0,(IF(H788="Utførelse",(L788+M788),IF(H788="Fagkontroll",(N788),0))))</f>
        <v>0</v>
      </c>
      <c r="P788" s="12">
        <f>IF(A788&lt;(Støtteark!$H$4-5),0,B788)</f>
        <v>0</v>
      </c>
    </row>
    <row r="789" spans="1:16" x14ac:dyDescent="0.2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32"/>
      <c r="L789" s="12">
        <f t="shared" si="40"/>
        <v>0</v>
      </c>
      <c r="M789" s="12">
        <f t="shared" si="41"/>
        <v>0</v>
      </c>
      <c r="N789" s="12">
        <f t="shared" si="42"/>
        <v>0</v>
      </c>
      <c r="O789" s="12">
        <f>IF(A789&lt;(Støtteark!$H$4-5),0,(IF(H789="Utførelse",(L789+M789),IF(H789="Fagkontroll",(N789),0))))</f>
        <v>0</v>
      </c>
      <c r="P789" s="12">
        <f>IF(A789&lt;(Støtteark!$H$4-5),0,B789)</f>
        <v>0</v>
      </c>
    </row>
    <row r="790" spans="1:16" x14ac:dyDescent="0.2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32"/>
      <c r="L790" s="12">
        <f t="shared" si="40"/>
        <v>0</v>
      </c>
      <c r="M790" s="12">
        <f t="shared" si="41"/>
        <v>0</v>
      </c>
      <c r="N790" s="12">
        <f t="shared" si="42"/>
        <v>0</v>
      </c>
      <c r="O790" s="12">
        <f>IF(A790&lt;(Støtteark!$H$4-5),0,(IF(H790="Utførelse",(L790+M790),IF(H790="Fagkontroll",(N790),0))))</f>
        <v>0</v>
      </c>
      <c r="P790" s="12">
        <f>IF(A790&lt;(Støtteark!$H$4-5),0,B790)</f>
        <v>0</v>
      </c>
    </row>
    <row r="791" spans="1:16" x14ac:dyDescent="0.2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32"/>
      <c r="L791" s="12">
        <f t="shared" si="40"/>
        <v>0</v>
      </c>
      <c r="M791" s="12">
        <f t="shared" si="41"/>
        <v>0</v>
      </c>
      <c r="N791" s="12">
        <f t="shared" si="42"/>
        <v>0</v>
      </c>
      <c r="O791" s="12">
        <f>IF(A791&lt;(Støtteark!$H$4-5),0,(IF(H791="Utførelse",(L791+M791),IF(H791="Fagkontroll",(N791),0))))</f>
        <v>0</v>
      </c>
      <c r="P791" s="12">
        <f>IF(A791&lt;(Støtteark!$H$4-5),0,B791)</f>
        <v>0</v>
      </c>
    </row>
    <row r="792" spans="1:16" x14ac:dyDescent="0.2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32"/>
      <c r="L792" s="12">
        <f t="shared" si="40"/>
        <v>0</v>
      </c>
      <c r="M792" s="12">
        <f t="shared" si="41"/>
        <v>0</v>
      </c>
      <c r="N792" s="12">
        <f t="shared" si="42"/>
        <v>0</v>
      </c>
      <c r="O792" s="12">
        <f>IF(A792&lt;(Støtteark!$H$4-5),0,(IF(H792="Utførelse",(L792+M792),IF(H792="Fagkontroll",(N792),0))))</f>
        <v>0</v>
      </c>
      <c r="P792" s="12">
        <f>IF(A792&lt;(Støtteark!$H$4-5),0,B792)</f>
        <v>0</v>
      </c>
    </row>
    <row r="793" spans="1:16" x14ac:dyDescent="0.2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32"/>
      <c r="L793" s="12">
        <f t="shared" si="40"/>
        <v>0</v>
      </c>
      <c r="M793" s="12">
        <f t="shared" si="41"/>
        <v>0</v>
      </c>
      <c r="N793" s="12">
        <f t="shared" si="42"/>
        <v>0</v>
      </c>
      <c r="O793" s="12">
        <f>IF(A793&lt;(Støtteark!$H$4-5),0,(IF(H793="Utførelse",(L793+M793),IF(H793="Fagkontroll",(N793),0))))</f>
        <v>0</v>
      </c>
      <c r="P793" s="12">
        <f>IF(A793&lt;(Støtteark!$H$4-5),0,B793)</f>
        <v>0</v>
      </c>
    </row>
    <row r="794" spans="1:16" x14ac:dyDescent="0.2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32"/>
      <c r="L794" s="12">
        <f t="shared" si="40"/>
        <v>0</v>
      </c>
      <c r="M794" s="12">
        <f t="shared" si="41"/>
        <v>0</v>
      </c>
      <c r="N794" s="12">
        <f t="shared" si="42"/>
        <v>0</v>
      </c>
      <c r="O794" s="12">
        <f>IF(A794&lt;(Støtteark!$H$4-5),0,(IF(H794="Utførelse",(L794+M794),IF(H794="Fagkontroll",(N794),0))))</f>
        <v>0</v>
      </c>
      <c r="P794" s="12">
        <f>IF(A794&lt;(Støtteark!$H$4-5),0,B794)</f>
        <v>0</v>
      </c>
    </row>
    <row r="795" spans="1:16" x14ac:dyDescent="0.2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32"/>
      <c r="L795" s="12">
        <f t="shared" si="40"/>
        <v>0</v>
      </c>
      <c r="M795" s="12">
        <f t="shared" si="41"/>
        <v>0</v>
      </c>
      <c r="N795" s="12">
        <f t="shared" si="42"/>
        <v>0</v>
      </c>
      <c r="O795" s="12">
        <f>IF(A795&lt;(Støtteark!$H$4-5),0,(IF(H795="Utførelse",(L795+M795),IF(H795="Fagkontroll",(N795),0))))</f>
        <v>0</v>
      </c>
      <c r="P795" s="12">
        <f>IF(A795&lt;(Støtteark!$H$4-5),0,B795)</f>
        <v>0</v>
      </c>
    </row>
    <row r="796" spans="1:16" x14ac:dyDescent="0.2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32"/>
      <c r="L796" s="12">
        <f t="shared" si="40"/>
        <v>0</v>
      </c>
      <c r="M796" s="12">
        <f t="shared" si="41"/>
        <v>0</v>
      </c>
      <c r="N796" s="12">
        <f t="shared" si="42"/>
        <v>0</v>
      </c>
      <c r="O796" s="12">
        <f>IF(A796&lt;(Støtteark!$H$4-5),0,(IF(H796="Utførelse",(L796+M796),IF(H796="Fagkontroll",(N796),0))))</f>
        <v>0</v>
      </c>
      <c r="P796" s="12">
        <f>IF(A796&lt;(Støtteark!$H$4-5),0,B796)</f>
        <v>0</v>
      </c>
    </row>
    <row r="797" spans="1:16" x14ac:dyDescent="0.2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32"/>
      <c r="L797" s="12">
        <f t="shared" si="40"/>
        <v>0</v>
      </c>
      <c r="M797" s="12">
        <f t="shared" si="41"/>
        <v>0</v>
      </c>
      <c r="N797" s="12">
        <f t="shared" si="42"/>
        <v>0</v>
      </c>
      <c r="O797" s="12">
        <f>IF(A797&lt;(Støtteark!$H$4-5),0,(IF(H797="Utførelse",(L797+M797),IF(H797="Fagkontroll",(N797),0))))</f>
        <v>0</v>
      </c>
      <c r="P797" s="12">
        <f>IF(A797&lt;(Støtteark!$H$4-5),0,B797)</f>
        <v>0</v>
      </c>
    </row>
    <row r="798" spans="1:16" x14ac:dyDescent="0.2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32"/>
      <c r="L798" s="12">
        <f t="shared" si="40"/>
        <v>0</v>
      </c>
      <c r="M798" s="12">
        <f t="shared" si="41"/>
        <v>0</v>
      </c>
      <c r="N798" s="12">
        <f t="shared" si="42"/>
        <v>0</v>
      </c>
      <c r="O798" s="12">
        <f>IF(A798&lt;(Støtteark!$H$4-5),0,(IF(H798="Utførelse",(L798+M798),IF(H798="Fagkontroll",(N798),0))))</f>
        <v>0</v>
      </c>
      <c r="P798" s="12">
        <f>IF(A798&lt;(Støtteark!$H$4-5),0,B798)</f>
        <v>0</v>
      </c>
    </row>
    <row r="799" spans="1:16" x14ac:dyDescent="0.2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32"/>
      <c r="L799" s="12">
        <f t="shared" si="40"/>
        <v>0</v>
      </c>
      <c r="M799" s="12">
        <f t="shared" si="41"/>
        <v>0</v>
      </c>
      <c r="N799" s="12">
        <f t="shared" si="42"/>
        <v>0</v>
      </c>
      <c r="O799" s="12">
        <f>IF(A799&lt;(Støtteark!$H$4-5),0,(IF(H799="Utførelse",(L799+M799),IF(H799="Fagkontroll",(N799),0))))</f>
        <v>0</v>
      </c>
      <c r="P799" s="12">
        <f>IF(A799&lt;(Støtteark!$H$4-5),0,B799)</f>
        <v>0</v>
      </c>
    </row>
    <row r="800" spans="1:16" x14ac:dyDescent="0.2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32"/>
      <c r="L800" s="12">
        <f t="shared" si="40"/>
        <v>0</v>
      </c>
      <c r="M800" s="12">
        <f t="shared" si="41"/>
        <v>0</v>
      </c>
      <c r="N800" s="12">
        <f t="shared" si="42"/>
        <v>0</v>
      </c>
      <c r="O800" s="12">
        <f>IF(A800&lt;(Støtteark!$H$4-5),0,(IF(H800="Utførelse",(L800+M800),IF(H800="Fagkontroll",(N800),0))))</f>
        <v>0</v>
      </c>
      <c r="P800" s="12">
        <f>IF(A800&lt;(Støtteark!$H$4-5),0,B800)</f>
        <v>0</v>
      </c>
    </row>
    <row r="801" spans="1:16" x14ac:dyDescent="0.2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32"/>
      <c r="L801" s="12">
        <f t="shared" si="40"/>
        <v>0</v>
      </c>
      <c r="M801" s="12">
        <f t="shared" si="41"/>
        <v>0</v>
      </c>
      <c r="N801" s="12">
        <f t="shared" si="42"/>
        <v>0</v>
      </c>
      <c r="O801" s="12">
        <f>IF(A801&lt;(Støtteark!$H$4-5),0,(IF(H801="Utførelse",(L801+M801),IF(H801="Fagkontroll",(N801),0))))</f>
        <v>0</v>
      </c>
      <c r="P801" s="12">
        <f>IF(A801&lt;(Støtteark!$H$4-5),0,B801)</f>
        <v>0</v>
      </c>
    </row>
    <row r="802" spans="1:16" x14ac:dyDescent="0.2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32"/>
      <c r="L802" s="12">
        <f t="shared" si="40"/>
        <v>0</v>
      </c>
      <c r="M802" s="12">
        <f t="shared" si="41"/>
        <v>0</v>
      </c>
      <c r="N802" s="12">
        <f t="shared" si="42"/>
        <v>0</v>
      </c>
      <c r="O802" s="12">
        <f>IF(A802&lt;(Støtteark!$H$4-5),0,(IF(H802="Utførelse",(L802+M802),IF(H802="Fagkontroll",(N802),0))))</f>
        <v>0</v>
      </c>
      <c r="P802" s="12">
        <f>IF(A802&lt;(Støtteark!$H$4-5),0,B802)</f>
        <v>0</v>
      </c>
    </row>
    <row r="803" spans="1:16" x14ac:dyDescent="0.2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32"/>
      <c r="L803" s="12">
        <f t="shared" si="40"/>
        <v>0</v>
      </c>
      <c r="M803" s="12">
        <f t="shared" si="41"/>
        <v>0</v>
      </c>
      <c r="N803" s="12">
        <f t="shared" si="42"/>
        <v>0</v>
      </c>
      <c r="O803" s="12">
        <f>IF(A803&lt;(Støtteark!$H$4-5),0,(IF(H803="Utførelse",(L803+M803),IF(H803="Fagkontroll",(N803),0))))</f>
        <v>0</v>
      </c>
      <c r="P803" s="12">
        <f>IF(A803&lt;(Støtteark!$H$4-5),0,B803)</f>
        <v>0</v>
      </c>
    </row>
    <row r="804" spans="1:16" x14ac:dyDescent="0.2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32"/>
      <c r="L804" s="12">
        <f t="shared" si="40"/>
        <v>0</v>
      </c>
      <c r="M804" s="12">
        <f t="shared" si="41"/>
        <v>0</v>
      </c>
      <c r="N804" s="12">
        <f t="shared" si="42"/>
        <v>0</v>
      </c>
      <c r="O804" s="12">
        <f>IF(A804&lt;(Støtteark!$H$4-5),0,(IF(H804="Utførelse",(L804+M804),IF(H804="Fagkontroll",(N804),0))))</f>
        <v>0</v>
      </c>
      <c r="P804" s="12">
        <f>IF(A804&lt;(Støtteark!$H$4-5),0,B804)</f>
        <v>0</v>
      </c>
    </row>
    <row r="805" spans="1:16" x14ac:dyDescent="0.2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32"/>
      <c r="L805" s="12">
        <f t="shared" si="40"/>
        <v>0</v>
      </c>
      <c r="M805" s="12">
        <f t="shared" si="41"/>
        <v>0</v>
      </c>
      <c r="N805" s="12">
        <f t="shared" si="42"/>
        <v>0</v>
      </c>
      <c r="O805" s="12">
        <f>IF(A805&lt;(Støtteark!$H$4-5),0,(IF(H805="Utførelse",(L805+M805),IF(H805="Fagkontroll",(N805),0))))</f>
        <v>0</v>
      </c>
      <c r="P805" s="12">
        <f>IF(A805&lt;(Støtteark!$H$4-5),0,B805)</f>
        <v>0</v>
      </c>
    </row>
    <row r="806" spans="1:16" x14ac:dyDescent="0.2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32"/>
      <c r="L806" s="12">
        <f t="shared" si="40"/>
        <v>0</v>
      </c>
      <c r="M806" s="12">
        <f t="shared" si="41"/>
        <v>0</v>
      </c>
      <c r="N806" s="12">
        <f t="shared" si="42"/>
        <v>0</v>
      </c>
      <c r="O806" s="12">
        <f>IF(A806&lt;(Støtteark!$H$4-5),0,(IF(H806="Utførelse",(L806+M806),IF(H806="Fagkontroll",(N806),0))))</f>
        <v>0</v>
      </c>
      <c r="P806" s="12">
        <f>IF(A806&lt;(Støtteark!$H$4-5),0,B806)</f>
        <v>0</v>
      </c>
    </row>
    <row r="807" spans="1:16" x14ac:dyDescent="0.2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32"/>
      <c r="L807" s="12">
        <f t="shared" si="40"/>
        <v>0</v>
      </c>
      <c r="M807" s="12">
        <f t="shared" si="41"/>
        <v>0</v>
      </c>
      <c r="N807" s="12">
        <f t="shared" si="42"/>
        <v>0</v>
      </c>
      <c r="O807" s="12">
        <f>IF(A807&lt;(Støtteark!$H$4-5),0,(IF(H807="Utførelse",(L807+M807),IF(H807="Fagkontroll",(N807),0))))</f>
        <v>0</v>
      </c>
      <c r="P807" s="12">
        <f>IF(A807&lt;(Støtteark!$H$4-5),0,B807)</f>
        <v>0</v>
      </c>
    </row>
    <row r="808" spans="1:16" x14ac:dyDescent="0.2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32"/>
      <c r="L808" s="12">
        <f t="shared" si="40"/>
        <v>0</v>
      </c>
      <c r="M808" s="12">
        <f t="shared" si="41"/>
        <v>0</v>
      </c>
      <c r="N808" s="12">
        <f t="shared" si="42"/>
        <v>0</v>
      </c>
      <c r="O808" s="12">
        <f>IF(A808&lt;(Støtteark!$H$4-5),0,(IF(H808="Utførelse",(L808+M808),IF(H808="Fagkontroll",(N808),0))))</f>
        <v>0</v>
      </c>
      <c r="P808" s="12">
        <f>IF(A808&lt;(Støtteark!$H$4-5),0,B808)</f>
        <v>0</v>
      </c>
    </row>
    <row r="809" spans="1:16" x14ac:dyDescent="0.2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32"/>
      <c r="L809" s="12">
        <f t="shared" si="40"/>
        <v>0</v>
      </c>
      <c r="M809" s="12">
        <f t="shared" si="41"/>
        <v>0</v>
      </c>
      <c r="N809" s="12">
        <f t="shared" si="42"/>
        <v>0</v>
      </c>
      <c r="O809" s="12">
        <f>IF(A809&lt;(Støtteark!$H$4-5),0,(IF(H809="Utførelse",(L809+M809),IF(H809="Fagkontroll",(N809),0))))</f>
        <v>0</v>
      </c>
      <c r="P809" s="12">
        <f>IF(A809&lt;(Støtteark!$H$4-5),0,B809)</f>
        <v>0</v>
      </c>
    </row>
    <row r="810" spans="1:16" x14ac:dyDescent="0.2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32"/>
      <c r="L810" s="12">
        <f t="shared" si="40"/>
        <v>0</v>
      </c>
      <c r="M810" s="12">
        <f t="shared" si="41"/>
        <v>0</v>
      </c>
      <c r="N810" s="12">
        <f t="shared" si="42"/>
        <v>0</v>
      </c>
      <c r="O810" s="12">
        <f>IF(A810&lt;(Støtteark!$H$4-5),0,(IF(H810="Utførelse",(L810+M810),IF(H810="Fagkontroll",(N810),0))))</f>
        <v>0</v>
      </c>
      <c r="P810" s="12">
        <f>IF(A810&lt;(Støtteark!$H$4-5),0,B810)</f>
        <v>0</v>
      </c>
    </row>
    <row r="811" spans="1:16" x14ac:dyDescent="0.2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32"/>
      <c r="L811" s="12">
        <f t="shared" si="40"/>
        <v>0</v>
      </c>
      <c r="M811" s="12">
        <f t="shared" si="41"/>
        <v>0</v>
      </c>
      <c r="N811" s="12">
        <f t="shared" si="42"/>
        <v>0</v>
      </c>
      <c r="O811" s="12">
        <f>IF(A811&lt;(Støtteark!$H$4-5),0,(IF(H811="Utførelse",(L811+M811),IF(H811="Fagkontroll",(N811),0))))</f>
        <v>0</v>
      </c>
      <c r="P811" s="12">
        <f>IF(A811&lt;(Støtteark!$H$4-5),0,B811)</f>
        <v>0</v>
      </c>
    </row>
    <row r="812" spans="1:16" x14ac:dyDescent="0.2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32"/>
      <c r="L812" s="12">
        <f t="shared" si="40"/>
        <v>0</v>
      </c>
      <c r="M812" s="12">
        <f t="shared" si="41"/>
        <v>0</v>
      </c>
      <c r="N812" s="12">
        <f t="shared" si="42"/>
        <v>0</v>
      </c>
      <c r="O812" s="12">
        <f>IF(A812&lt;(Støtteark!$H$4-5),0,(IF(H812="Utførelse",(L812+M812),IF(H812="Fagkontroll",(N812),0))))</f>
        <v>0</v>
      </c>
      <c r="P812" s="12">
        <f>IF(A812&lt;(Støtteark!$H$4-5),0,B812)</f>
        <v>0</v>
      </c>
    </row>
    <row r="813" spans="1:16" x14ac:dyDescent="0.2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32"/>
      <c r="L813" s="12">
        <f t="shared" si="40"/>
        <v>0</v>
      </c>
      <c r="M813" s="12">
        <f t="shared" si="41"/>
        <v>0</v>
      </c>
      <c r="N813" s="12">
        <f t="shared" si="42"/>
        <v>0</v>
      </c>
      <c r="O813" s="12">
        <f>IF(A813&lt;(Støtteark!$H$4-5),0,(IF(H813="Utførelse",(L813+M813),IF(H813="Fagkontroll",(N813),0))))</f>
        <v>0</v>
      </c>
      <c r="P813" s="12">
        <f>IF(A813&lt;(Støtteark!$H$4-5),0,B813)</f>
        <v>0</v>
      </c>
    </row>
    <row r="814" spans="1:16" x14ac:dyDescent="0.2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32"/>
      <c r="L814" s="12">
        <f t="shared" si="40"/>
        <v>0</v>
      </c>
      <c r="M814" s="12">
        <f t="shared" si="41"/>
        <v>0</v>
      </c>
      <c r="N814" s="12">
        <f t="shared" si="42"/>
        <v>0</v>
      </c>
      <c r="O814" s="12">
        <f>IF(A814&lt;(Støtteark!$H$4-5),0,(IF(H814="Utførelse",(L814+M814),IF(H814="Fagkontroll",(N814),0))))</f>
        <v>0</v>
      </c>
      <c r="P814" s="12">
        <f>IF(A814&lt;(Støtteark!$H$4-5),0,B814)</f>
        <v>0</v>
      </c>
    </row>
    <row r="815" spans="1:16" x14ac:dyDescent="0.2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32"/>
      <c r="L815" s="12">
        <f t="shared" si="40"/>
        <v>0</v>
      </c>
      <c r="M815" s="12">
        <f t="shared" si="41"/>
        <v>0</v>
      </c>
      <c r="N815" s="12">
        <f t="shared" si="42"/>
        <v>0</v>
      </c>
      <c r="O815" s="12">
        <f>IF(A815&lt;(Støtteark!$H$4-5),0,(IF(H815="Utførelse",(L815+M815),IF(H815="Fagkontroll",(N815),0))))</f>
        <v>0</v>
      </c>
      <c r="P815" s="12">
        <f>IF(A815&lt;(Støtteark!$H$4-5),0,B815)</f>
        <v>0</v>
      </c>
    </row>
    <row r="816" spans="1:16" x14ac:dyDescent="0.2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32"/>
      <c r="L816" s="12">
        <f t="shared" si="40"/>
        <v>0</v>
      </c>
      <c r="M816" s="12">
        <f t="shared" si="41"/>
        <v>0</v>
      </c>
      <c r="N816" s="12">
        <f t="shared" si="42"/>
        <v>0</v>
      </c>
      <c r="O816" s="12">
        <f>IF(A816&lt;(Støtteark!$H$4-5),0,(IF(H816="Utførelse",(L816+M816),IF(H816="Fagkontroll",(N816),0))))</f>
        <v>0</v>
      </c>
      <c r="P816" s="12">
        <f>IF(A816&lt;(Støtteark!$H$4-5),0,B816)</f>
        <v>0</v>
      </c>
    </row>
    <row r="817" spans="1:16" x14ac:dyDescent="0.2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32"/>
      <c r="L817" s="12">
        <f t="shared" si="40"/>
        <v>0</v>
      </c>
      <c r="M817" s="12">
        <f t="shared" si="41"/>
        <v>0</v>
      </c>
      <c r="N817" s="12">
        <f t="shared" si="42"/>
        <v>0</v>
      </c>
      <c r="O817" s="12">
        <f>IF(A817&lt;(Støtteark!$H$4-5),0,(IF(H817="Utførelse",(L817+M817),IF(H817="Fagkontroll",(N817),0))))</f>
        <v>0</v>
      </c>
      <c r="P817" s="12">
        <f>IF(A817&lt;(Støtteark!$H$4-5),0,B817)</f>
        <v>0</v>
      </c>
    </row>
    <row r="818" spans="1:16" x14ac:dyDescent="0.2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32"/>
      <c r="L818" s="12">
        <f t="shared" si="40"/>
        <v>0</v>
      </c>
      <c r="M818" s="12">
        <f t="shared" si="41"/>
        <v>0</v>
      </c>
      <c r="N818" s="12">
        <f t="shared" si="42"/>
        <v>0</v>
      </c>
      <c r="O818" s="12">
        <f>IF(A818&lt;(Støtteark!$H$4-5),0,(IF(H818="Utførelse",(L818+M818),IF(H818="Fagkontroll",(N818),0))))</f>
        <v>0</v>
      </c>
      <c r="P818" s="12">
        <f>IF(A818&lt;(Støtteark!$H$4-5),0,B818)</f>
        <v>0</v>
      </c>
    </row>
    <row r="819" spans="1:16" x14ac:dyDescent="0.2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32"/>
      <c r="L819" s="12">
        <f t="shared" si="40"/>
        <v>0</v>
      </c>
      <c r="M819" s="12">
        <f t="shared" si="41"/>
        <v>0</v>
      </c>
      <c r="N819" s="12">
        <f t="shared" si="42"/>
        <v>0</v>
      </c>
      <c r="O819" s="12">
        <f>IF(A819&lt;(Støtteark!$H$4-5),0,(IF(H819="Utførelse",(L819+M819),IF(H819="Fagkontroll",(N819),0))))</f>
        <v>0</v>
      </c>
      <c r="P819" s="12">
        <f>IF(A819&lt;(Støtteark!$H$4-5),0,B819)</f>
        <v>0</v>
      </c>
    </row>
    <row r="820" spans="1:16" x14ac:dyDescent="0.2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32"/>
      <c r="L820" s="12">
        <f t="shared" si="40"/>
        <v>0</v>
      </c>
      <c r="M820" s="12">
        <f t="shared" si="41"/>
        <v>0</v>
      </c>
      <c r="N820" s="12">
        <f t="shared" si="42"/>
        <v>0</v>
      </c>
      <c r="O820" s="12">
        <f>IF(A820&lt;(Støtteark!$H$4-5),0,(IF(H820="Utførelse",(L820+M820),IF(H820="Fagkontroll",(N820),0))))</f>
        <v>0</v>
      </c>
      <c r="P820" s="12">
        <f>IF(A820&lt;(Støtteark!$H$4-5),0,B820)</f>
        <v>0</v>
      </c>
    </row>
    <row r="821" spans="1:16" x14ac:dyDescent="0.2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32"/>
      <c r="L821" s="12">
        <f t="shared" si="40"/>
        <v>0</v>
      </c>
      <c r="M821" s="12">
        <f t="shared" si="41"/>
        <v>0</v>
      </c>
      <c r="N821" s="12">
        <f t="shared" si="42"/>
        <v>0</v>
      </c>
      <c r="O821" s="12">
        <f>IF(A821&lt;(Støtteark!$H$4-5),0,(IF(H821="Utførelse",(L821+M821),IF(H821="Fagkontroll",(N821),0))))</f>
        <v>0</v>
      </c>
      <c r="P821" s="12">
        <f>IF(A821&lt;(Støtteark!$H$4-5),0,B821)</f>
        <v>0</v>
      </c>
    </row>
    <row r="822" spans="1:16" x14ac:dyDescent="0.2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32"/>
      <c r="L822" s="12">
        <f t="shared" si="40"/>
        <v>0</v>
      </c>
      <c r="M822" s="12">
        <f t="shared" si="41"/>
        <v>0</v>
      </c>
      <c r="N822" s="12">
        <f t="shared" si="42"/>
        <v>0</v>
      </c>
      <c r="O822" s="12">
        <f>IF(A822&lt;(Støtteark!$H$4-5),0,(IF(H822="Utførelse",(L822+M822),IF(H822="Fagkontroll",(N822),0))))</f>
        <v>0</v>
      </c>
      <c r="P822" s="12">
        <f>IF(A822&lt;(Støtteark!$H$4-5),0,B822)</f>
        <v>0</v>
      </c>
    </row>
    <row r="823" spans="1:16" x14ac:dyDescent="0.2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32"/>
      <c r="L823" s="12">
        <f t="shared" si="40"/>
        <v>0</v>
      </c>
      <c r="M823" s="12">
        <f t="shared" si="41"/>
        <v>0</v>
      </c>
      <c r="N823" s="12">
        <f t="shared" si="42"/>
        <v>0</v>
      </c>
      <c r="O823" s="12">
        <f>IF(A823&lt;(Støtteark!$H$4-5),0,(IF(H823="Utførelse",(L823+M823),IF(H823="Fagkontroll",(N823),0))))</f>
        <v>0</v>
      </c>
      <c r="P823" s="12">
        <f>IF(A823&lt;(Støtteark!$H$4-5),0,B823)</f>
        <v>0</v>
      </c>
    </row>
    <row r="824" spans="1:16" x14ac:dyDescent="0.2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32"/>
      <c r="L824" s="12">
        <f t="shared" si="40"/>
        <v>0</v>
      </c>
      <c r="M824" s="12">
        <f t="shared" si="41"/>
        <v>0</v>
      </c>
      <c r="N824" s="12">
        <f t="shared" si="42"/>
        <v>0</v>
      </c>
      <c r="O824" s="12">
        <f>IF(A824&lt;(Støtteark!$H$4-5),0,(IF(H824="Utførelse",(L824+M824),IF(H824="Fagkontroll",(N824),0))))</f>
        <v>0</v>
      </c>
      <c r="P824" s="12">
        <f>IF(A824&lt;(Støtteark!$H$4-5),0,B824)</f>
        <v>0</v>
      </c>
    </row>
    <row r="825" spans="1:16" x14ac:dyDescent="0.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32"/>
      <c r="L825" s="12">
        <f t="shared" si="40"/>
        <v>0</v>
      </c>
      <c r="M825" s="12">
        <f t="shared" si="41"/>
        <v>0</v>
      </c>
      <c r="N825" s="12">
        <f t="shared" si="42"/>
        <v>0</v>
      </c>
      <c r="O825" s="12">
        <f>IF(A825&lt;(Støtteark!$H$4-5),0,(IF(H825="Utførelse",(L825+M825),IF(H825="Fagkontroll",(N825),0))))</f>
        <v>0</v>
      </c>
      <c r="P825" s="12">
        <f>IF(A825&lt;(Støtteark!$H$4-5),0,B825)</f>
        <v>0</v>
      </c>
    </row>
    <row r="826" spans="1:16" x14ac:dyDescent="0.2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32"/>
      <c r="L826" s="12">
        <f t="shared" si="40"/>
        <v>0</v>
      </c>
      <c r="M826" s="12">
        <f t="shared" si="41"/>
        <v>0</v>
      </c>
      <c r="N826" s="12">
        <f t="shared" si="42"/>
        <v>0</v>
      </c>
      <c r="O826" s="12">
        <f>IF(A826&lt;(Støtteark!$H$4-5),0,(IF(H826="Utførelse",(L826+M826),IF(H826="Fagkontroll",(N826),0))))</f>
        <v>0</v>
      </c>
      <c r="P826" s="12">
        <f>IF(A826&lt;(Støtteark!$H$4-5),0,B826)</f>
        <v>0</v>
      </c>
    </row>
    <row r="827" spans="1:16" x14ac:dyDescent="0.2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32"/>
      <c r="L827" s="12">
        <f t="shared" si="40"/>
        <v>0</v>
      </c>
      <c r="M827" s="12">
        <f t="shared" si="41"/>
        <v>0</v>
      </c>
      <c r="N827" s="12">
        <f t="shared" si="42"/>
        <v>0</v>
      </c>
      <c r="O827" s="12">
        <f>IF(A827&lt;(Støtteark!$H$4-5),0,(IF(H827="Utførelse",(L827+M827),IF(H827="Fagkontroll",(N827),0))))</f>
        <v>0</v>
      </c>
      <c r="P827" s="12">
        <f>IF(A827&lt;(Støtteark!$H$4-5),0,B827)</f>
        <v>0</v>
      </c>
    </row>
    <row r="828" spans="1:16" x14ac:dyDescent="0.2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32"/>
      <c r="L828" s="12">
        <f t="shared" si="40"/>
        <v>0</v>
      </c>
      <c r="M828" s="12">
        <f t="shared" si="41"/>
        <v>0</v>
      </c>
      <c r="N828" s="12">
        <f t="shared" si="42"/>
        <v>0</v>
      </c>
      <c r="O828" s="12">
        <f>IF(A828&lt;(Støtteark!$H$4-5),0,(IF(H828="Utførelse",(L828+M828),IF(H828="Fagkontroll",(N828),0))))</f>
        <v>0</v>
      </c>
      <c r="P828" s="12">
        <f>IF(A828&lt;(Støtteark!$H$4-5),0,B828)</f>
        <v>0</v>
      </c>
    </row>
    <row r="829" spans="1:16" x14ac:dyDescent="0.2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32"/>
      <c r="L829" s="12">
        <f t="shared" si="40"/>
        <v>0</v>
      </c>
      <c r="M829" s="12">
        <f t="shared" si="41"/>
        <v>0</v>
      </c>
      <c r="N829" s="12">
        <f t="shared" si="42"/>
        <v>0</v>
      </c>
      <c r="O829" s="12">
        <f>IF(A829&lt;(Støtteark!$H$4-5),0,(IF(H829="Utførelse",(L829+M829),IF(H829="Fagkontroll",(N829),0))))</f>
        <v>0</v>
      </c>
      <c r="P829" s="12">
        <f>IF(A829&lt;(Støtteark!$H$4-5),0,B829)</f>
        <v>0</v>
      </c>
    </row>
    <row r="830" spans="1:16" x14ac:dyDescent="0.2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32"/>
      <c r="L830" s="12">
        <f t="shared" si="40"/>
        <v>0</v>
      </c>
      <c r="M830" s="12">
        <f t="shared" si="41"/>
        <v>0</v>
      </c>
      <c r="N830" s="12">
        <f t="shared" si="42"/>
        <v>0</v>
      </c>
      <c r="O830" s="12">
        <f>IF(A830&lt;(Støtteark!$H$4-5),0,(IF(H830="Utførelse",(L830+M830),IF(H830="Fagkontroll",(N830),0))))</f>
        <v>0</v>
      </c>
      <c r="P830" s="12">
        <f>IF(A830&lt;(Støtteark!$H$4-5),0,B830)</f>
        <v>0</v>
      </c>
    </row>
    <row r="831" spans="1:16" x14ac:dyDescent="0.2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32"/>
      <c r="L831" s="12">
        <f t="shared" si="40"/>
        <v>0</v>
      </c>
      <c r="M831" s="12">
        <f t="shared" si="41"/>
        <v>0</v>
      </c>
      <c r="N831" s="12">
        <f t="shared" si="42"/>
        <v>0</v>
      </c>
      <c r="O831" s="12">
        <f>IF(A831&lt;(Støtteark!$H$4-5),0,(IF(H831="Utførelse",(L831+M831),IF(H831="Fagkontroll",(N831),0))))</f>
        <v>0</v>
      </c>
      <c r="P831" s="12">
        <f>IF(A831&lt;(Støtteark!$H$4-5),0,B831)</f>
        <v>0</v>
      </c>
    </row>
    <row r="832" spans="1:16" x14ac:dyDescent="0.2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32"/>
      <c r="L832" s="12">
        <f t="shared" si="40"/>
        <v>0</v>
      </c>
      <c r="M832" s="12">
        <f t="shared" si="41"/>
        <v>0</v>
      </c>
      <c r="N832" s="12">
        <f t="shared" si="42"/>
        <v>0</v>
      </c>
      <c r="O832" s="12">
        <f>IF(A832&lt;(Støtteark!$H$4-5),0,(IF(H832="Utførelse",(L832+M832),IF(H832="Fagkontroll",(N832),0))))</f>
        <v>0</v>
      </c>
      <c r="P832" s="12">
        <f>IF(A832&lt;(Støtteark!$H$4-5),0,B832)</f>
        <v>0</v>
      </c>
    </row>
    <row r="833" spans="1:16" x14ac:dyDescent="0.2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32"/>
      <c r="L833" s="12">
        <f t="shared" si="40"/>
        <v>0</v>
      </c>
      <c r="M833" s="12">
        <f t="shared" si="41"/>
        <v>0</v>
      </c>
      <c r="N833" s="12">
        <f t="shared" si="42"/>
        <v>0</v>
      </c>
      <c r="O833" s="12">
        <f>IF(A833&lt;(Støtteark!$H$4-5),0,(IF(H833="Utførelse",(L833+M833),IF(H833="Fagkontroll",(N833),0))))</f>
        <v>0</v>
      </c>
      <c r="P833" s="12">
        <f>IF(A833&lt;(Støtteark!$H$4-5),0,B833)</f>
        <v>0</v>
      </c>
    </row>
    <row r="834" spans="1:16" x14ac:dyDescent="0.2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32"/>
      <c r="L834" s="12">
        <f t="shared" si="40"/>
        <v>0</v>
      </c>
      <c r="M834" s="12">
        <f t="shared" si="41"/>
        <v>0</v>
      </c>
      <c r="N834" s="12">
        <f t="shared" si="42"/>
        <v>0</v>
      </c>
      <c r="O834" s="12">
        <f>IF(A834&lt;(Støtteark!$H$4-5),0,(IF(H834="Utførelse",(L834+M834),IF(H834="Fagkontroll",(N834),0))))</f>
        <v>0</v>
      </c>
      <c r="P834" s="12">
        <f>IF(A834&lt;(Støtteark!$H$4-5),0,B834)</f>
        <v>0</v>
      </c>
    </row>
    <row r="835" spans="1:16" x14ac:dyDescent="0.2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32"/>
      <c r="L835" s="12">
        <f t="shared" si="40"/>
        <v>0</v>
      </c>
      <c r="M835" s="12">
        <f t="shared" si="41"/>
        <v>0</v>
      </c>
      <c r="N835" s="12">
        <f t="shared" si="42"/>
        <v>0</v>
      </c>
      <c r="O835" s="12">
        <f>IF(A835&lt;(Støtteark!$H$4-5),0,(IF(H835="Utførelse",(L835+M835),IF(H835="Fagkontroll",(N835),0))))</f>
        <v>0</v>
      </c>
      <c r="P835" s="12">
        <f>IF(A835&lt;(Støtteark!$H$4-5),0,B835)</f>
        <v>0</v>
      </c>
    </row>
    <row r="836" spans="1:16" x14ac:dyDescent="0.2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32"/>
      <c r="L836" s="12">
        <f t="shared" si="40"/>
        <v>0</v>
      </c>
      <c r="M836" s="12">
        <f t="shared" si="41"/>
        <v>0</v>
      </c>
      <c r="N836" s="12">
        <f t="shared" si="42"/>
        <v>0</v>
      </c>
      <c r="O836" s="12">
        <f>IF(A836&lt;(Støtteark!$H$4-5),0,(IF(H836="Utførelse",(L836+M836),IF(H836="Fagkontroll",(N836),0))))</f>
        <v>0</v>
      </c>
      <c r="P836" s="12">
        <f>IF(A836&lt;(Støtteark!$H$4-5),0,B836)</f>
        <v>0</v>
      </c>
    </row>
    <row r="837" spans="1:16" x14ac:dyDescent="0.2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32"/>
      <c r="L837" s="12">
        <f t="shared" si="40"/>
        <v>0</v>
      </c>
      <c r="M837" s="12">
        <f t="shared" si="41"/>
        <v>0</v>
      </c>
      <c r="N837" s="12">
        <f t="shared" si="42"/>
        <v>0</v>
      </c>
      <c r="O837" s="12">
        <f>IF(A837&lt;(Støtteark!$H$4-5),0,(IF(H837="Utførelse",(L837+M837),IF(H837="Fagkontroll",(N837),0))))</f>
        <v>0</v>
      </c>
      <c r="P837" s="12">
        <f>IF(A837&lt;(Støtteark!$H$4-5),0,B837)</f>
        <v>0</v>
      </c>
    </row>
    <row r="838" spans="1:16" x14ac:dyDescent="0.2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32"/>
      <c r="L838" s="12">
        <f t="shared" si="40"/>
        <v>0</v>
      </c>
      <c r="M838" s="12">
        <f t="shared" si="41"/>
        <v>0</v>
      </c>
      <c r="N838" s="12">
        <f t="shared" si="42"/>
        <v>0</v>
      </c>
      <c r="O838" s="12">
        <f>IF(A838&lt;(Støtteark!$H$4-5),0,(IF(H838="Utførelse",(L838+M838),IF(H838="Fagkontroll",(N838),0))))</f>
        <v>0</v>
      </c>
      <c r="P838" s="12">
        <f>IF(A838&lt;(Støtteark!$H$4-5),0,B838)</f>
        <v>0</v>
      </c>
    </row>
    <row r="839" spans="1:16" x14ac:dyDescent="0.2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32"/>
      <c r="L839" s="12">
        <f t="shared" si="40"/>
        <v>0</v>
      </c>
      <c r="M839" s="12">
        <f t="shared" si="41"/>
        <v>0</v>
      </c>
      <c r="N839" s="12">
        <f t="shared" si="42"/>
        <v>0</v>
      </c>
      <c r="O839" s="12">
        <f>IF(A839&lt;(Støtteark!$H$4-5),0,(IF(H839="Utførelse",(L839+M839),IF(H839="Fagkontroll",(N839),0))))</f>
        <v>0</v>
      </c>
      <c r="P839" s="12">
        <f>IF(A839&lt;(Støtteark!$H$4-5),0,B839)</f>
        <v>0</v>
      </c>
    </row>
    <row r="840" spans="1:16" x14ac:dyDescent="0.2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32"/>
      <c r="L840" s="12">
        <f t="shared" si="40"/>
        <v>0</v>
      </c>
      <c r="M840" s="12">
        <f t="shared" si="41"/>
        <v>0</v>
      </c>
      <c r="N840" s="12">
        <f t="shared" si="42"/>
        <v>0</v>
      </c>
      <c r="O840" s="12">
        <f>IF(A840&lt;(Støtteark!$H$4-5),0,(IF(H840="Utførelse",(L840+M840),IF(H840="Fagkontroll",(N840),0))))</f>
        <v>0</v>
      </c>
      <c r="P840" s="12">
        <f>IF(A840&lt;(Støtteark!$H$4-5),0,B840)</f>
        <v>0</v>
      </c>
    </row>
    <row r="841" spans="1:16" x14ac:dyDescent="0.2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32"/>
      <c r="L841" s="12">
        <f t="shared" si="40"/>
        <v>0</v>
      </c>
      <c r="M841" s="12">
        <f t="shared" si="41"/>
        <v>0</v>
      </c>
      <c r="N841" s="12">
        <f t="shared" si="42"/>
        <v>0</v>
      </c>
      <c r="O841" s="12">
        <f>IF(A841&lt;(Støtteark!$H$4-5),0,(IF(H841="Utførelse",(L841+M841),IF(H841="Fagkontroll",(N841),0))))</f>
        <v>0</v>
      </c>
      <c r="P841" s="12">
        <f>IF(A841&lt;(Støtteark!$H$4-5),0,B841)</f>
        <v>0</v>
      </c>
    </row>
    <row r="842" spans="1:16" x14ac:dyDescent="0.2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32"/>
      <c r="L842" s="12">
        <f t="shared" si="40"/>
        <v>0</v>
      </c>
      <c r="M842" s="12">
        <f t="shared" si="41"/>
        <v>0</v>
      </c>
      <c r="N842" s="12">
        <f t="shared" si="42"/>
        <v>0</v>
      </c>
      <c r="O842" s="12">
        <f>IF(A842&lt;(Støtteark!$H$4-5),0,(IF(H842="Utførelse",(L842+M842),IF(H842="Fagkontroll",(N842),0))))</f>
        <v>0</v>
      </c>
      <c r="P842" s="12">
        <f>IF(A842&lt;(Støtteark!$H$4-5),0,B842)</f>
        <v>0</v>
      </c>
    </row>
    <row r="843" spans="1:16" x14ac:dyDescent="0.2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32"/>
      <c r="L843" s="12">
        <f t="shared" si="40"/>
        <v>0</v>
      </c>
      <c r="M843" s="12">
        <f t="shared" si="41"/>
        <v>0</v>
      </c>
      <c r="N843" s="12">
        <f t="shared" si="42"/>
        <v>0</v>
      </c>
      <c r="O843" s="12">
        <f>IF(A843&lt;(Støtteark!$H$4-5),0,(IF(H843="Utførelse",(L843+M843),IF(H843="Fagkontroll",(N843),0))))</f>
        <v>0</v>
      </c>
      <c r="P843" s="12">
        <f>IF(A843&lt;(Støtteark!$H$4-5),0,B843)</f>
        <v>0</v>
      </c>
    </row>
    <row r="844" spans="1:16" x14ac:dyDescent="0.2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32"/>
      <c r="L844" s="12">
        <f t="shared" si="40"/>
        <v>0</v>
      </c>
      <c r="M844" s="12">
        <f t="shared" si="41"/>
        <v>0</v>
      </c>
      <c r="N844" s="12">
        <f t="shared" si="42"/>
        <v>0</v>
      </c>
      <c r="O844" s="12">
        <f>IF(A844&lt;(Støtteark!$H$4-5),0,(IF(H844="Utførelse",(L844+M844),IF(H844="Fagkontroll",(N844),0))))</f>
        <v>0</v>
      </c>
      <c r="P844" s="12">
        <f>IF(A844&lt;(Støtteark!$H$4-5),0,B844)</f>
        <v>0</v>
      </c>
    </row>
    <row r="845" spans="1:16" x14ac:dyDescent="0.2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32"/>
      <c r="L845" s="12">
        <f t="shared" si="40"/>
        <v>0</v>
      </c>
      <c r="M845" s="12">
        <f t="shared" si="41"/>
        <v>0</v>
      </c>
      <c r="N845" s="12">
        <f t="shared" si="42"/>
        <v>0</v>
      </c>
      <c r="O845" s="12">
        <f>IF(A845&lt;(Støtteark!$H$4-5),0,(IF(H845="Utførelse",(L845+M845),IF(H845="Fagkontroll",(N845),0))))</f>
        <v>0</v>
      </c>
      <c r="P845" s="12">
        <f>IF(A845&lt;(Støtteark!$H$4-5),0,B845)</f>
        <v>0</v>
      </c>
    </row>
    <row r="846" spans="1:16" x14ac:dyDescent="0.2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32"/>
      <c r="L846" s="12">
        <f t="shared" si="40"/>
        <v>0</v>
      </c>
      <c r="M846" s="12">
        <f t="shared" si="41"/>
        <v>0</v>
      </c>
      <c r="N846" s="12">
        <f t="shared" si="42"/>
        <v>0</v>
      </c>
      <c r="O846" s="12">
        <f>IF(A846&lt;(Støtteark!$H$4-5),0,(IF(H846="Utførelse",(L846+M846),IF(H846="Fagkontroll",(N846),0))))</f>
        <v>0</v>
      </c>
      <c r="P846" s="12">
        <f>IF(A846&lt;(Støtteark!$H$4-5),0,B846)</f>
        <v>0</v>
      </c>
    </row>
    <row r="847" spans="1:16" x14ac:dyDescent="0.2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32"/>
      <c r="L847" s="12">
        <f t="shared" ref="L847:L910" si="43">IF(H847="Utførelse",IF(G847="Tekniske planer",B847,0),0)</f>
        <v>0</v>
      </c>
      <c r="M847" s="12">
        <f t="shared" ref="M847:M910" si="44">IF(H847="Utførelse",IF(G847="Revurdering",B847,0),0)</f>
        <v>0</v>
      </c>
      <c r="N847" s="12">
        <f t="shared" ref="N847:N910" si="45">IF(L847+M847&gt;0,0,B847)</f>
        <v>0</v>
      </c>
      <c r="O847" s="12">
        <f>IF(A847&lt;(Støtteark!$H$4-5),0,(IF(H847="Utførelse",(L847+M847),IF(H847="Fagkontroll",(N847),0))))</f>
        <v>0</v>
      </c>
      <c r="P847" s="12">
        <f>IF(A847&lt;(Støtteark!$H$4-5),0,B847)</f>
        <v>0</v>
      </c>
    </row>
    <row r="848" spans="1:16" x14ac:dyDescent="0.2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32"/>
      <c r="L848" s="12">
        <f t="shared" si="43"/>
        <v>0</v>
      </c>
      <c r="M848" s="12">
        <f t="shared" si="44"/>
        <v>0</v>
      </c>
      <c r="N848" s="12">
        <f t="shared" si="45"/>
        <v>0</v>
      </c>
      <c r="O848" s="12">
        <f>IF(A848&lt;(Støtteark!$H$4-5),0,(IF(H848="Utførelse",(L848+M848),IF(H848="Fagkontroll",(N848),0))))</f>
        <v>0</v>
      </c>
      <c r="P848" s="12">
        <f>IF(A848&lt;(Støtteark!$H$4-5),0,B848)</f>
        <v>0</v>
      </c>
    </row>
    <row r="849" spans="1:16" x14ac:dyDescent="0.2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32"/>
      <c r="L849" s="12">
        <f t="shared" si="43"/>
        <v>0</v>
      </c>
      <c r="M849" s="12">
        <f t="shared" si="44"/>
        <v>0</v>
      </c>
      <c r="N849" s="12">
        <f t="shared" si="45"/>
        <v>0</v>
      </c>
      <c r="O849" s="12">
        <f>IF(A849&lt;(Støtteark!$H$4-5),0,(IF(H849="Utførelse",(L849+M849),IF(H849="Fagkontroll",(N849),0))))</f>
        <v>0</v>
      </c>
      <c r="P849" s="12">
        <f>IF(A849&lt;(Støtteark!$H$4-5),0,B849)</f>
        <v>0</v>
      </c>
    </row>
    <row r="850" spans="1:16" x14ac:dyDescent="0.2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32"/>
      <c r="L850" s="12">
        <f t="shared" si="43"/>
        <v>0</v>
      </c>
      <c r="M850" s="12">
        <f t="shared" si="44"/>
        <v>0</v>
      </c>
      <c r="N850" s="12">
        <f t="shared" si="45"/>
        <v>0</v>
      </c>
      <c r="O850" s="12">
        <f>IF(A850&lt;(Støtteark!$H$4-5),0,(IF(H850="Utførelse",(L850+M850),IF(H850="Fagkontroll",(N850),0))))</f>
        <v>0</v>
      </c>
      <c r="P850" s="12">
        <f>IF(A850&lt;(Støtteark!$H$4-5),0,B850)</f>
        <v>0</v>
      </c>
    </row>
    <row r="851" spans="1:16" x14ac:dyDescent="0.2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32"/>
      <c r="L851" s="12">
        <f t="shared" si="43"/>
        <v>0</v>
      </c>
      <c r="M851" s="12">
        <f t="shared" si="44"/>
        <v>0</v>
      </c>
      <c r="N851" s="12">
        <f t="shared" si="45"/>
        <v>0</v>
      </c>
      <c r="O851" s="12">
        <f>IF(A851&lt;(Støtteark!$H$4-5),0,(IF(H851="Utførelse",(L851+M851),IF(H851="Fagkontroll",(N851),0))))</f>
        <v>0</v>
      </c>
      <c r="P851" s="12">
        <f>IF(A851&lt;(Støtteark!$H$4-5),0,B851)</f>
        <v>0</v>
      </c>
    </row>
    <row r="852" spans="1:16" x14ac:dyDescent="0.2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32"/>
      <c r="L852" s="12">
        <f t="shared" si="43"/>
        <v>0</v>
      </c>
      <c r="M852" s="12">
        <f t="shared" si="44"/>
        <v>0</v>
      </c>
      <c r="N852" s="12">
        <f t="shared" si="45"/>
        <v>0</v>
      </c>
      <c r="O852" s="12">
        <f>IF(A852&lt;(Støtteark!$H$4-5),0,(IF(H852="Utførelse",(L852+M852),IF(H852="Fagkontroll",(N852),0))))</f>
        <v>0</v>
      </c>
      <c r="P852" s="12">
        <f>IF(A852&lt;(Støtteark!$H$4-5),0,B852)</f>
        <v>0</v>
      </c>
    </row>
    <row r="853" spans="1:16" x14ac:dyDescent="0.2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32"/>
      <c r="L853" s="12">
        <f t="shared" si="43"/>
        <v>0</v>
      </c>
      <c r="M853" s="12">
        <f t="shared" si="44"/>
        <v>0</v>
      </c>
      <c r="N853" s="12">
        <f t="shared" si="45"/>
        <v>0</v>
      </c>
      <c r="O853" s="12">
        <f>IF(A853&lt;(Støtteark!$H$4-5),0,(IF(H853="Utførelse",(L853+M853),IF(H853="Fagkontroll",(N853),0))))</f>
        <v>0</v>
      </c>
      <c r="P853" s="12">
        <f>IF(A853&lt;(Støtteark!$H$4-5),0,B853)</f>
        <v>0</v>
      </c>
    </row>
    <row r="854" spans="1:16" x14ac:dyDescent="0.2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32"/>
      <c r="L854" s="12">
        <f t="shared" si="43"/>
        <v>0</v>
      </c>
      <c r="M854" s="12">
        <f t="shared" si="44"/>
        <v>0</v>
      </c>
      <c r="N854" s="12">
        <f t="shared" si="45"/>
        <v>0</v>
      </c>
      <c r="O854" s="12">
        <f>IF(A854&lt;(Støtteark!$H$4-5),0,(IF(H854="Utførelse",(L854+M854),IF(H854="Fagkontroll",(N854),0))))</f>
        <v>0</v>
      </c>
      <c r="P854" s="12">
        <f>IF(A854&lt;(Støtteark!$H$4-5),0,B854)</f>
        <v>0</v>
      </c>
    </row>
    <row r="855" spans="1:16" x14ac:dyDescent="0.2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32"/>
      <c r="L855" s="12">
        <f t="shared" si="43"/>
        <v>0</v>
      </c>
      <c r="M855" s="12">
        <f t="shared" si="44"/>
        <v>0</v>
      </c>
      <c r="N855" s="12">
        <f t="shared" si="45"/>
        <v>0</v>
      </c>
      <c r="O855" s="12">
        <f>IF(A855&lt;(Støtteark!$H$4-5),0,(IF(H855="Utførelse",(L855+M855),IF(H855="Fagkontroll",(N855),0))))</f>
        <v>0</v>
      </c>
      <c r="P855" s="12">
        <f>IF(A855&lt;(Støtteark!$H$4-5),0,B855)</f>
        <v>0</v>
      </c>
    </row>
    <row r="856" spans="1:16" x14ac:dyDescent="0.2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32"/>
      <c r="L856" s="12">
        <f t="shared" si="43"/>
        <v>0</v>
      </c>
      <c r="M856" s="12">
        <f t="shared" si="44"/>
        <v>0</v>
      </c>
      <c r="N856" s="12">
        <f t="shared" si="45"/>
        <v>0</v>
      </c>
      <c r="O856" s="12">
        <f>IF(A856&lt;(Støtteark!$H$4-5),0,(IF(H856="Utførelse",(L856+M856),IF(H856="Fagkontroll",(N856),0))))</f>
        <v>0</v>
      </c>
      <c r="P856" s="12">
        <f>IF(A856&lt;(Støtteark!$H$4-5),0,B856)</f>
        <v>0</v>
      </c>
    </row>
    <row r="857" spans="1:16" x14ac:dyDescent="0.2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32"/>
      <c r="L857" s="12">
        <f t="shared" si="43"/>
        <v>0</v>
      </c>
      <c r="M857" s="12">
        <f t="shared" si="44"/>
        <v>0</v>
      </c>
      <c r="N857" s="12">
        <f t="shared" si="45"/>
        <v>0</v>
      </c>
      <c r="O857" s="12">
        <f>IF(A857&lt;(Støtteark!$H$4-5),0,(IF(H857="Utførelse",(L857+M857),IF(H857="Fagkontroll",(N857),0))))</f>
        <v>0</v>
      </c>
      <c r="P857" s="12">
        <f>IF(A857&lt;(Støtteark!$H$4-5),0,B857)</f>
        <v>0</v>
      </c>
    </row>
    <row r="858" spans="1:16" x14ac:dyDescent="0.2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32"/>
      <c r="L858" s="12">
        <f t="shared" si="43"/>
        <v>0</v>
      </c>
      <c r="M858" s="12">
        <f t="shared" si="44"/>
        <v>0</v>
      </c>
      <c r="N858" s="12">
        <f t="shared" si="45"/>
        <v>0</v>
      </c>
      <c r="O858" s="12">
        <f>IF(A858&lt;(Støtteark!$H$4-5),0,(IF(H858="Utførelse",(L858+M858),IF(H858="Fagkontroll",(N858),0))))</f>
        <v>0</v>
      </c>
      <c r="P858" s="12">
        <f>IF(A858&lt;(Støtteark!$H$4-5),0,B858)</f>
        <v>0</v>
      </c>
    </row>
    <row r="859" spans="1:16" x14ac:dyDescent="0.2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32"/>
      <c r="L859" s="12">
        <f t="shared" si="43"/>
        <v>0</v>
      </c>
      <c r="M859" s="12">
        <f t="shared" si="44"/>
        <v>0</v>
      </c>
      <c r="N859" s="12">
        <f t="shared" si="45"/>
        <v>0</v>
      </c>
      <c r="O859" s="12">
        <f>IF(A859&lt;(Støtteark!$H$4-5),0,(IF(H859="Utførelse",(L859+M859),IF(H859="Fagkontroll",(N859),0))))</f>
        <v>0</v>
      </c>
      <c r="P859" s="12">
        <f>IF(A859&lt;(Støtteark!$H$4-5),0,B859)</f>
        <v>0</v>
      </c>
    </row>
    <row r="860" spans="1:16" x14ac:dyDescent="0.2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32"/>
      <c r="L860" s="12">
        <f t="shared" si="43"/>
        <v>0</v>
      </c>
      <c r="M860" s="12">
        <f t="shared" si="44"/>
        <v>0</v>
      </c>
      <c r="N860" s="12">
        <f t="shared" si="45"/>
        <v>0</v>
      </c>
      <c r="O860" s="12">
        <f>IF(A860&lt;(Støtteark!$H$4-5),0,(IF(H860="Utførelse",(L860+M860),IF(H860="Fagkontroll",(N860),0))))</f>
        <v>0</v>
      </c>
      <c r="P860" s="12">
        <f>IF(A860&lt;(Støtteark!$H$4-5),0,B860)</f>
        <v>0</v>
      </c>
    </row>
    <row r="861" spans="1:16" x14ac:dyDescent="0.2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32"/>
      <c r="L861" s="12">
        <f t="shared" si="43"/>
        <v>0</v>
      </c>
      <c r="M861" s="12">
        <f t="shared" si="44"/>
        <v>0</v>
      </c>
      <c r="N861" s="12">
        <f t="shared" si="45"/>
        <v>0</v>
      </c>
      <c r="O861" s="12">
        <f>IF(A861&lt;(Støtteark!$H$4-5),0,(IF(H861="Utførelse",(L861+M861),IF(H861="Fagkontroll",(N861),0))))</f>
        <v>0</v>
      </c>
      <c r="P861" s="12">
        <f>IF(A861&lt;(Støtteark!$H$4-5),0,B861)</f>
        <v>0</v>
      </c>
    </row>
    <row r="862" spans="1:16" x14ac:dyDescent="0.2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32"/>
      <c r="L862" s="12">
        <f t="shared" si="43"/>
        <v>0</v>
      </c>
      <c r="M862" s="12">
        <f t="shared" si="44"/>
        <v>0</v>
      </c>
      <c r="N862" s="12">
        <f t="shared" si="45"/>
        <v>0</v>
      </c>
      <c r="O862" s="12">
        <f>IF(A862&lt;(Støtteark!$H$4-5),0,(IF(H862="Utførelse",(L862+M862),IF(H862="Fagkontroll",(N862),0))))</f>
        <v>0</v>
      </c>
      <c r="P862" s="12">
        <f>IF(A862&lt;(Støtteark!$H$4-5),0,B862)</f>
        <v>0</v>
      </c>
    </row>
    <row r="863" spans="1:16" x14ac:dyDescent="0.2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32"/>
      <c r="L863" s="12">
        <f t="shared" si="43"/>
        <v>0</v>
      </c>
      <c r="M863" s="12">
        <f t="shared" si="44"/>
        <v>0</v>
      </c>
      <c r="N863" s="12">
        <f t="shared" si="45"/>
        <v>0</v>
      </c>
      <c r="O863" s="12">
        <f>IF(A863&lt;(Støtteark!$H$4-5),0,(IF(H863="Utførelse",(L863+M863),IF(H863="Fagkontroll",(N863),0))))</f>
        <v>0</v>
      </c>
      <c r="P863" s="12">
        <f>IF(A863&lt;(Støtteark!$H$4-5),0,B863)</f>
        <v>0</v>
      </c>
    </row>
    <row r="864" spans="1:16" x14ac:dyDescent="0.2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32"/>
      <c r="L864" s="12">
        <f t="shared" si="43"/>
        <v>0</v>
      </c>
      <c r="M864" s="12">
        <f t="shared" si="44"/>
        <v>0</v>
      </c>
      <c r="N864" s="12">
        <f t="shared" si="45"/>
        <v>0</v>
      </c>
      <c r="O864" s="12">
        <f>IF(A864&lt;(Støtteark!$H$4-5),0,(IF(H864="Utførelse",(L864+M864),IF(H864="Fagkontroll",(N864),0))))</f>
        <v>0</v>
      </c>
      <c r="P864" s="12">
        <f>IF(A864&lt;(Støtteark!$H$4-5),0,B864)</f>
        <v>0</v>
      </c>
    </row>
    <row r="865" spans="1:16" x14ac:dyDescent="0.2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32"/>
      <c r="L865" s="12">
        <f t="shared" si="43"/>
        <v>0</v>
      </c>
      <c r="M865" s="12">
        <f t="shared" si="44"/>
        <v>0</v>
      </c>
      <c r="N865" s="12">
        <f t="shared" si="45"/>
        <v>0</v>
      </c>
      <c r="O865" s="12">
        <f>IF(A865&lt;(Støtteark!$H$4-5),0,(IF(H865="Utførelse",(L865+M865),IF(H865="Fagkontroll",(N865),0))))</f>
        <v>0</v>
      </c>
      <c r="P865" s="12">
        <f>IF(A865&lt;(Støtteark!$H$4-5),0,B865)</f>
        <v>0</v>
      </c>
    </row>
    <row r="866" spans="1:16" x14ac:dyDescent="0.2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32"/>
      <c r="L866" s="12">
        <f t="shared" si="43"/>
        <v>0</v>
      </c>
      <c r="M866" s="12">
        <f t="shared" si="44"/>
        <v>0</v>
      </c>
      <c r="N866" s="12">
        <f t="shared" si="45"/>
        <v>0</v>
      </c>
      <c r="O866" s="12">
        <f>IF(A866&lt;(Støtteark!$H$4-5),0,(IF(H866="Utførelse",(L866+M866),IF(H866="Fagkontroll",(N866),0))))</f>
        <v>0</v>
      </c>
      <c r="P866" s="12">
        <f>IF(A866&lt;(Støtteark!$H$4-5),0,B866)</f>
        <v>0</v>
      </c>
    </row>
    <row r="867" spans="1:16" x14ac:dyDescent="0.2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32"/>
      <c r="L867" s="12">
        <f t="shared" si="43"/>
        <v>0</v>
      </c>
      <c r="M867" s="12">
        <f t="shared" si="44"/>
        <v>0</v>
      </c>
      <c r="N867" s="12">
        <f t="shared" si="45"/>
        <v>0</v>
      </c>
      <c r="O867" s="12">
        <f>IF(A867&lt;(Støtteark!$H$4-5),0,(IF(H867="Utførelse",(L867+M867),IF(H867="Fagkontroll",(N867),0))))</f>
        <v>0</v>
      </c>
      <c r="P867" s="12">
        <f>IF(A867&lt;(Støtteark!$H$4-5),0,B867)</f>
        <v>0</v>
      </c>
    </row>
    <row r="868" spans="1:16" x14ac:dyDescent="0.2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32"/>
      <c r="L868" s="12">
        <f t="shared" si="43"/>
        <v>0</v>
      </c>
      <c r="M868" s="12">
        <f t="shared" si="44"/>
        <v>0</v>
      </c>
      <c r="N868" s="12">
        <f t="shared" si="45"/>
        <v>0</v>
      </c>
      <c r="O868" s="12">
        <f>IF(A868&lt;(Støtteark!$H$4-5),0,(IF(H868="Utførelse",(L868+M868),IF(H868="Fagkontroll",(N868),0))))</f>
        <v>0</v>
      </c>
      <c r="P868" s="12">
        <f>IF(A868&lt;(Støtteark!$H$4-5),0,B868)</f>
        <v>0</v>
      </c>
    </row>
    <row r="869" spans="1:16" x14ac:dyDescent="0.2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32"/>
      <c r="L869" s="12">
        <f t="shared" si="43"/>
        <v>0</v>
      </c>
      <c r="M869" s="12">
        <f t="shared" si="44"/>
        <v>0</v>
      </c>
      <c r="N869" s="12">
        <f t="shared" si="45"/>
        <v>0</v>
      </c>
      <c r="O869" s="12">
        <f>IF(A869&lt;(Støtteark!$H$4-5),0,(IF(H869="Utførelse",(L869+M869),IF(H869="Fagkontroll",(N869),0))))</f>
        <v>0</v>
      </c>
      <c r="P869" s="12">
        <f>IF(A869&lt;(Støtteark!$H$4-5),0,B869)</f>
        <v>0</v>
      </c>
    </row>
    <row r="870" spans="1:16" x14ac:dyDescent="0.2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32"/>
      <c r="L870" s="12">
        <f t="shared" si="43"/>
        <v>0</v>
      </c>
      <c r="M870" s="12">
        <f t="shared" si="44"/>
        <v>0</v>
      </c>
      <c r="N870" s="12">
        <f t="shared" si="45"/>
        <v>0</v>
      </c>
      <c r="O870" s="12">
        <f>IF(A870&lt;(Støtteark!$H$4-5),0,(IF(H870="Utførelse",(L870+M870),IF(H870="Fagkontroll",(N870),0))))</f>
        <v>0</v>
      </c>
      <c r="P870" s="12">
        <f>IF(A870&lt;(Støtteark!$H$4-5),0,B870)</f>
        <v>0</v>
      </c>
    </row>
    <row r="871" spans="1:16" x14ac:dyDescent="0.2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32"/>
      <c r="L871" s="12">
        <f t="shared" si="43"/>
        <v>0</v>
      </c>
      <c r="M871" s="12">
        <f t="shared" si="44"/>
        <v>0</v>
      </c>
      <c r="N871" s="12">
        <f t="shared" si="45"/>
        <v>0</v>
      </c>
      <c r="O871" s="12">
        <f>IF(A871&lt;(Støtteark!$H$4-5),0,(IF(H871="Utførelse",(L871+M871),IF(H871="Fagkontroll",(N871),0))))</f>
        <v>0</v>
      </c>
      <c r="P871" s="12">
        <f>IF(A871&lt;(Støtteark!$H$4-5),0,B871)</f>
        <v>0</v>
      </c>
    </row>
    <row r="872" spans="1:16" x14ac:dyDescent="0.2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32"/>
      <c r="L872" s="12">
        <f t="shared" si="43"/>
        <v>0</v>
      </c>
      <c r="M872" s="12">
        <f t="shared" si="44"/>
        <v>0</v>
      </c>
      <c r="N872" s="12">
        <f t="shared" si="45"/>
        <v>0</v>
      </c>
      <c r="O872" s="12">
        <f>IF(A872&lt;(Støtteark!$H$4-5),0,(IF(H872="Utførelse",(L872+M872),IF(H872="Fagkontroll",(N872),0))))</f>
        <v>0</v>
      </c>
      <c r="P872" s="12">
        <f>IF(A872&lt;(Støtteark!$H$4-5),0,B872)</f>
        <v>0</v>
      </c>
    </row>
    <row r="873" spans="1:16" x14ac:dyDescent="0.2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32"/>
      <c r="L873" s="12">
        <f t="shared" si="43"/>
        <v>0</v>
      </c>
      <c r="M873" s="12">
        <f t="shared" si="44"/>
        <v>0</v>
      </c>
      <c r="N873" s="12">
        <f t="shared" si="45"/>
        <v>0</v>
      </c>
      <c r="O873" s="12">
        <f>IF(A873&lt;(Støtteark!$H$4-5),0,(IF(H873="Utførelse",(L873+M873),IF(H873="Fagkontroll",(N873),0))))</f>
        <v>0</v>
      </c>
      <c r="P873" s="12">
        <f>IF(A873&lt;(Støtteark!$H$4-5),0,B873)</f>
        <v>0</v>
      </c>
    </row>
    <row r="874" spans="1:16" x14ac:dyDescent="0.2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32"/>
      <c r="L874" s="12">
        <f t="shared" si="43"/>
        <v>0</v>
      </c>
      <c r="M874" s="12">
        <f t="shared" si="44"/>
        <v>0</v>
      </c>
      <c r="N874" s="12">
        <f t="shared" si="45"/>
        <v>0</v>
      </c>
      <c r="O874" s="12">
        <f>IF(A874&lt;(Støtteark!$H$4-5),0,(IF(H874="Utførelse",(L874+M874),IF(H874="Fagkontroll",(N874),0))))</f>
        <v>0</v>
      </c>
      <c r="P874" s="12">
        <f>IF(A874&lt;(Støtteark!$H$4-5),0,B874)</f>
        <v>0</v>
      </c>
    </row>
    <row r="875" spans="1:16" x14ac:dyDescent="0.2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32"/>
      <c r="L875" s="12">
        <f t="shared" si="43"/>
        <v>0</v>
      </c>
      <c r="M875" s="12">
        <f t="shared" si="44"/>
        <v>0</v>
      </c>
      <c r="N875" s="12">
        <f t="shared" si="45"/>
        <v>0</v>
      </c>
      <c r="O875" s="12">
        <f>IF(A875&lt;(Støtteark!$H$4-5),0,(IF(H875="Utførelse",(L875+M875),IF(H875="Fagkontroll",(N875),0))))</f>
        <v>0</v>
      </c>
      <c r="P875" s="12">
        <f>IF(A875&lt;(Støtteark!$H$4-5),0,B875)</f>
        <v>0</v>
      </c>
    </row>
    <row r="876" spans="1:16" x14ac:dyDescent="0.2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32"/>
      <c r="L876" s="12">
        <f t="shared" si="43"/>
        <v>0</v>
      </c>
      <c r="M876" s="12">
        <f t="shared" si="44"/>
        <v>0</v>
      </c>
      <c r="N876" s="12">
        <f t="shared" si="45"/>
        <v>0</v>
      </c>
      <c r="O876" s="12">
        <f>IF(A876&lt;(Støtteark!$H$4-5),0,(IF(H876="Utførelse",(L876+M876),IF(H876="Fagkontroll",(N876),0))))</f>
        <v>0</v>
      </c>
      <c r="P876" s="12">
        <f>IF(A876&lt;(Støtteark!$H$4-5),0,B876)</f>
        <v>0</v>
      </c>
    </row>
    <row r="877" spans="1:16" x14ac:dyDescent="0.2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32"/>
      <c r="L877" s="12">
        <f t="shared" si="43"/>
        <v>0</v>
      </c>
      <c r="M877" s="12">
        <f t="shared" si="44"/>
        <v>0</v>
      </c>
      <c r="N877" s="12">
        <f t="shared" si="45"/>
        <v>0</v>
      </c>
      <c r="O877" s="12">
        <f>IF(A877&lt;(Støtteark!$H$4-5),0,(IF(H877="Utførelse",(L877+M877),IF(H877="Fagkontroll",(N877),0))))</f>
        <v>0</v>
      </c>
      <c r="P877" s="12">
        <f>IF(A877&lt;(Støtteark!$H$4-5),0,B877)</f>
        <v>0</v>
      </c>
    </row>
    <row r="878" spans="1:16" x14ac:dyDescent="0.2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32"/>
      <c r="L878" s="12">
        <f t="shared" si="43"/>
        <v>0</v>
      </c>
      <c r="M878" s="12">
        <f t="shared" si="44"/>
        <v>0</v>
      </c>
      <c r="N878" s="12">
        <f t="shared" si="45"/>
        <v>0</v>
      </c>
      <c r="O878" s="12">
        <f>IF(A878&lt;(Støtteark!$H$4-5),0,(IF(H878="Utførelse",(L878+M878),IF(H878="Fagkontroll",(N878),0))))</f>
        <v>0</v>
      </c>
      <c r="P878" s="12">
        <f>IF(A878&lt;(Støtteark!$H$4-5),0,B878)</f>
        <v>0</v>
      </c>
    </row>
    <row r="879" spans="1:16" x14ac:dyDescent="0.2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32"/>
      <c r="L879" s="12">
        <f t="shared" si="43"/>
        <v>0</v>
      </c>
      <c r="M879" s="12">
        <f t="shared" si="44"/>
        <v>0</v>
      </c>
      <c r="N879" s="12">
        <f t="shared" si="45"/>
        <v>0</v>
      </c>
      <c r="O879" s="12">
        <f>IF(A879&lt;(Støtteark!$H$4-5),0,(IF(H879="Utførelse",(L879+M879),IF(H879="Fagkontroll",(N879),0))))</f>
        <v>0</v>
      </c>
      <c r="P879" s="12">
        <f>IF(A879&lt;(Støtteark!$H$4-5),0,B879)</f>
        <v>0</v>
      </c>
    </row>
    <row r="880" spans="1:16" x14ac:dyDescent="0.2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32"/>
      <c r="L880" s="12">
        <f t="shared" si="43"/>
        <v>0</v>
      </c>
      <c r="M880" s="12">
        <f t="shared" si="44"/>
        <v>0</v>
      </c>
      <c r="N880" s="12">
        <f t="shared" si="45"/>
        <v>0</v>
      </c>
      <c r="O880" s="12">
        <f>IF(A880&lt;(Støtteark!$H$4-5),0,(IF(H880="Utførelse",(L880+M880),IF(H880="Fagkontroll",(N880),0))))</f>
        <v>0</v>
      </c>
      <c r="P880" s="12">
        <f>IF(A880&lt;(Støtteark!$H$4-5),0,B880)</f>
        <v>0</v>
      </c>
    </row>
    <row r="881" spans="1:16" x14ac:dyDescent="0.2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32"/>
      <c r="L881" s="12">
        <f t="shared" si="43"/>
        <v>0</v>
      </c>
      <c r="M881" s="12">
        <f t="shared" si="44"/>
        <v>0</v>
      </c>
      <c r="N881" s="12">
        <f t="shared" si="45"/>
        <v>0</v>
      </c>
      <c r="O881" s="12">
        <f>IF(A881&lt;(Støtteark!$H$4-5),0,(IF(H881="Utførelse",(L881+M881),IF(H881="Fagkontroll",(N881),0))))</f>
        <v>0</v>
      </c>
      <c r="P881" s="12">
        <f>IF(A881&lt;(Støtteark!$H$4-5),0,B881)</f>
        <v>0</v>
      </c>
    </row>
    <row r="882" spans="1:16" x14ac:dyDescent="0.2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32"/>
      <c r="L882" s="12">
        <f t="shared" si="43"/>
        <v>0</v>
      </c>
      <c r="M882" s="12">
        <f t="shared" si="44"/>
        <v>0</v>
      </c>
      <c r="N882" s="12">
        <f t="shared" si="45"/>
        <v>0</v>
      </c>
      <c r="O882" s="12">
        <f>IF(A882&lt;(Støtteark!$H$4-5),0,(IF(H882="Utførelse",(L882+M882),IF(H882="Fagkontroll",(N882),0))))</f>
        <v>0</v>
      </c>
      <c r="P882" s="12">
        <f>IF(A882&lt;(Støtteark!$H$4-5),0,B882)</f>
        <v>0</v>
      </c>
    </row>
    <row r="883" spans="1:16" x14ac:dyDescent="0.2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32"/>
      <c r="L883" s="12">
        <f t="shared" si="43"/>
        <v>0</v>
      </c>
      <c r="M883" s="12">
        <f t="shared" si="44"/>
        <v>0</v>
      </c>
      <c r="N883" s="12">
        <f t="shared" si="45"/>
        <v>0</v>
      </c>
      <c r="O883" s="12">
        <f>IF(A883&lt;(Støtteark!$H$4-5),0,(IF(H883="Utførelse",(L883+M883),IF(H883="Fagkontroll",(N883),0))))</f>
        <v>0</v>
      </c>
      <c r="P883" s="12">
        <f>IF(A883&lt;(Støtteark!$H$4-5),0,B883)</f>
        <v>0</v>
      </c>
    </row>
    <row r="884" spans="1:16" x14ac:dyDescent="0.2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32"/>
      <c r="L884" s="12">
        <f t="shared" si="43"/>
        <v>0</v>
      </c>
      <c r="M884" s="12">
        <f t="shared" si="44"/>
        <v>0</v>
      </c>
      <c r="N884" s="12">
        <f t="shared" si="45"/>
        <v>0</v>
      </c>
      <c r="O884" s="12">
        <f>IF(A884&lt;(Støtteark!$H$4-5),0,(IF(H884="Utførelse",(L884+M884),IF(H884="Fagkontroll",(N884),0))))</f>
        <v>0</v>
      </c>
      <c r="P884" s="12">
        <f>IF(A884&lt;(Støtteark!$H$4-5),0,B884)</f>
        <v>0</v>
      </c>
    </row>
    <row r="885" spans="1:16" x14ac:dyDescent="0.2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32"/>
      <c r="L885" s="12">
        <f t="shared" si="43"/>
        <v>0</v>
      </c>
      <c r="M885" s="12">
        <f t="shared" si="44"/>
        <v>0</v>
      </c>
      <c r="N885" s="12">
        <f t="shared" si="45"/>
        <v>0</v>
      </c>
      <c r="O885" s="12">
        <f>IF(A885&lt;(Støtteark!$H$4-5),0,(IF(H885="Utførelse",(L885+M885),IF(H885="Fagkontroll",(N885),0))))</f>
        <v>0</v>
      </c>
      <c r="P885" s="12">
        <f>IF(A885&lt;(Støtteark!$H$4-5),0,B885)</f>
        <v>0</v>
      </c>
    </row>
    <row r="886" spans="1:16" x14ac:dyDescent="0.2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32"/>
      <c r="L886" s="12">
        <f t="shared" si="43"/>
        <v>0</v>
      </c>
      <c r="M886" s="12">
        <f t="shared" si="44"/>
        <v>0</v>
      </c>
      <c r="N886" s="12">
        <f t="shared" si="45"/>
        <v>0</v>
      </c>
      <c r="O886" s="12">
        <f>IF(A886&lt;(Støtteark!$H$4-5),0,(IF(H886="Utførelse",(L886+M886),IF(H886="Fagkontroll",(N886),0))))</f>
        <v>0</v>
      </c>
      <c r="P886" s="12">
        <f>IF(A886&lt;(Støtteark!$H$4-5),0,B886)</f>
        <v>0</v>
      </c>
    </row>
    <row r="887" spans="1:16" x14ac:dyDescent="0.2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32"/>
      <c r="L887" s="12">
        <f t="shared" si="43"/>
        <v>0</v>
      </c>
      <c r="M887" s="12">
        <f t="shared" si="44"/>
        <v>0</v>
      </c>
      <c r="N887" s="12">
        <f t="shared" si="45"/>
        <v>0</v>
      </c>
      <c r="O887" s="12">
        <f>IF(A887&lt;(Støtteark!$H$4-5),0,(IF(H887="Utførelse",(L887+M887),IF(H887="Fagkontroll",(N887),0))))</f>
        <v>0</v>
      </c>
      <c r="P887" s="12">
        <f>IF(A887&lt;(Støtteark!$H$4-5),0,B887)</f>
        <v>0</v>
      </c>
    </row>
    <row r="888" spans="1:16" x14ac:dyDescent="0.2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32"/>
      <c r="L888" s="12">
        <f t="shared" si="43"/>
        <v>0</v>
      </c>
      <c r="M888" s="12">
        <f t="shared" si="44"/>
        <v>0</v>
      </c>
      <c r="N888" s="12">
        <f t="shared" si="45"/>
        <v>0</v>
      </c>
      <c r="O888" s="12">
        <f>IF(A888&lt;(Støtteark!$H$4-5),0,(IF(H888="Utførelse",(L888+M888),IF(H888="Fagkontroll",(N888),0))))</f>
        <v>0</v>
      </c>
      <c r="P888" s="12">
        <f>IF(A888&lt;(Støtteark!$H$4-5),0,B888)</f>
        <v>0</v>
      </c>
    </row>
    <row r="889" spans="1:16" x14ac:dyDescent="0.2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32"/>
      <c r="L889" s="12">
        <f t="shared" si="43"/>
        <v>0</v>
      </c>
      <c r="M889" s="12">
        <f t="shared" si="44"/>
        <v>0</v>
      </c>
      <c r="N889" s="12">
        <f t="shared" si="45"/>
        <v>0</v>
      </c>
      <c r="O889" s="12">
        <f>IF(A889&lt;(Støtteark!$H$4-5),0,(IF(H889="Utførelse",(L889+M889),IF(H889="Fagkontroll",(N889),0))))</f>
        <v>0</v>
      </c>
      <c r="P889" s="12">
        <f>IF(A889&lt;(Støtteark!$H$4-5),0,B889)</f>
        <v>0</v>
      </c>
    </row>
    <row r="890" spans="1:16" x14ac:dyDescent="0.2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32"/>
      <c r="L890" s="12">
        <f t="shared" si="43"/>
        <v>0</v>
      </c>
      <c r="M890" s="12">
        <f t="shared" si="44"/>
        <v>0</v>
      </c>
      <c r="N890" s="12">
        <f t="shared" si="45"/>
        <v>0</v>
      </c>
      <c r="O890" s="12">
        <f>IF(A890&lt;(Støtteark!$H$4-5),0,(IF(H890="Utførelse",(L890+M890),IF(H890="Fagkontroll",(N890),0))))</f>
        <v>0</v>
      </c>
      <c r="P890" s="12">
        <f>IF(A890&lt;(Støtteark!$H$4-5),0,B890)</f>
        <v>0</v>
      </c>
    </row>
    <row r="891" spans="1:16" x14ac:dyDescent="0.2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32"/>
      <c r="L891" s="12">
        <f t="shared" si="43"/>
        <v>0</v>
      </c>
      <c r="M891" s="12">
        <f t="shared" si="44"/>
        <v>0</v>
      </c>
      <c r="N891" s="12">
        <f t="shared" si="45"/>
        <v>0</v>
      </c>
      <c r="O891" s="12">
        <f>IF(A891&lt;(Støtteark!$H$4-5),0,(IF(H891="Utførelse",(L891+M891),IF(H891="Fagkontroll",(N891),0))))</f>
        <v>0</v>
      </c>
      <c r="P891" s="12">
        <f>IF(A891&lt;(Støtteark!$H$4-5),0,B891)</f>
        <v>0</v>
      </c>
    </row>
    <row r="892" spans="1:16" x14ac:dyDescent="0.2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32"/>
      <c r="L892" s="12">
        <f t="shared" si="43"/>
        <v>0</v>
      </c>
      <c r="M892" s="12">
        <f t="shared" si="44"/>
        <v>0</v>
      </c>
      <c r="N892" s="12">
        <f t="shared" si="45"/>
        <v>0</v>
      </c>
      <c r="O892" s="12">
        <f>IF(A892&lt;(Støtteark!$H$4-5),0,(IF(H892="Utførelse",(L892+M892),IF(H892="Fagkontroll",(N892),0))))</f>
        <v>0</v>
      </c>
      <c r="P892" s="12">
        <f>IF(A892&lt;(Støtteark!$H$4-5),0,B892)</f>
        <v>0</v>
      </c>
    </row>
    <row r="893" spans="1:16" x14ac:dyDescent="0.2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32"/>
      <c r="L893" s="12">
        <f t="shared" si="43"/>
        <v>0</v>
      </c>
      <c r="M893" s="12">
        <f t="shared" si="44"/>
        <v>0</v>
      </c>
      <c r="N893" s="12">
        <f t="shared" si="45"/>
        <v>0</v>
      </c>
      <c r="O893" s="12">
        <f>IF(A893&lt;(Støtteark!$H$4-5),0,(IF(H893="Utførelse",(L893+M893),IF(H893="Fagkontroll",(N893),0))))</f>
        <v>0</v>
      </c>
      <c r="P893" s="12">
        <f>IF(A893&lt;(Støtteark!$H$4-5),0,B893)</f>
        <v>0</v>
      </c>
    </row>
    <row r="894" spans="1:16" x14ac:dyDescent="0.2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32"/>
      <c r="L894" s="12">
        <f t="shared" si="43"/>
        <v>0</v>
      </c>
      <c r="M894" s="12">
        <f t="shared" si="44"/>
        <v>0</v>
      </c>
      <c r="N894" s="12">
        <f t="shared" si="45"/>
        <v>0</v>
      </c>
      <c r="O894" s="12">
        <f>IF(A894&lt;(Støtteark!$H$4-5),0,(IF(H894="Utførelse",(L894+M894),IF(H894="Fagkontroll",(N894),0))))</f>
        <v>0</v>
      </c>
      <c r="P894" s="12">
        <f>IF(A894&lt;(Støtteark!$H$4-5),0,B894)</f>
        <v>0</v>
      </c>
    </row>
    <row r="895" spans="1:16" x14ac:dyDescent="0.2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32"/>
      <c r="L895" s="12">
        <f t="shared" si="43"/>
        <v>0</v>
      </c>
      <c r="M895" s="12">
        <f t="shared" si="44"/>
        <v>0</v>
      </c>
      <c r="N895" s="12">
        <f t="shared" si="45"/>
        <v>0</v>
      </c>
      <c r="O895" s="12">
        <f>IF(A895&lt;(Støtteark!$H$4-5),0,(IF(H895="Utførelse",(L895+M895),IF(H895="Fagkontroll",(N895),0))))</f>
        <v>0</v>
      </c>
      <c r="P895" s="12">
        <f>IF(A895&lt;(Støtteark!$H$4-5),0,B895)</f>
        <v>0</v>
      </c>
    </row>
    <row r="896" spans="1:16" x14ac:dyDescent="0.2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32"/>
      <c r="L896" s="12">
        <f t="shared" si="43"/>
        <v>0</v>
      </c>
      <c r="M896" s="12">
        <f t="shared" si="44"/>
        <v>0</v>
      </c>
      <c r="N896" s="12">
        <f t="shared" si="45"/>
        <v>0</v>
      </c>
      <c r="O896" s="12">
        <f>IF(A896&lt;(Støtteark!$H$4-5),0,(IF(H896="Utførelse",(L896+M896),IF(H896="Fagkontroll",(N896),0))))</f>
        <v>0</v>
      </c>
      <c r="P896" s="12">
        <f>IF(A896&lt;(Støtteark!$H$4-5),0,B896)</f>
        <v>0</v>
      </c>
    </row>
    <row r="897" spans="1:16" x14ac:dyDescent="0.2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32"/>
      <c r="L897" s="12">
        <f t="shared" si="43"/>
        <v>0</v>
      </c>
      <c r="M897" s="12">
        <f t="shared" si="44"/>
        <v>0</v>
      </c>
      <c r="N897" s="12">
        <f t="shared" si="45"/>
        <v>0</v>
      </c>
      <c r="O897" s="12">
        <f>IF(A897&lt;(Støtteark!$H$4-5),0,(IF(H897="Utførelse",(L897+M897),IF(H897="Fagkontroll",(N897),0))))</f>
        <v>0</v>
      </c>
      <c r="P897" s="12">
        <f>IF(A897&lt;(Støtteark!$H$4-5),0,B897)</f>
        <v>0</v>
      </c>
    </row>
    <row r="898" spans="1:16" x14ac:dyDescent="0.2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32"/>
      <c r="L898" s="12">
        <f t="shared" si="43"/>
        <v>0</v>
      </c>
      <c r="M898" s="12">
        <f t="shared" si="44"/>
        <v>0</v>
      </c>
      <c r="N898" s="12">
        <f t="shared" si="45"/>
        <v>0</v>
      </c>
      <c r="O898" s="12">
        <f>IF(A898&lt;(Støtteark!$H$4-5),0,(IF(H898="Utførelse",(L898+M898),IF(H898="Fagkontroll",(N898),0))))</f>
        <v>0</v>
      </c>
      <c r="P898" s="12">
        <f>IF(A898&lt;(Støtteark!$H$4-5),0,B898)</f>
        <v>0</v>
      </c>
    </row>
    <row r="899" spans="1:16" x14ac:dyDescent="0.2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32"/>
      <c r="L899" s="12">
        <f t="shared" si="43"/>
        <v>0</v>
      </c>
      <c r="M899" s="12">
        <f t="shared" si="44"/>
        <v>0</v>
      </c>
      <c r="N899" s="12">
        <f t="shared" si="45"/>
        <v>0</v>
      </c>
      <c r="O899" s="12">
        <f>IF(A899&lt;(Støtteark!$H$4-5),0,(IF(H899="Utførelse",(L899+M899),IF(H899="Fagkontroll",(N899),0))))</f>
        <v>0</v>
      </c>
      <c r="P899" s="12">
        <f>IF(A899&lt;(Støtteark!$H$4-5),0,B899)</f>
        <v>0</v>
      </c>
    </row>
    <row r="900" spans="1:16" x14ac:dyDescent="0.2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32"/>
      <c r="L900" s="12">
        <f t="shared" si="43"/>
        <v>0</v>
      </c>
      <c r="M900" s="12">
        <f t="shared" si="44"/>
        <v>0</v>
      </c>
      <c r="N900" s="12">
        <f t="shared" si="45"/>
        <v>0</v>
      </c>
      <c r="O900" s="12">
        <f>IF(A900&lt;(Støtteark!$H$4-5),0,(IF(H900="Utførelse",(L900+M900),IF(H900="Fagkontroll",(N900),0))))</f>
        <v>0</v>
      </c>
      <c r="P900" s="12">
        <f>IF(A900&lt;(Støtteark!$H$4-5),0,B900)</f>
        <v>0</v>
      </c>
    </row>
    <row r="901" spans="1:16" x14ac:dyDescent="0.2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32"/>
      <c r="L901" s="12">
        <f t="shared" si="43"/>
        <v>0</v>
      </c>
      <c r="M901" s="12">
        <f t="shared" si="44"/>
        <v>0</v>
      </c>
      <c r="N901" s="12">
        <f t="shared" si="45"/>
        <v>0</v>
      </c>
      <c r="O901" s="12">
        <f>IF(A901&lt;(Støtteark!$H$4-5),0,(IF(H901="Utførelse",(L901+M901),IF(H901="Fagkontroll",(N901),0))))</f>
        <v>0</v>
      </c>
      <c r="P901" s="12">
        <f>IF(A901&lt;(Støtteark!$H$4-5),0,B901)</f>
        <v>0</v>
      </c>
    </row>
    <row r="902" spans="1:16" x14ac:dyDescent="0.2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32"/>
      <c r="L902" s="12">
        <f t="shared" si="43"/>
        <v>0</v>
      </c>
      <c r="M902" s="12">
        <f t="shared" si="44"/>
        <v>0</v>
      </c>
      <c r="N902" s="12">
        <f t="shared" si="45"/>
        <v>0</v>
      </c>
      <c r="O902" s="12">
        <f>IF(A902&lt;(Støtteark!$H$4-5),0,(IF(H902="Utførelse",(L902+M902),IF(H902="Fagkontroll",(N902),0))))</f>
        <v>0</v>
      </c>
      <c r="P902" s="12">
        <f>IF(A902&lt;(Støtteark!$H$4-5),0,B902)</f>
        <v>0</v>
      </c>
    </row>
    <row r="903" spans="1:16" x14ac:dyDescent="0.2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32"/>
      <c r="L903" s="12">
        <f t="shared" si="43"/>
        <v>0</v>
      </c>
      <c r="M903" s="12">
        <f t="shared" si="44"/>
        <v>0</v>
      </c>
      <c r="N903" s="12">
        <f t="shared" si="45"/>
        <v>0</v>
      </c>
      <c r="O903" s="12">
        <f>IF(A903&lt;(Støtteark!$H$4-5),0,(IF(H903="Utførelse",(L903+M903),IF(H903="Fagkontroll",(N903),0))))</f>
        <v>0</v>
      </c>
      <c r="P903" s="12">
        <f>IF(A903&lt;(Støtteark!$H$4-5),0,B903)</f>
        <v>0</v>
      </c>
    </row>
    <row r="904" spans="1:16" x14ac:dyDescent="0.2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32"/>
      <c r="L904" s="12">
        <f t="shared" si="43"/>
        <v>0</v>
      </c>
      <c r="M904" s="12">
        <f t="shared" si="44"/>
        <v>0</v>
      </c>
      <c r="N904" s="12">
        <f t="shared" si="45"/>
        <v>0</v>
      </c>
      <c r="O904" s="12">
        <f>IF(A904&lt;(Støtteark!$H$4-5),0,(IF(H904="Utførelse",(L904+M904),IF(H904="Fagkontroll",(N904),0))))</f>
        <v>0</v>
      </c>
      <c r="P904" s="12">
        <f>IF(A904&lt;(Støtteark!$H$4-5),0,B904)</f>
        <v>0</v>
      </c>
    </row>
    <row r="905" spans="1:16" x14ac:dyDescent="0.2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32"/>
      <c r="L905" s="12">
        <f t="shared" si="43"/>
        <v>0</v>
      </c>
      <c r="M905" s="12">
        <f t="shared" si="44"/>
        <v>0</v>
      </c>
      <c r="N905" s="12">
        <f t="shared" si="45"/>
        <v>0</v>
      </c>
      <c r="O905" s="12">
        <f>IF(A905&lt;(Støtteark!$H$4-5),0,(IF(H905="Utførelse",(L905+M905),IF(H905="Fagkontroll",(N905),0))))</f>
        <v>0</v>
      </c>
      <c r="P905" s="12">
        <f>IF(A905&lt;(Støtteark!$H$4-5),0,B905)</f>
        <v>0</v>
      </c>
    </row>
    <row r="906" spans="1:16" x14ac:dyDescent="0.2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32"/>
      <c r="L906" s="12">
        <f t="shared" si="43"/>
        <v>0</v>
      </c>
      <c r="M906" s="12">
        <f t="shared" si="44"/>
        <v>0</v>
      </c>
      <c r="N906" s="12">
        <f t="shared" si="45"/>
        <v>0</v>
      </c>
      <c r="O906" s="12">
        <f>IF(A906&lt;(Støtteark!$H$4-5),0,(IF(H906="Utførelse",(L906+M906),IF(H906="Fagkontroll",(N906),0))))</f>
        <v>0</v>
      </c>
      <c r="P906" s="12">
        <f>IF(A906&lt;(Støtteark!$H$4-5),0,B906)</f>
        <v>0</v>
      </c>
    </row>
    <row r="907" spans="1:16" x14ac:dyDescent="0.2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32"/>
      <c r="L907" s="12">
        <f t="shared" si="43"/>
        <v>0</v>
      </c>
      <c r="M907" s="12">
        <f t="shared" si="44"/>
        <v>0</v>
      </c>
      <c r="N907" s="12">
        <f t="shared" si="45"/>
        <v>0</v>
      </c>
      <c r="O907" s="12">
        <f>IF(A907&lt;(Støtteark!$H$4-5),0,(IF(H907="Utførelse",(L907+M907),IF(H907="Fagkontroll",(N907),0))))</f>
        <v>0</v>
      </c>
      <c r="P907" s="12">
        <f>IF(A907&lt;(Støtteark!$H$4-5),0,B907)</f>
        <v>0</v>
      </c>
    </row>
    <row r="908" spans="1:16" x14ac:dyDescent="0.2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32"/>
      <c r="L908" s="12">
        <f t="shared" si="43"/>
        <v>0</v>
      </c>
      <c r="M908" s="12">
        <f t="shared" si="44"/>
        <v>0</v>
      </c>
      <c r="N908" s="12">
        <f t="shared" si="45"/>
        <v>0</v>
      </c>
      <c r="O908" s="12">
        <f>IF(A908&lt;(Støtteark!$H$4-5),0,(IF(H908="Utførelse",(L908+M908),IF(H908="Fagkontroll",(N908),0))))</f>
        <v>0</v>
      </c>
      <c r="P908" s="12">
        <f>IF(A908&lt;(Støtteark!$H$4-5),0,B908)</f>
        <v>0</v>
      </c>
    </row>
    <row r="909" spans="1:16" x14ac:dyDescent="0.2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32"/>
      <c r="L909" s="12">
        <f t="shared" si="43"/>
        <v>0</v>
      </c>
      <c r="M909" s="12">
        <f t="shared" si="44"/>
        <v>0</v>
      </c>
      <c r="N909" s="12">
        <f t="shared" si="45"/>
        <v>0</v>
      </c>
      <c r="O909" s="12">
        <f>IF(A909&lt;(Støtteark!$H$4-5),0,(IF(H909="Utførelse",(L909+M909),IF(H909="Fagkontroll",(N909),0))))</f>
        <v>0</v>
      </c>
      <c r="P909" s="12">
        <f>IF(A909&lt;(Støtteark!$H$4-5),0,B909)</f>
        <v>0</v>
      </c>
    </row>
    <row r="910" spans="1:16" x14ac:dyDescent="0.2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32"/>
      <c r="L910" s="12">
        <f t="shared" si="43"/>
        <v>0</v>
      </c>
      <c r="M910" s="12">
        <f t="shared" si="44"/>
        <v>0</v>
      </c>
      <c r="N910" s="12">
        <f t="shared" si="45"/>
        <v>0</v>
      </c>
      <c r="O910" s="12">
        <f>IF(A910&lt;(Støtteark!$H$4-5),0,(IF(H910="Utførelse",(L910+M910),IF(H910="Fagkontroll",(N910),0))))</f>
        <v>0</v>
      </c>
      <c r="P910" s="12">
        <f>IF(A910&lt;(Støtteark!$H$4-5),0,B910)</f>
        <v>0</v>
      </c>
    </row>
    <row r="911" spans="1:16" x14ac:dyDescent="0.2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32"/>
      <c r="L911" s="12">
        <f t="shared" ref="L911:L974" si="46">IF(H911="Utførelse",IF(G911="Tekniske planer",B911,0),0)</f>
        <v>0</v>
      </c>
      <c r="M911" s="12">
        <f t="shared" ref="M911:M974" si="47">IF(H911="Utførelse",IF(G911="Revurdering",B911,0),0)</f>
        <v>0</v>
      </c>
      <c r="N911" s="12">
        <f t="shared" ref="N911:N974" si="48">IF(L911+M911&gt;0,0,B911)</f>
        <v>0</v>
      </c>
      <c r="O911" s="12">
        <f>IF(A911&lt;(Støtteark!$H$4-5),0,(IF(H911="Utførelse",(L911+M911),IF(H911="Fagkontroll",(N911),0))))</f>
        <v>0</v>
      </c>
      <c r="P911" s="12">
        <f>IF(A911&lt;(Støtteark!$H$4-5),0,B911)</f>
        <v>0</v>
      </c>
    </row>
    <row r="912" spans="1:16" x14ac:dyDescent="0.2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32"/>
      <c r="L912" s="12">
        <f t="shared" si="46"/>
        <v>0</v>
      </c>
      <c r="M912" s="12">
        <f t="shared" si="47"/>
        <v>0</v>
      </c>
      <c r="N912" s="12">
        <f t="shared" si="48"/>
        <v>0</v>
      </c>
      <c r="O912" s="12">
        <f>IF(A912&lt;(Støtteark!$H$4-5),0,(IF(H912="Utførelse",(L912+M912),IF(H912="Fagkontroll",(N912),0))))</f>
        <v>0</v>
      </c>
      <c r="P912" s="12">
        <f>IF(A912&lt;(Støtteark!$H$4-5),0,B912)</f>
        <v>0</v>
      </c>
    </row>
    <row r="913" spans="1:16" x14ac:dyDescent="0.2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32"/>
      <c r="L913" s="12">
        <f t="shared" si="46"/>
        <v>0</v>
      </c>
      <c r="M913" s="12">
        <f t="shared" si="47"/>
        <v>0</v>
      </c>
      <c r="N913" s="12">
        <f t="shared" si="48"/>
        <v>0</v>
      </c>
      <c r="O913" s="12">
        <f>IF(A913&lt;(Støtteark!$H$4-5),0,(IF(H913="Utførelse",(L913+M913),IF(H913="Fagkontroll",(N913),0))))</f>
        <v>0</v>
      </c>
      <c r="P913" s="12">
        <f>IF(A913&lt;(Støtteark!$H$4-5),0,B913)</f>
        <v>0</v>
      </c>
    </row>
    <row r="914" spans="1:16" x14ac:dyDescent="0.2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32"/>
      <c r="L914" s="12">
        <f t="shared" si="46"/>
        <v>0</v>
      </c>
      <c r="M914" s="12">
        <f t="shared" si="47"/>
        <v>0</v>
      </c>
      <c r="N914" s="12">
        <f t="shared" si="48"/>
        <v>0</v>
      </c>
      <c r="O914" s="12">
        <f>IF(A914&lt;(Støtteark!$H$4-5),0,(IF(H914="Utførelse",(L914+M914),IF(H914="Fagkontroll",(N914),0))))</f>
        <v>0</v>
      </c>
      <c r="P914" s="12">
        <f>IF(A914&lt;(Støtteark!$H$4-5),0,B914)</f>
        <v>0</v>
      </c>
    </row>
    <row r="915" spans="1:16" x14ac:dyDescent="0.2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32"/>
      <c r="L915" s="12">
        <f t="shared" si="46"/>
        <v>0</v>
      </c>
      <c r="M915" s="12">
        <f t="shared" si="47"/>
        <v>0</v>
      </c>
      <c r="N915" s="12">
        <f t="shared" si="48"/>
        <v>0</v>
      </c>
      <c r="O915" s="12">
        <f>IF(A915&lt;(Støtteark!$H$4-5),0,(IF(H915="Utførelse",(L915+M915),IF(H915="Fagkontroll",(N915),0))))</f>
        <v>0</v>
      </c>
      <c r="P915" s="12">
        <f>IF(A915&lt;(Støtteark!$H$4-5),0,B915)</f>
        <v>0</v>
      </c>
    </row>
    <row r="916" spans="1:16" x14ac:dyDescent="0.2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32"/>
      <c r="L916" s="12">
        <f t="shared" si="46"/>
        <v>0</v>
      </c>
      <c r="M916" s="12">
        <f t="shared" si="47"/>
        <v>0</v>
      </c>
      <c r="N916" s="12">
        <f t="shared" si="48"/>
        <v>0</v>
      </c>
      <c r="O916" s="12">
        <f>IF(A916&lt;(Støtteark!$H$4-5),0,(IF(H916="Utførelse",(L916+M916),IF(H916="Fagkontroll",(N916),0))))</f>
        <v>0</v>
      </c>
      <c r="P916" s="12">
        <f>IF(A916&lt;(Støtteark!$H$4-5),0,B916)</f>
        <v>0</v>
      </c>
    </row>
    <row r="917" spans="1:16" x14ac:dyDescent="0.2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32"/>
      <c r="L917" s="12">
        <f t="shared" si="46"/>
        <v>0</v>
      </c>
      <c r="M917" s="12">
        <f t="shared" si="47"/>
        <v>0</v>
      </c>
      <c r="N917" s="12">
        <f t="shared" si="48"/>
        <v>0</v>
      </c>
      <c r="O917" s="12">
        <f>IF(A917&lt;(Støtteark!$H$4-5),0,(IF(H917="Utførelse",(L917+M917),IF(H917="Fagkontroll",(N917),0))))</f>
        <v>0</v>
      </c>
      <c r="P917" s="12">
        <f>IF(A917&lt;(Støtteark!$H$4-5),0,B917)</f>
        <v>0</v>
      </c>
    </row>
    <row r="918" spans="1:16" x14ac:dyDescent="0.2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32"/>
      <c r="L918" s="12">
        <f t="shared" si="46"/>
        <v>0</v>
      </c>
      <c r="M918" s="12">
        <f t="shared" si="47"/>
        <v>0</v>
      </c>
      <c r="N918" s="12">
        <f t="shared" si="48"/>
        <v>0</v>
      </c>
      <c r="O918" s="12">
        <f>IF(A918&lt;(Støtteark!$H$4-5),0,(IF(H918="Utførelse",(L918+M918),IF(H918="Fagkontroll",(N918),0))))</f>
        <v>0</v>
      </c>
      <c r="P918" s="12">
        <f>IF(A918&lt;(Støtteark!$H$4-5),0,B918)</f>
        <v>0</v>
      </c>
    </row>
    <row r="919" spans="1:16" x14ac:dyDescent="0.2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32"/>
      <c r="L919" s="12">
        <f t="shared" si="46"/>
        <v>0</v>
      </c>
      <c r="M919" s="12">
        <f t="shared" si="47"/>
        <v>0</v>
      </c>
      <c r="N919" s="12">
        <f t="shared" si="48"/>
        <v>0</v>
      </c>
      <c r="O919" s="12">
        <f>IF(A919&lt;(Støtteark!$H$4-5),0,(IF(H919="Utførelse",(L919+M919),IF(H919="Fagkontroll",(N919),0))))</f>
        <v>0</v>
      </c>
      <c r="P919" s="12">
        <f>IF(A919&lt;(Støtteark!$H$4-5),0,B919)</f>
        <v>0</v>
      </c>
    </row>
    <row r="920" spans="1:16" x14ac:dyDescent="0.2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32"/>
      <c r="L920" s="12">
        <f t="shared" si="46"/>
        <v>0</v>
      </c>
      <c r="M920" s="12">
        <f t="shared" si="47"/>
        <v>0</v>
      </c>
      <c r="N920" s="12">
        <f t="shared" si="48"/>
        <v>0</v>
      </c>
      <c r="O920" s="12">
        <f>IF(A920&lt;(Støtteark!$H$4-5),0,(IF(H920="Utførelse",(L920+M920),IF(H920="Fagkontroll",(N920),0))))</f>
        <v>0</v>
      </c>
      <c r="P920" s="12">
        <f>IF(A920&lt;(Støtteark!$H$4-5),0,B920)</f>
        <v>0</v>
      </c>
    </row>
    <row r="921" spans="1:16" x14ac:dyDescent="0.2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32"/>
      <c r="L921" s="12">
        <f t="shared" si="46"/>
        <v>0</v>
      </c>
      <c r="M921" s="12">
        <f t="shared" si="47"/>
        <v>0</v>
      </c>
      <c r="N921" s="12">
        <f t="shared" si="48"/>
        <v>0</v>
      </c>
      <c r="O921" s="12">
        <f>IF(A921&lt;(Støtteark!$H$4-5),0,(IF(H921="Utførelse",(L921+M921),IF(H921="Fagkontroll",(N921),0))))</f>
        <v>0</v>
      </c>
      <c r="P921" s="12">
        <f>IF(A921&lt;(Støtteark!$H$4-5),0,B921)</f>
        <v>0</v>
      </c>
    </row>
    <row r="922" spans="1:16" x14ac:dyDescent="0.2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32"/>
      <c r="L922" s="12">
        <f t="shared" si="46"/>
        <v>0</v>
      </c>
      <c r="M922" s="12">
        <f t="shared" si="47"/>
        <v>0</v>
      </c>
      <c r="N922" s="12">
        <f t="shared" si="48"/>
        <v>0</v>
      </c>
      <c r="O922" s="12">
        <f>IF(A922&lt;(Støtteark!$H$4-5),0,(IF(H922="Utførelse",(L922+M922),IF(H922="Fagkontroll",(N922),0))))</f>
        <v>0</v>
      </c>
      <c r="P922" s="12">
        <f>IF(A922&lt;(Støtteark!$H$4-5),0,B922)</f>
        <v>0</v>
      </c>
    </row>
    <row r="923" spans="1:16" x14ac:dyDescent="0.2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32"/>
      <c r="L923" s="12">
        <f t="shared" si="46"/>
        <v>0</v>
      </c>
      <c r="M923" s="12">
        <f t="shared" si="47"/>
        <v>0</v>
      </c>
      <c r="N923" s="12">
        <f t="shared" si="48"/>
        <v>0</v>
      </c>
      <c r="O923" s="12">
        <f>IF(A923&lt;(Støtteark!$H$4-5),0,(IF(H923="Utførelse",(L923+M923),IF(H923="Fagkontroll",(N923),0))))</f>
        <v>0</v>
      </c>
      <c r="P923" s="12">
        <f>IF(A923&lt;(Støtteark!$H$4-5),0,B923)</f>
        <v>0</v>
      </c>
    </row>
    <row r="924" spans="1:16" x14ac:dyDescent="0.2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32"/>
      <c r="L924" s="12">
        <f t="shared" si="46"/>
        <v>0</v>
      </c>
      <c r="M924" s="12">
        <f t="shared" si="47"/>
        <v>0</v>
      </c>
      <c r="N924" s="12">
        <f t="shared" si="48"/>
        <v>0</v>
      </c>
      <c r="O924" s="12">
        <f>IF(A924&lt;(Støtteark!$H$4-5),0,(IF(H924="Utførelse",(L924+M924),IF(H924="Fagkontroll",(N924),0))))</f>
        <v>0</v>
      </c>
      <c r="P924" s="12">
        <f>IF(A924&lt;(Støtteark!$H$4-5),0,B924)</f>
        <v>0</v>
      </c>
    </row>
    <row r="925" spans="1:16" x14ac:dyDescent="0.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32"/>
      <c r="L925" s="12">
        <f t="shared" si="46"/>
        <v>0</v>
      </c>
      <c r="M925" s="12">
        <f t="shared" si="47"/>
        <v>0</v>
      </c>
      <c r="N925" s="12">
        <f t="shared" si="48"/>
        <v>0</v>
      </c>
      <c r="O925" s="12">
        <f>IF(A925&lt;(Støtteark!$H$4-5),0,(IF(H925="Utførelse",(L925+M925),IF(H925="Fagkontroll",(N925),0))))</f>
        <v>0</v>
      </c>
      <c r="P925" s="12">
        <f>IF(A925&lt;(Støtteark!$H$4-5),0,B925)</f>
        <v>0</v>
      </c>
    </row>
    <row r="926" spans="1:16" x14ac:dyDescent="0.2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32"/>
      <c r="L926" s="12">
        <f t="shared" si="46"/>
        <v>0</v>
      </c>
      <c r="M926" s="12">
        <f t="shared" si="47"/>
        <v>0</v>
      </c>
      <c r="N926" s="12">
        <f t="shared" si="48"/>
        <v>0</v>
      </c>
      <c r="O926" s="12">
        <f>IF(A926&lt;(Støtteark!$H$4-5),0,(IF(H926="Utførelse",(L926+M926),IF(H926="Fagkontroll",(N926),0))))</f>
        <v>0</v>
      </c>
      <c r="P926" s="12">
        <f>IF(A926&lt;(Støtteark!$H$4-5),0,B926)</f>
        <v>0</v>
      </c>
    </row>
    <row r="927" spans="1:16" x14ac:dyDescent="0.2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32"/>
      <c r="L927" s="12">
        <f t="shared" si="46"/>
        <v>0</v>
      </c>
      <c r="M927" s="12">
        <f t="shared" si="47"/>
        <v>0</v>
      </c>
      <c r="N927" s="12">
        <f t="shared" si="48"/>
        <v>0</v>
      </c>
      <c r="O927" s="12">
        <f>IF(A927&lt;(Støtteark!$H$4-5),0,(IF(H927="Utførelse",(L927+M927),IF(H927="Fagkontroll",(N927),0))))</f>
        <v>0</v>
      </c>
      <c r="P927" s="12">
        <f>IF(A927&lt;(Støtteark!$H$4-5),0,B927)</f>
        <v>0</v>
      </c>
    </row>
    <row r="928" spans="1:16" x14ac:dyDescent="0.2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32"/>
      <c r="L928" s="12">
        <f t="shared" si="46"/>
        <v>0</v>
      </c>
      <c r="M928" s="12">
        <f t="shared" si="47"/>
        <v>0</v>
      </c>
      <c r="N928" s="12">
        <f t="shared" si="48"/>
        <v>0</v>
      </c>
      <c r="O928" s="12">
        <f>IF(A928&lt;(Støtteark!$H$4-5),0,(IF(H928="Utførelse",(L928+M928),IF(H928="Fagkontroll",(N928),0))))</f>
        <v>0</v>
      </c>
      <c r="P928" s="12">
        <f>IF(A928&lt;(Støtteark!$H$4-5),0,B928)</f>
        <v>0</v>
      </c>
    </row>
    <row r="929" spans="1:16" x14ac:dyDescent="0.2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32"/>
      <c r="L929" s="12">
        <f t="shared" si="46"/>
        <v>0</v>
      </c>
      <c r="M929" s="12">
        <f t="shared" si="47"/>
        <v>0</v>
      </c>
      <c r="N929" s="12">
        <f t="shared" si="48"/>
        <v>0</v>
      </c>
      <c r="O929" s="12">
        <f>IF(A929&lt;(Støtteark!$H$4-5),0,(IF(H929="Utførelse",(L929+M929),IF(H929="Fagkontroll",(N929),0))))</f>
        <v>0</v>
      </c>
      <c r="P929" s="12">
        <f>IF(A929&lt;(Støtteark!$H$4-5),0,B929)</f>
        <v>0</v>
      </c>
    </row>
    <row r="930" spans="1:16" x14ac:dyDescent="0.2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32"/>
      <c r="L930" s="12">
        <f t="shared" si="46"/>
        <v>0</v>
      </c>
      <c r="M930" s="12">
        <f t="shared" si="47"/>
        <v>0</v>
      </c>
      <c r="N930" s="12">
        <f t="shared" si="48"/>
        <v>0</v>
      </c>
      <c r="O930" s="12">
        <f>IF(A930&lt;(Støtteark!$H$4-5),0,(IF(H930="Utførelse",(L930+M930),IF(H930="Fagkontroll",(N930),0))))</f>
        <v>0</v>
      </c>
      <c r="P930" s="12">
        <f>IF(A930&lt;(Støtteark!$H$4-5),0,B930)</f>
        <v>0</v>
      </c>
    </row>
    <row r="931" spans="1:16" x14ac:dyDescent="0.2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32"/>
      <c r="L931" s="12">
        <f t="shared" si="46"/>
        <v>0</v>
      </c>
      <c r="M931" s="12">
        <f t="shared" si="47"/>
        <v>0</v>
      </c>
      <c r="N931" s="12">
        <f t="shared" si="48"/>
        <v>0</v>
      </c>
      <c r="O931" s="12">
        <f>IF(A931&lt;(Støtteark!$H$4-5),0,(IF(H931="Utførelse",(L931+M931),IF(H931="Fagkontroll",(N931),0))))</f>
        <v>0</v>
      </c>
      <c r="P931" s="12">
        <f>IF(A931&lt;(Støtteark!$H$4-5),0,B931)</f>
        <v>0</v>
      </c>
    </row>
    <row r="932" spans="1:16" x14ac:dyDescent="0.2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32"/>
      <c r="L932" s="12">
        <f t="shared" si="46"/>
        <v>0</v>
      </c>
      <c r="M932" s="12">
        <f t="shared" si="47"/>
        <v>0</v>
      </c>
      <c r="N932" s="12">
        <f t="shared" si="48"/>
        <v>0</v>
      </c>
      <c r="O932" s="12">
        <f>IF(A932&lt;(Støtteark!$H$4-5),0,(IF(H932="Utførelse",(L932+M932),IF(H932="Fagkontroll",(N932),0))))</f>
        <v>0</v>
      </c>
      <c r="P932" s="12">
        <f>IF(A932&lt;(Støtteark!$H$4-5),0,B932)</f>
        <v>0</v>
      </c>
    </row>
    <row r="933" spans="1:16" x14ac:dyDescent="0.2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32"/>
      <c r="L933" s="12">
        <f t="shared" si="46"/>
        <v>0</v>
      </c>
      <c r="M933" s="12">
        <f t="shared" si="47"/>
        <v>0</v>
      </c>
      <c r="N933" s="12">
        <f t="shared" si="48"/>
        <v>0</v>
      </c>
      <c r="O933" s="12">
        <f>IF(A933&lt;(Støtteark!$H$4-5),0,(IF(H933="Utførelse",(L933+M933),IF(H933="Fagkontroll",(N933),0))))</f>
        <v>0</v>
      </c>
      <c r="P933" s="12">
        <f>IF(A933&lt;(Støtteark!$H$4-5),0,B933)</f>
        <v>0</v>
      </c>
    </row>
    <row r="934" spans="1:16" x14ac:dyDescent="0.2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32"/>
      <c r="L934" s="12">
        <f t="shared" si="46"/>
        <v>0</v>
      </c>
      <c r="M934" s="12">
        <f t="shared" si="47"/>
        <v>0</v>
      </c>
      <c r="N934" s="12">
        <f t="shared" si="48"/>
        <v>0</v>
      </c>
      <c r="O934" s="12">
        <f>IF(A934&lt;(Støtteark!$H$4-5),0,(IF(H934="Utførelse",(L934+M934),IF(H934="Fagkontroll",(N934),0))))</f>
        <v>0</v>
      </c>
      <c r="P934" s="12">
        <f>IF(A934&lt;(Støtteark!$H$4-5),0,B934)</f>
        <v>0</v>
      </c>
    </row>
    <row r="935" spans="1:16" x14ac:dyDescent="0.2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32"/>
      <c r="L935" s="12">
        <f t="shared" si="46"/>
        <v>0</v>
      </c>
      <c r="M935" s="12">
        <f t="shared" si="47"/>
        <v>0</v>
      </c>
      <c r="N935" s="12">
        <f t="shared" si="48"/>
        <v>0</v>
      </c>
      <c r="O935" s="12">
        <f>IF(A935&lt;(Støtteark!$H$4-5),0,(IF(H935="Utførelse",(L935+M935),IF(H935="Fagkontroll",(N935),0))))</f>
        <v>0</v>
      </c>
      <c r="P935" s="12">
        <f>IF(A935&lt;(Støtteark!$H$4-5),0,B935)</f>
        <v>0</v>
      </c>
    </row>
    <row r="936" spans="1:16" x14ac:dyDescent="0.2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32"/>
      <c r="L936" s="12">
        <f t="shared" si="46"/>
        <v>0</v>
      </c>
      <c r="M936" s="12">
        <f t="shared" si="47"/>
        <v>0</v>
      </c>
      <c r="N936" s="12">
        <f t="shared" si="48"/>
        <v>0</v>
      </c>
      <c r="O936" s="12">
        <f>IF(A936&lt;(Støtteark!$H$4-5),0,(IF(H936="Utførelse",(L936+M936),IF(H936="Fagkontroll",(N936),0))))</f>
        <v>0</v>
      </c>
      <c r="P936" s="12">
        <f>IF(A936&lt;(Støtteark!$H$4-5),0,B936)</f>
        <v>0</v>
      </c>
    </row>
    <row r="937" spans="1:16" x14ac:dyDescent="0.2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32"/>
      <c r="L937" s="12">
        <f t="shared" si="46"/>
        <v>0</v>
      </c>
      <c r="M937" s="12">
        <f t="shared" si="47"/>
        <v>0</v>
      </c>
      <c r="N937" s="12">
        <f t="shared" si="48"/>
        <v>0</v>
      </c>
      <c r="O937" s="12">
        <f>IF(A937&lt;(Støtteark!$H$4-5),0,(IF(H937="Utførelse",(L937+M937),IF(H937="Fagkontroll",(N937),0))))</f>
        <v>0</v>
      </c>
      <c r="P937" s="12">
        <f>IF(A937&lt;(Støtteark!$H$4-5),0,B937)</f>
        <v>0</v>
      </c>
    </row>
    <row r="938" spans="1:16" x14ac:dyDescent="0.2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32"/>
      <c r="L938" s="12">
        <f t="shared" si="46"/>
        <v>0</v>
      </c>
      <c r="M938" s="12">
        <f t="shared" si="47"/>
        <v>0</v>
      </c>
      <c r="N938" s="12">
        <f t="shared" si="48"/>
        <v>0</v>
      </c>
      <c r="O938" s="12">
        <f>IF(A938&lt;(Støtteark!$H$4-5),0,(IF(H938="Utførelse",(L938+M938),IF(H938="Fagkontroll",(N938),0))))</f>
        <v>0</v>
      </c>
      <c r="P938" s="12">
        <f>IF(A938&lt;(Støtteark!$H$4-5),0,B938)</f>
        <v>0</v>
      </c>
    </row>
    <row r="939" spans="1:16" x14ac:dyDescent="0.2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32"/>
      <c r="L939" s="12">
        <f t="shared" si="46"/>
        <v>0</v>
      </c>
      <c r="M939" s="12">
        <f t="shared" si="47"/>
        <v>0</v>
      </c>
      <c r="N939" s="12">
        <f t="shared" si="48"/>
        <v>0</v>
      </c>
      <c r="O939" s="12">
        <f>IF(A939&lt;(Støtteark!$H$4-5),0,(IF(H939="Utførelse",(L939+M939),IF(H939="Fagkontroll",(N939),0))))</f>
        <v>0</v>
      </c>
      <c r="P939" s="12">
        <f>IF(A939&lt;(Støtteark!$H$4-5),0,B939)</f>
        <v>0</v>
      </c>
    </row>
    <row r="940" spans="1:16" x14ac:dyDescent="0.2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32"/>
      <c r="L940" s="12">
        <f t="shared" si="46"/>
        <v>0</v>
      </c>
      <c r="M940" s="12">
        <f t="shared" si="47"/>
        <v>0</v>
      </c>
      <c r="N940" s="12">
        <f t="shared" si="48"/>
        <v>0</v>
      </c>
      <c r="O940" s="12">
        <f>IF(A940&lt;(Støtteark!$H$4-5),0,(IF(H940="Utførelse",(L940+M940),IF(H940="Fagkontroll",(N940),0))))</f>
        <v>0</v>
      </c>
      <c r="P940" s="12">
        <f>IF(A940&lt;(Støtteark!$H$4-5),0,B940)</f>
        <v>0</v>
      </c>
    </row>
    <row r="941" spans="1:16" x14ac:dyDescent="0.2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32"/>
      <c r="L941" s="12">
        <f t="shared" si="46"/>
        <v>0</v>
      </c>
      <c r="M941" s="12">
        <f t="shared" si="47"/>
        <v>0</v>
      </c>
      <c r="N941" s="12">
        <f t="shared" si="48"/>
        <v>0</v>
      </c>
      <c r="O941" s="12">
        <f>IF(A941&lt;(Støtteark!$H$4-5),0,(IF(H941="Utførelse",(L941+M941),IF(H941="Fagkontroll",(N941),0))))</f>
        <v>0</v>
      </c>
      <c r="P941" s="12">
        <f>IF(A941&lt;(Støtteark!$H$4-5),0,B941)</f>
        <v>0</v>
      </c>
    </row>
    <row r="942" spans="1:16" x14ac:dyDescent="0.2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32"/>
      <c r="L942" s="12">
        <f t="shared" si="46"/>
        <v>0</v>
      </c>
      <c r="M942" s="12">
        <f t="shared" si="47"/>
        <v>0</v>
      </c>
      <c r="N942" s="12">
        <f t="shared" si="48"/>
        <v>0</v>
      </c>
      <c r="O942" s="12">
        <f>IF(A942&lt;(Støtteark!$H$4-5),0,(IF(H942="Utførelse",(L942+M942),IF(H942="Fagkontroll",(N942),0))))</f>
        <v>0</v>
      </c>
      <c r="P942" s="12">
        <f>IF(A942&lt;(Støtteark!$H$4-5),0,B942)</f>
        <v>0</v>
      </c>
    </row>
    <row r="943" spans="1:16" x14ac:dyDescent="0.2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32"/>
      <c r="L943" s="12">
        <f t="shared" si="46"/>
        <v>0</v>
      </c>
      <c r="M943" s="12">
        <f t="shared" si="47"/>
        <v>0</v>
      </c>
      <c r="N943" s="12">
        <f t="shared" si="48"/>
        <v>0</v>
      </c>
      <c r="O943" s="12">
        <f>IF(A943&lt;(Støtteark!$H$4-5),0,(IF(H943="Utførelse",(L943+M943),IF(H943="Fagkontroll",(N943),0))))</f>
        <v>0</v>
      </c>
      <c r="P943" s="12">
        <f>IF(A943&lt;(Støtteark!$H$4-5),0,B943)</f>
        <v>0</v>
      </c>
    </row>
    <row r="944" spans="1:16" x14ac:dyDescent="0.2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32"/>
      <c r="L944" s="12">
        <f t="shared" si="46"/>
        <v>0</v>
      </c>
      <c r="M944" s="12">
        <f t="shared" si="47"/>
        <v>0</v>
      </c>
      <c r="N944" s="12">
        <f t="shared" si="48"/>
        <v>0</v>
      </c>
      <c r="O944" s="12">
        <f>IF(A944&lt;(Støtteark!$H$4-5),0,(IF(H944="Utførelse",(L944+M944),IF(H944="Fagkontroll",(N944),0))))</f>
        <v>0</v>
      </c>
      <c r="P944" s="12">
        <f>IF(A944&lt;(Støtteark!$H$4-5),0,B944)</f>
        <v>0</v>
      </c>
    </row>
    <row r="945" spans="1:16" x14ac:dyDescent="0.2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32"/>
      <c r="L945" s="12">
        <f t="shared" si="46"/>
        <v>0</v>
      </c>
      <c r="M945" s="12">
        <f t="shared" si="47"/>
        <v>0</v>
      </c>
      <c r="N945" s="12">
        <f t="shared" si="48"/>
        <v>0</v>
      </c>
      <c r="O945" s="12">
        <f>IF(A945&lt;(Støtteark!$H$4-5),0,(IF(H945="Utførelse",(L945+M945),IF(H945="Fagkontroll",(N945),0))))</f>
        <v>0</v>
      </c>
      <c r="P945" s="12">
        <f>IF(A945&lt;(Støtteark!$H$4-5),0,B945)</f>
        <v>0</v>
      </c>
    </row>
    <row r="946" spans="1:16" x14ac:dyDescent="0.2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32"/>
      <c r="L946" s="12">
        <f t="shared" si="46"/>
        <v>0</v>
      </c>
      <c r="M946" s="12">
        <f t="shared" si="47"/>
        <v>0</v>
      </c>
      <c r="N946" s="12">
        <f t="shared" si="48"/>
        <v>0</v>
      </c>
      <c r="O946" s="12">
        <f>IF(A946&lt;(Støtteark!$H$4-5),0,(IF(H946="Utførelse",(L946+M946),IF(H946="Fagkontroll",(N946),0))))</f>
        <v>0</v>
      </c>
      <c r="P946" s="12">
        <f>IF(A946&lt;(Støtteark!$H$4-5),0,B946)</f>
        <v>0</v>
      </c>
    </row>
    <row r="947" spans="1:16" x14ac:dyDescent="0.2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32"/>
      <c r="L947" s="12">
        <f t="shared" si="46"/>
        <v>0</v>
      </c>
      <c r="M947" s="12">
        <f t="shared" si="47"/>
        <v>0</v>
      </c>
      <c r="N947" s="12">
        <f t="shared" si="48"/>
        <v>0</v>
      </c>
      <c r="O947" s="12">
        <f>IF(A947&lt;(Støtteark!$H$4-5),0,(IF(H947="Utførelse",(L947+M947),IF(H947="Fagkontroll",(N947),0))))</f>
        <v>0</v>
      </c>
      <c r="P947" s="12">
        <f>IF(A947&lt;(Støtteark!$H$4-5),0,B947)</f>
        <v>0</v>
      </c>
    </row>
    <row r="948" spans="1:16" x14ac:dyDescent="0.2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32"/>
      <c r="L948" s="12">
        <f t="shared" si="46"/>
        <v>0</v>
      </c>
      <c r="M948" s="12">
        <f t="shared" si="47"/>
        <v>0</v>
      </c>
      <c r="N948" s="12">
        <f t="shared" si="48"/>
        <v>0</v>
      </c>
      <c r="O948" s="12">
        <f>IF(A948&lt;(Støtteark!$H$4-5),0,(IF(H948="Utførelse",(L948+M948),IF(H948="Fagkontroll",(N948),0))))</f>
        <v>0</v>
      </c>
      <c r="P948" s="12">
        <f>IF(A948&lt;(Støtteark!$H$4-5),0,B948)</f>
        <v>0</v>
      </c>
    </row>
    <row r="949" spans="1:16" x14ac:dyDescent="0.2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32"/>
      <c r="L949" s="12">
        <f t="shared" si="46"/>
        <v>0</v>
      </c>
      <c r="M949" s="12">
        <f t="shared" si="47"/>
        <v>0</v>
      </c>
      <c r="N949" s="12">
        <f t="shared" si="48"/>
        <v>0</v>
      </c>
      <c r="O949" s="12">
        <f>IF(A949&lt;(Støtteark!$H$4-5),0,(IF(H949="Utførelse",(L949+M949),IF(H949="Fagkontroll",(N949),0))))</f>
        <v>0</v>
      </c>
      <c r="P949" s="12">
        <f>IF(A949&lt;(Støtteark!$H$4-5),0,B949)</f>
        <v>0</v>
      </c>
    </row>
    <row r="950" spans="1:16" x14ac:dyDescent="0.2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32"/>
      <c r="L950" s="12">
        <f t="shared" si="46"/>
        <v>0</v>
      </c>
      <c r="M950" s="12">
        <f t="shared" si="47"/>
        <v>0</v>
      </c>
      <c r="N950" s="12">
        <f t="shared" si="48"/>
        <v>0</v>
      </c>
      <c r="O950" s="12">
        <f>IF(A950&lt;(Støtteark!$H$4-5),0,(IF(H950="Utførelse",(L950+M950),IF(H950="Fagkontroll",(N950),0))))</f>
        <v>0</v>
      </c>
      <c r="P950" s="12">
        <f>IF(A950&lt;(Støtteark!$H$4-5),0,B950)</f>
        <v>0</v>
      </c>
    </row>
    <row r="951" spans="1:16" x14ac:dyDescent="0.2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32"/>
      <c r="L951" s="12">
        <f t="shared" si="46"/>
        <v>0</v>
      </c>
      <c r="M951" s="12">
        <f t="shared" si="47"/>
        <v>0</v>
      </c>
      <c r="N951" s="12">
        <f t="shared" si="48"/>
        <v>0</v>
      </c>
      <c r="O951" s="12">
        <f>IF(A951&lt;(Støtteark!$H$4-5),0,(IF(H951="Utførelse",(L951+M951),IF(H951="Fagkontroll",(N951),0))))</f>
        <v>0</v>
      </c>
      <c r="P951" s="12">
        <f>IF(A951&lt;(Støtteark!$H$4-5),0,B951)</f>
        <v>0</v>
      </c>
    </row>
    <row r="952" spans="1:16" x14ac:dyDescent="0.2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32"/>
      <c r="L952" s="12">
        <f t="shared" si="46"/>
        <v>0</v>
      </c>
      <c r="M952" s="12">
        <f t="shared" si="47"/>
        <v>0</v>
      </c>
      <c r="N952" s="12">
        <f t="shared" si="48"/>
        <v>0</v>
      </c>
      <c r="O952" s="12">
        <f>IF(A952&lt;(Støtteark!$H$4-5),0,(IF(H952="Utførelse",(L952+M952),IF(H952="Fagkontroll",(N952),0))))</f>
        <v>0</v>
      </c>
      <c r="P952" s="12">
        <f>IF(A952&lt;(Støtteark!$H$4-5),0,B952)</f>
        <v>0</v>
      </c>
    </row>
    <row r="953" spans="1:16" x14ac:dyDescent="0.2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32"/>
      <c r="L953" s="12">
        <f t="shared" si="46"/>
        <v>0</v>
      </c>
      <c r="M953" s="12">
        <f t="shared" si="47"/>
        <v>0</v>
      </c>
      <c r="N953" s="12">
        <f t="shared" si="48"/>
        <v>0</v>
      </c>
      <c r="O953" s="12">
        <f>IF(A953&lt;(Støtteark!$H$4-5),0,(IF(H953="Utførelse",(L953+M953),IF(H953="Fagkontroll",(N953),0))))</f>
        <v>0</v>
      </c>
      <c r="P953" s="12">
        <f>IF(A953&lt;(Støtteark!$H$4-5),0,B953)</f>
        <v>0</v>
      </c>
    </row>
    <row r="954" spans="1:16" x14ac:dyDescent="0.2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32"/>
      <c r="L954" s="12">
        <f t="shared" si="46"/>
        <v>0</v>
      </c>
      <c r="M954" s="12">
        <f t="shared" si="47"/>
        <v>0</v>
      </c>
      <c r="N954" s="12">
        <f t="shared" si="48"/>
        <v>0</v>
      </c>
      <c r="O954" s="12">
        <f>IF(A954&lt;(Støtteark!$H$4-5),0,(IF(H954="Utførelse",(L954+M954),IF(H954="Fagkontroll",(N954),0))))</f>
        <v>0</v>
      </c>
      <c r="P954" s="12">
        <f>IF(A954&lt;(Støtteark!$H$4-5),0,B954)</f>
        <v>0</v>
      </c>
    </row>
    <row r="955" spans="1:16" x14ac:dyDescent="0.2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32"/>
      <c r="L955" s="12">
        <f t="shared" si="46"/>
        <v>0</v>
      </c>
      <c r="M955" s="12">
        <f t="shared" si="47"/>
        <v>0</v>
      </c>
      <c r="N955" s="12">
        <f t="shared" si="48"/>
        <v>0</v>
      </c>
      <c r="O955" s="12">
        <f>IF(A955&lt;(Støtteark!$H$4-5),0,(IF(H955="Utførelse",(L955+M955),IF(H955="Fagkontroll",(N955),0))))</f>
        <v>0</v>
      </c>
      <c r="P955" s="12">
        <f>IF(A955&lt;(Støtteark!$H$4-5),0,B955)</f>
        <v>0</v>
      </c>
    </row>
    <row r="956" spans="1:16" x14ac:dyDescent="0.2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32"/>
      <c r="L956" s="12">
        <f t="shared" si="46"/>
        <v>0</v>
      </c>
      <c r="M956" s="12">
        <f t="shared" si="47"/>
        <v>0</v>
      </c>
      <c r="N956" s="12">
        <f t="shared" si="48"/>
        <v>0</v>
      </c>
      <c r="O956" s="12">
        <f>IF(A956&lt;(Støtteark!$H$4-5),0,(IF(H956="Utførelse",(L956+M956),IF(H956="Fagkontroll",(N956),0))))</f>
        <v>0</v>
      </c>
      <c r="P956" s="12">
        <f>IF(A956&lt;(Støtteark!$H$4-5),0,B956)</f>
        <v>0</v>
      </c>
    </row>
    <row r="957" spans="1:16" x14ac:dyDescent="0.2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32"/>
      <c r="L957" s="12">
        <f t="shared" si="46"/>
        <v>0</v>
      </c>
      <c r="M957" s="12">
        <f t="shared" si="47"/>
        <v>0</v>
      </c>
      <c r="N957" s="12">
        <f t="shared" si="48"/>
        <v>0</v>
      </c>
      <c r="O957" s="12">
        <f>IF(A957&lt;(Støtteark!$H$4-5),0,(IF(H957="Utførelse",(L957+M957),IF(H957="Fagkontroll",(N957),0))))</f>
        <v>0</v>
      </c>
      <c r="P957" s="12">
        <f>IF(A957&lt;(Støtteark!$H$4-5),0,B957)</f>
        <v>0</v>
      </c>
    </row>
    <row r="958" spans="1:16" x14ac:dyDescent="0.2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32"/>
      <c r="L958" s="12">
        <f t="shared" si="46"/>
        <v>0</v>
      </c>
      <c r="M958" s="12">
        <f t="shared" si="47"/>
        <v>0</v>
      </c>
      <c r="N958" s="12">
        <f t="shared" si="48"/>
        <v>0</v>
      </c>
      <c r="O958" s="12">
        <f>IF(A958&lt;(Støtteark!$H$4-5),0,(IF(H958="Utførelse",(L958+M958),IF(H958="Fagkontroll",(N958),0))))</f>
        <v>0</v>
      </c>
      <c r="P958" s="12">
        <f>IF(A958&lt;(Støtteark!$H$4-5),0,B958)</f>
        <v>0</v>
      </c>
    </row>
    <row r="959" spans="1:16" x14ac:dyDescent="0.2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32"/>
      <c r="L959" s="12">
        <f t="shared" si="46"/>
        <v>0</v>
      </c>
      <c r="M959" s="12">
        <f t="shared" si="47"/>
        <v>0</v>
      </c>
      <c r="N959" s="12">
        <f t="shared" si="48"/>
        <v>0</v>
      </c>
      <c r="O959" s="12">
        <f>IF(A959&lt;(Støtteark!$H$4-5),0,(IF(H959="Utførelse",(L959+M959),IF(H959="Fagkontroll",(N959),0))))</f>
        <v>0</v>
      </c>
      <c r="P959" s="12">
        <f>IF(A959&lt;(Støtteark!$H$4-5),0,B959)</f>
        <v>0</v>
      </c>
    </row>
    <row r="960" spans="1:16" x14ac:dyDescent="0.2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32"/>
      <c r="L960" s="12">
        <f t="shared" si="46"/>
        <v>0</v>
      </c>
      <c r="M960" s="12">
        <f t="shared" si="47"/>
        <v>0</v>
      </c>
      <c r="N960" s="12">
        <f t="shared" si="48"/>
        <v>0</v>
      </c>
      <c r="O960" s="12">
        <f>IF(A960&lt;(Støtteark!$H$4-5),0,(IF(H960="Utførelse",(L960+M960),IF(H960="Fagkontroll",(N960),0))))</f>
        <v>0</v>
      </c>
      <c r="P960" s="12">
        <f>IF(A960&lt;(Støtteark!$H$4-5),0,B960)</f>
        <v>0</v>
      </c>
    </row>
    <row r="961" spans="1:16" x14ac:dyDescent="0.2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32"/>
      <c r="L961" s="12">
        <f t="shared" si="46"/>
        <v>0</v>
      </c>
      <c r="M961" s="12">
        <f t="shared" si="47"/>
        <v>0</v>
      </c>
      <c r="N961" s="12">
        <f t="shared" si="48"/>
        <v>0</v>
      </c>
      <c r="O961" s="12">
        <f>IF(A961&lt;(Støtteark!$H$4-5),0,(IF(H961="Utførelse",(L961+M961),IF(H961="Fagkontroll",(N961),0))))</f>
        <v>0</v>
      </c>
      <c r="P961" s="12">
        <f>IF(A961&lt;(Støtteark!$H$4-5),0,B961)</f>
        <v>0</v>
      </c>
    </row>
    <row r="962" spans="1:16" x14ac:dyDescent="0.2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32"/>
      <c r="L962" s="12">
        <f t="shared" si="46"/>
        <v>0</v>
      </c>
      <c r="M962" s="12">
        <f t="shared" si="47"/>
        <v>0</v>
      </c>
      <c r="N962" s="12">
        <f t="shared" si="48"/>
        <v>0</v>
      </c>
      <c r="O962" s="12">
        <f>IF(A962&lt;(Støtteark!$H$4-5),0,(IF(H962="Utførelse",(L962+M962),IF(H962="Fagkontroll",(N962),0))))</f>
        <v>0</v>
      </c>
      <c r="P962" s="12">
        <f>IF(A962&lt;(Støtteark!$H$4-5),0,B962)</f>
        <v>0</v>
      </c>
    </row>
    <row r="963" spans="1:16" x14ac:dyDescent="0.2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32"/>
      <c r="L963" s="12">
        <f t="shared" si="46"/>
        <v>0</v>
      </c>
      <c r="M963" s="12">
        <f t="shared" si="47"/>
        <v>0</v>
      </c>
      <c r="N963" s="12">
        <f t="shared" si="48"/>
        <v>0</v>
      </c>
      <c r="O963" s="12">
        <f>IF(A963&lt;(Støtteark!$H$4-5),0,(IF(H963="Utførelse",(L963+M963),IF(H963="Fagkontroll",(N963),0))))</f>
        <v>0</v>
      </c>
      <c r="P963" s="12">
        <f>IF(A963&lt;(Støtteark!$H$4-5),0,B963)</f>
        <v>0</v>
      </c>
    </row>
    <row r="964" spans="1:16" x14ac:dyDescent="0.2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32"/>
      <c r="L964" s="12">
        <f t="shared" si="46"/>
        <v>0</v>
      </c>
      <c r="M964" s="12">
        <f t="shared" si="47"/>
        <v>0</v>
      </c>
      <c r="N964" s="12">
        <f t="shared" si="48"/>
        <v>0</v>
      </c>
      <c r="O964" s="12">
        <f>IF(A964&lt;(Støtteark!$H$4-5),0,(IF(H964="Utførelse",(L964+M964),IF(H964="Fagkontroll",(N964),0))))</f>
        <v>0</v>
      </c>
      <c r="P964" s="12">
        <f>IF(A964&lt;(Støtteark!$H$4-5),0,B964)</f>
        <v>0</v>
      </c>
    </row>
    <row r="965" spans="1:16" x14ac:dyDescent="0.2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32"/>
      <c r="L965" s="12">
        <f t="shared" si="46"/>
        <v>0</v>
      </c>
      <c r="M965" s="12">
        <f t="shared" si="47"/>
        <v>0</v>
      </c>
      <c r="N965" s="12">
        <f t="shared" si="48"/>
        <v>0</v>
      </c>
      <c r="O965" s="12">
        <f>IF(A965&lt;(Støtteark!$H$4-5),0,(IF(H965="Utførelse",(L965+M965),IF(H965="Fagkontroll",(N965),0))))</f>
        <v>0</v>
      </c>
      <c r="P965" s="12">
        <f>IF(A965&lt;(Støtteark!$H$4-5),0,B965)</f>
        <v>0</v>
      </c>
    </row>
    <row r="966" spans="1:16" x14ac:dyDescent="0.2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32"/>
      <c r="L966" s="12">
        <f t="shared" si="46"/>
        <v>0</v>
      </c>
      <c r="M966" s="12">
        <f t="shared" si="47"/>
        <v>0</v>
      </c>
      <c r="N966" s="12">
        <f t="shared" si="48"/>
        <v>0</v>
      </c>
      <c r="O966" s="12">
        <f>IF(A966&lt;(Støtteark!$H$4-5),0,(IF(H966="Utførelse",(L966+M966),IF(H966="Fagkontroll",(N966),0))))</f>
        <v>0</v>
      </c>
      <c r="P966" s="12">
        <f>IF(A966&lt;(Støtteark!$H$4-5),0,B966)</f>
        <v>0</v>
      </c>
    </row>
    <row r="967" spans="1:16" x14ac:dyDescent="0.2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32"/>
      <c r="L967" s="12">
        <f t="shared" si="46"/>
        <v>0</v>
      </c>
      <c r="M967" s="12">
        <f t="shared" si="47"/>
        <v>0</v>
      </c>
      <c r="N967" s="12">
        <f t="shared" si="48"/>
        <v>0</v>
      </c>
      <c r="O967" s="12">
        <f>IF(A967&lt;(Støtteark!$H$4-5),0,(IF(H967="Utførelse",(L967+M967),IF(H967="Fagkontroll",(N967),0))))</f>
        <v>0</v>
      </c>
      <c r="P967" s="12">
        <f>IF(A967&lt;(Støtteark!$H$4-5),0,B967)</f>
        <v>0</v>
      </c>
    </row>
    <row r="968" spans="1:16" x14ac:dyDescent="0.2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32"/>
      <c r="L968" s="12">
        <f t="shared" si="46"/>
        <v>0</v>
      </c>
      <c r="M968" s="12">
        <f t="shared" si="47"/>
        <v>0</v>
      </c>
      <c r="N968" s="12">
        <f t="shared" si="48"/>
        <v>0</v>
      </c>
      <c r="O968" s="12">
        <f>IF(A968&lt;(Støtteark!$H$4-5),0,(IF(H968="Utførelse",(L968+M968),IF(H968="Fagkontroll",(N968),0))))</f>
        <v>0</v>
      </c>
      <c r="P968" s="12">
        <f>IF(A968&lt;(Støtteark!$H$4-5),0,B968)</f>
        <v>0</v>
      </c>
    </row>
    <row r="969" spans="1:16" x14ac:dyDescent="0.2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32"/>
      <c r="L969" s="12">
        <f t="shared" si="46"/>
        <v>0</v>
      </c>
      <c r="M969" s="12">
        <f t="shared" si="47"/>
        <v>0</v>
      </c>
      <c r="N969" s="12">
        <f t="shared" si="48"/>
        <v>0</v>
      </c>
      <c r="O969" s="12">
        <f>IF(A969&lt;(Støtteark!$H$4-5),0,(IF(H969="Utførelse",(L969+M969),IF(H969="Fagkontroll",(N969),0))))</f>
        <v>0</v>
      </c>
      <c r="P969" s="12">
        <f>IF(A969&lt;(Støtteark!$H$4-5),0,B969)</f>
        <v>0</v>
      </c>
    </row>
    <row r="970" spans="1:16" x14ac:dyDescent="0.2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32"/>
      <c r="L970" s="12">
        <f t="shared" si="46"/>
        <v>0</v>
      </c>
      <c r="M970" s="12">
        <f t="shared" si="47"/>
        <v>0</v>
      </c>
      <c r="N970" s="12">
        <f t="shared" si="48"/>
        <v>0</v>
      </c>
      <c r="O970" s="12">
        <f>IF(A970&lt;(Støtteark!$H$4-5),0,(IF(H970="Utførelse",(L970+M970),IF(H970="Fagkontroll",(N970),0))))</f>
        <v>0</v>
      </c>
      <c r="P970" s="12">
        <f>IF(A970&lt;(Støtteark!$H$4-5),0,B970)</f>
        <v>0</v>
      </c>
    </row>
    <row r="971" spans="1:16" x14ac:dyDescent="0.2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32"/>
      <c r="L971" s="12">
        <f t="shared" si="46"/>
        <v>0</v>
      </c>
      <c r="M971" s="12">
        <f t="shared" si="47"/>
        <v>0</v>
      </c>
      <c r="N971" s="12">
        <f t="shared" si="48"/>
        <v>0</v>
      </c>
      <c r="O971" s="12">
        <f>IF(A971&lt;(Støtteark!$H$4-5),0,(IF(H971="Utførelse",(L971+M971),IF(H971="Fagkontroll",(N971),0))))</f>
        <v>0</v>
      </c>
      <c r="P971" s="12">
        <f>IF(A971&lt;(Støtteark!$H$4-5),0,B971)</f>
        <v>0</v>
      </c>
    </row>
    <row r="972" spans="1:16" x14ac:dyDescent="0.2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32"/>
      <c r="L972" s="12">
        <f t="shared" si="46"/>
        <v>0</v>
      </c>
      <c r="M972" s="12">
        <f t="shared" si="47"/>
        <v>0</v>
      </c>
      <c r="N972" s="12">
        <f t="shared" si="48"/>
        <v>0</v>
      </c>
      <c r="O972" s="12">
        <f>IF(A972&lt;(Støtteark!$H$4-5),0,(IF(H972="Utførelse",(L972+M972),IF(H972="Fagkontroll",(N972),0))))</f>
        <v>0</v>
      </c>
      <c r="P972" s="12">
        <f>IF(A972&lt;(Støtteark!$H$4-5),0,B972)</f>
        <v>0</v>
      </c>
    </row>
    <row r="973" spans="1:16" x14ac:dyDescent="0.2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32"/>
      <c r="L973" s="12">
        <f t="shared" si="46"/>
        <v>0</v>
      </c>
      <c r="M973" s="12">
        <f t="shared" si="47"/>
        <v>0</v>
      </c>
      <c r="N973" s="12">
        <f t="shared" si="48"/>
        <v>0</v>
      </c>
      <c r="O973" s="12">
        <f>IF(A973&lt;(Støtteark!$H$4-5),0,(IF(H973="Utførelse",(L973+M973),IF(H973="Fagkontroll",(N973),0))))</f>
        <v>0</v>
      </c>
      <c r="P973" s="12">
        <f>IF(A973&lt;(Støtteark!$H$4-5),0,B973)</f>
        <v>0</v>
      </c>
    </row>
    <row r="974" spans="1:16" x14ac:dyDescent="0.2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32"/>
      <c r="L974" s="12">
        <f t="shared" si="46"/>
        <v>0</v>
      </c>
      <c r="M974" s="12">
        <f t="shared" si="47"/>
        <v>0</v>
      </c>
      <c r="N974" s="12">
        <f t="shared" si="48"/>
        <v>0</v>
      </c>
      <c r="O974" s="12">
        <f>IF(A974&lt;(Støtteark!$H$4-5),0,(IF(H974="Utførelse",(L974+M974),IF(H974="Fagkontroll",(N974),0))))</f>
        <v>0</v>
      </c>
      <c r="P974" s="12">
        <f>IF(A974&lt;(Støtteark!$H$4-5),0,B974)</f>
        <v>0</v>
      </c>
    </row>
    <row r="975" spans="1:16" x14ac:dyDescent="0.2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32"/>
      <c r="L975" s="12">
        <f t="shared" ref="L975:L1000" si="49">IF(H975="Utførelse",IF(G975="Tekniske planer",B975,0),0)</f>
        <v>0</v>
      </c>
      <c r="M975" s="12">
        <f t="shared" ref="M975:M1000" si="50">IF(H975="Utførelse",IF(G975="Revurdering",B975,0),0)</f>
        <v>0</v>
      </c>
      <c r="N975" s="12">
        <f t="shared" ref="N975:N1000" si="51">IF(L975+M975&gt;0,0,B975)</f>
        <v>0</v>
      </c>
      <c r="O975" s="12">
        <f>IF(A975&lt;(Støtteark!$H$4-5),0,(IF(H975="Utførelse",(L975+M975),IF(H975="Fagkontroll",(N975),0))))</f>
        <v>0</v>
      </c>
      <c r="P975" s="12">
        <f>IF(A975&lt;(Støtteark!$H$4-5),0,B975)</f>
        <v>0</v>
      </c>
    </row>
    <row r="976" spans="1:16" x14ac:dyDescent="0.2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32"/>
      <c r="L976" s="12">
        <f t="shared" si="49"/>
        <v>0</v>
      </c>
      <c r="M976" s="12">
        <f t="shared" si="50"/>
        <v>0</v>
      </c>
      <c r="N976" s="12">
        <f t="shared" si="51"/>
        <v>0</v>
      </c>
      <c r="O976" s="12">
        <f>IF(A976&lt;(Støtteark!$H$4-5),0,(IF(H976="Utførelse",(L976+M976),IF(H976="Fagkontroll",(N976),0))))</f>
        <v>0</v>
      </c>
      <c r="P976" s="12">
        <f>IF(A976&lt;(Støtteark!$H$4-5),0,B976)</f>
        <v>0</v>
      </c>
    </row>
    <row r="977" spans="1:16" x14ac:dyDescent="0.2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32"/>
      <c r="L977" s="12">
        <f t="shared" si="49"/>
        <v>0</v>
      </c>
      <c r="M977" s="12">
        <f t="shared" si="50"/>
        <v>0</v>
      </c>
      <c r="N977" s="12">
        <f t="shared" si="51"/>
        <v>0</v>
      </c>
      <c r="O977" s="12">
        <f>IF(A977&lt;(Støtteark!$H$4-5),0,(IF(H977="Utførelse",(L977+M977),IF(H977="Fagkontroll",(N977),0))))</f>
        <v>0</v>
      </c>
      <c r="P977" s="12">
        <f>IF(A977&lt;(Støtteark!$H$4-5),0,B977)</f>
        <v>0</v>
      </c>
    </row>
    <row r="978" spans="1:16" x14ac:dyDescent="0.2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32"/>
      <c r="L978" s="12">
        <f t="shared" si="49"/>
        <v>0</v>
      </c>
      <c r="M978" s="12">
        <f t="shared" si="50"/>
        <v>0</v>
      </c>
      <c r="N978" s="12">
        <f t="shared" si="51"/>
        <v>0</v>
      </c>
      <c r="O978" s="12">
        <f>IF(A978&lt;(Støtteark!$H$4-5),0,(IF(H978="Utførelse",(L978+M978),IF(H978="Fagkontroll",(N978),0))))</f>
        <v>0</v>
      </c>
      <c r="P978" s="12">
        <f>IF(A978&lt;(Støtteark!$H$4-5),0,B978)</f>
        <v>0</v>
      </c>
    </row>
    <row r="979" spans="1:16" x14ac:dyDescent="0.2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32"/>
      <c r="L979" s="12">
        <f t="shared" si="49"/>
        <v>0</v>
      </c>
      <c r="M979" s="12">
        <f t="shared" si="50"/>
        <v>0</v>
      </c>
      <c r="N979" s="12">
        <f t="shared" si="51"/>
        <v>0</v>
      </c>
      <c r="O979" s="12">
        <f>IF(A979&lt;(Støtteark!$H$4-5),0,(IF(H979="Utførelse",(L979+M979),IF(H979="Fagkontroll",(N979),0))))</f>
        <v>0</v>
      </c>
      <c r="P979" s="12">
        <f>IF(A979&lt;(Støtteark!$H$4-5),0,B979)</f>
        <v>0</v>
      </c>
    </row>
    <row r="980" spans="1:16" x14ac:dyDescent="0.2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32"/>
      <c r="L980" s="12">
        <f t="shared" si="49"/>
        <v>0</v>
      </c>
      <c r="M980" s="12">
        <f t="shared" si="50"/>
        <v>0</v>
      </c>
      <c r="N980" s="12">
        <f t="shared" si="51"/>
        <v>0</v>
      </c>
      <c r="O980" s="12">
        <f>IF(A980&lt;(Støtteark!$H$4-5),0,(IF(H980="Utførelse",(L980+M980),IF(H980="Fagkontroll",(N980),0))))</f>
        <v>0</v>
      </c>
      <c r="P980" s="12">
        <f>IF(A980&lt;(Støtteark!$H$4-5),0,B980)</f>
        <v>0</v>
      </c>
    </row>
    <row r="981" spans="1:16" x14ac:dyDescent="0.2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32"/>
      <c r="L981" s="12">
        <f t="shared" si="49"/>
        <v>0</v>
      </c>
      <c r="M981" s="12">
        <f t="shared" si="50"/>
        <v>0</v>
      </c>
      <c r="N981" s="12">
        <f t="shared" si="51"/>
        <v>0</v>
      </c>
      <c r="O981" s="12">
        <f>IF(A981&lt;(Støtteark!$H$4-5),0,(IF(H981="Utførelse",(L981+M981),IF(H981="Fagkontroll",(N981),0))))</f>
        <v>0</v>
      </c>
      <c r="P981" s="12">
        <f>IF(A981&lt;(Støtteark!$H$4-5),0,B981)</f>
        <v>0</v>
      </c>
    </row>
    <row r="982" spans="1:16" x14ac:dyDescent="0.2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32"/>
      <c r="L982" s="12">
        <f t="shared" si="49"/>
        <v>0</v>
      </c>
      <c r="M982" s="12">
        <f t="shared" si="50"/>
        <v>0</v>
      </c>
      <c r="N982" s="12">
        <f t="shared" si="51"/>
        <v>0</v>
      </c>
      <c r="O982" s="12">
        <f>IF(A982&lt;(Støtteark!$H$4-5),0,(IF(H982="Utførelse",(L982+M982),IF(H982="Fagkontroll",(N982),0))))</f>
        <v>0</v>
      </c>
      <c r="P982" s="12">
        <f>IF(A982&lt;(Støtteark!$H$4-5),0,B982)</f>
        <v>0</v>
      </c>
    </row>
    <row r="983" spans="1:16" x14ac:dyDescent="0.2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32"/>
      <c r="L983" s="12">
        <f t="shared" si="49"/>
        <v>0</v>
      </c>
      <c r="M983" s="12">
        <f t="shared" si="50"/>
        <v>0</v>
      </c>
      <c r="N983" s="12">
        <f t="shared" si="51"/>
        <v>0</v>
      </c>
      <c r="O983" s="12">
        <f>IF(A983&lt;(Støtteark!$H$4-5),0,(IF(H983="Utførelse",(L983+M983),IF(H983="Fagkontroll",(N983),0))))</f>
        <v>0</v>
      </c>
      <c r="P983" s="12">
        <f>IF(A983&lt;(Støtteark!$H$4-5),0,B983)</f>
        <v>0</v>
      </c>
    </row>
    <row r="984" spans="1:16" x14ac:dyDescent="0.2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32"/>
      <c r="L984" s="12">
        <f t="shared" si="49"/>
        <v>0</v>
      </c>
      <c r="M984" s="12">
        <f t="shared" si="50"/>
        <v>0</v>
      </c>
      <c r="N984" s="12">
        <f t="shared" si="51"/>
        <v>0</v>
      </c>
      <c r="O984" s="12">
        <f>IF(A984&lt;(Støtteark!$H$4-5),0,(IF(H984="Utførelse",(L984+M984),IF(H984="Fagkontroll",(N984),0))))</f>
        <v>0</v>
      </c>
      <c r="P984" s="12">
        <f>IF(A984&lt;(Støtteark!$H$4-5),0,B984)</f>
        <v>0</v>
      </c>
    </row>
    <row r="985" spans="1:16" x14ac:dyDescent="0.2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32"/>
      <c r="L985" s="12">
        <f t="shared" si="49"/>
        <v>0</v>
      </c>
      <c r="M985" s="12">
        <f t="shared" si="50"/>
        <v>0</v>
      </c>
      <c r="N985" s="12">
        <f t="shared" si="51"/>
        <v>0</v>
      </c>
      <c r="O985" s="12">
        <f>IF(A985&lt;(Støtteark!$H$4-5),0,(IF(H985="Utførelse",(L985+M985),IF(H985="Fagkontroll",(N985),0))))</f>
        <v>0</v>
      </c>
      <c r="P985" s="12">
        <f>IF(A985&lt;(Støtteark!$H$4-5),0,B985)</f>
        <v>0</v>
      </c>
    </row>
    <row r="986" spans="1:16" x14ac:dyDescent="0.25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32"/>
      <c r="L986" s="12">
        <f t="shared" si="49"/>
        <v>0</v>
      </c>
      <c r="M986" s="12">
        <f t="shared" si="50"/>
        <v>0</v>
      </c>
      <c r="N986" s="12">
        <f t="shared" si="51"/>
        <v>0</v>
      </c>
      <c r="O986" s="12">
        <f>IF(A986&lt;(Støtteark!$H$4-5),0,(IF(H986="Utførelse",(L986+M986),IF(H986="Fagkontroll",(N986),0))))</f>
        <v>0</v>
      </c>
      <c r="P986" s="12">
        <f>IF(A986&lt;(Støtteark!$H$4-5),0,B986)</f>
        <v>0</v>
      </c>
    </row>
    <row r="987" spans="1:16" x14ac:dyDescent="0.25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32"/>
      <c r="L987" s="12">
        <f t="shared" si="49"/>
        <v>0</v>
      </c>
      <c r="M987" s="12">
        <f t="shared" si="50"/>
        <v>0</v>
      </c>
      <c r="N987" s="12">
        <f t="shared" si="51"/>
        <v>0</v>
      </c>
      <c r="O987" s="12">
        <f>IF(A987&lt;(Støtteark!$H$4-5),0,(IF(H987="Utførelse",(L987+M987),IF(H987="Fagkontroll",(N987),0))))</f>
        <v>0</v>
      </c>
      <c r="P987" s="12">
        <f>IF(A987&lt;(Støtteark!$H$4-5),0,B987)</f>
        <v>0</v>
      </c>
    </row>
    <row r="988" spans="1:16" x14ac:dyDescent="0.25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32"/>
      <c r="L988" s="12">
        <f t="shared" si="49"/>
        <v>0</v>
      </c>
      <c r="M988" s="12">
        <f t="shared" si="50"/>
        <v>0</v>
      </c>
      <c r="N988" s="12">
        <f t="shared" si="51"/>
        <v>0</v>
      </c>
      <c r="O988" s="12">
        <f>IF(A988&lt;(Støtteark!$H$4-5),0,(IF(H988="Utførelse",(L988+M988),IF(H988="Fagkontroll",(N988),0))))</f>
        <v>0</v>
      </c>
      <c r="P988" s="12">
        <f>IF(A988&lt;(Støtteark!$H$4-5),0,B988)</f>
        <v>0</v>
      </c>
    </row>
    <row r="989" spans="1:16" x14ac:dyDescent="0.25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32"/>
      <c r="L989" s="12">
        <f t="shared" si="49"/>
        <v>0</v>
      </c>
      <c r="M989" s="12">
        <f t="shared" si="50"/>
        <v>0</v>
      </c>
      <c r="N989" s="12">
        <f t="shared" si="51"/>
        <v>0</v>
      </c>
      <c r="O989" s="12">
        <f>IF(A989&lt;(Støtteark!$H$4-5),0,(IF(H989="Utførelse",(L989+M989),IF(H989="Fagkontroll",(N989),0))))</f>
        <v>0</v>
      </c>
      <c r="P989" s="12">
        <f>IF(A989&lt;(Støtteark!$H$4-5),0,B989)</f>
        <v>0</v>
      </c>
    </row>
    <row r="990" spans="1:16" x14ac:dyDescent="0.25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32"/>
      <c r="L990" s="12">
        <f t="shared" si="49"/>
        <v>0</v>
      </c>
      <c r="M990" s="12">
        <f t="shared" si="50"/>
        <v>0</v>
      </c>
      <c r="N990" s="12">
        <f t="shared" si="51"/>
        <v>0</v>
      </c>
      <c r="O990" s="12">
        <f>IF(A990&lt;(Støtteark!$H$4-5),0,(IF(H990="Utførelse",(L990+M990),IF(H990="Fagkontroll",(N990),0))))</f>
        <v>0</v>
      </c>
      <c r="P990" s="12">
        <f>IF(A990&lt;(Støtteark!$H$4-5),0,B990)</f>
        <v>0</v>
      </c>
    </row>
    <row r="991" spans="1:16" x14ac:dyDescent="0.25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32"/>
      <c r="L991" s="12">
        <f t="shared" si="49"/>
        <v>0</v>
      </c>
      <c r="M991" s="12">
        <f t="shared" si="50"/>
        <v>0</v>
      </c>
      <c r="N991" s="12">
        <f t="shared" si="51"/>
        <v>0</v>
      </c>
      <c r="O991" s="12">
        <f>IF(A991&lt;(Støtteark!$H$4-5),0,(IF(H991="Utførelse",(L991+M991),IF(H991="Fagkontroll",(N991),0))))</f>
        <v>0</v>
      </c>
      <c r="P991" s="12">
        <f>IF(A991&lt;(Støtteark!$H$4-5),0,B991)</f>
        <v>0</v>
      </c>
    </row>
    <row r="992" spans="1:16" x14ac:dyDescent="0.25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32"/>
      <c r="L992" s="12">
        <f t="shared" si="49"/>
        <v>0</v>
      </c>
      <c r="M992" s="12">
        <f t="shared" si="50"/>
        <v>0</v>
      </c>
      <c r="N992" s="12">
        <f t="shared" si="51"/>
        <v>0</v>
      </c>
      <c r="O992" s="12">
        <f>IF(A992&lt;(Støtteark!$H$4-5),0,(IF(H992="Utførelse",(L992+M992),IF(H992="Fagkontroll",(N992),0))))</f>
        <v>0</v>
      </c>
      <c r="P992" s="12">
        <f>IF(A992&lt;(Støtteark!$H$4-5),0,B992)</f>
        <v>0</v>
      </c>
    </row>
    <row r="993" spans="1:16" x14ac:dyDescent="0.25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32"/>
      <c r="L993" s="12">
        <f t="shared" si="49"/>
        <v>0</v>
      </c>
      <c r="M993" s="12">
        <f t="shared" si="50"/>
        <v>0</v>
      </c>
      <c r="N993" s="12">
        <f t="shared" si="51"/>
        <v>0</v>
      </c>
      <c r="O993" s="12">
        <f>IF(A993&lt;(Støtteark!$H$4-5),0,(IF(H993="Utførelse",(L993+M993),IF(H993="Fagkontroll",(N993),0))))</f>
        <v>0</v>
      </c>
      <c r="P993" s="12">
        <f>IF(A993&lt;(Støtteark!$H$4-5),0,B993)</f>
        <v>0</v>
      </c>
    </row>
    <row r="994" spans="1:16" x14ac:dyDescent="0.25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32"/>
      <c r="L994" s="12">
        <f t="shared" si="49"/>
        <v>0</v>
      </c>
      <c r="M994" s="12">
        <f t="shared" si="50"/>
        <v>0</v>
      </c>
      <c r="N994" s="12">
        <f t="shared" si="51"/>
        <v>0</v>
      </c>
      <c r="O994" s="12">
        <f>IF(A994&lt;(Støtteark!$H$4-5),0,(IF(H994="Utførelse",(L994+M994),IF(H994="Fagkontroll",(N994),0))))</f>
        <v>0</v>
      </c>
      <c r="P994" s="12">
        <f>IF(A994&lt;(Støtteark!$H$4-5),0,B994)</f>
        <v>0</v>
      </c>
    </row>
    <row r="995" spans="1:16" x14ac:dyDescent="0.2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32"/>
      <c r="L995" s="12">
        <f t="shared" si="49"/>
        <v>0</v>
      </c>
      <c r="M995" s="12">
        <f t="shared" si="50"/>
        <v>0</v>
      </c>
      <c r="N995" s="12">
        <f t="shared" si="51"/>
        <v>0</v>
      </c>
      <c r="O995" s="12">
        <f>IF(A995&lt;(Støtteark!$H$4-5),0,(IF(H995="Utførelse",(L995+M995),IF(H995="Fagkontroll",(N995),0))))</f>
        <v>0</v>
      </c>
      <c r="P995" s="12">
        <f>IF(A995&lt;(Støtteark!$H$4-5),0,B995)</f>
        <v>0</v>
      </c>
    </row>
    <row r="996" spans="1:16" x14ac:dyDescent="0.25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32"/>
      <c r="L996" s="12">
        <f t="shared" si="49"/>
        <v>0</v>
      </c>
      <c r="M996" s="12">
        <f t="shared" si="50"/>
        <v>0</v>
      </c>
      <c r="N996" s="12">
        <f t="shared" si="51"/>
        <v>0</v>
      </c>
      <c r="O996" s="12">
        <f>IF(A996&lt;(Støtteark!$H$4-5),0,(IF(H996="Utførelse",(L996+M996),IF(H996="Fagkontroll",(N996),0))))</f>
        <v>0</v>
      </c>
      <c r="P996" s="12">
        <f>IF(A996&lt;(Støtteark!$H$4-5),0,B996)</f>
        <v>0</v>
      </c>
    </row>
    <row r="997" spans="1:16" x14ac:dyDescent="0.25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32"/>
      <c r="L997" s="12">
        <f t="shared" si="49"/>
        <v>0</v>
      </c>
      <c r="M997" s="12">
        <f t="shared" si="50"/>
        <v>0</v>
      </c>
      <c r="N997" s="12">
        <f t="shared" si="51"/>
        <v>0</v>
      </c>
      <c r="O997" s="12">
        <f>IF(A997&lt;(Støtteark!$H$4-5),0,(IF(H997="Utførelse",(L997+M997),IF(H997="Fagkontroll",(N997),0))))</f>
        <v>0</v>
      </c>
      <c r="P997" s="12">
        <f>IF(A997&lt;(Støtteark!$H$4-5),0,B997)</f>
        <v>0</v>
      </c>
    </row>
    <row r="998" spans="1:16" x14ac:dyDescent="0.25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32"/>
      <c r="L998" s="12">
        <f t="shared" si="49"/>
        <v>0</v>
      </c>
      <c r="M998" s="12">
        <f t="shared" si="50"/>
        <v>0</v>
      </c>
      <c r="N998" s="12">
        <f t="shared" si="51"/>
        <v>0</v>
      </c>
      <c r="O998" s="12">
        <f>IF(A998&lt;(Støtteark!$H$4-5),0,(IF(H998="Utførelse",(L998+M998),IF(H998="Fagkontroll",(N998),0))))</f>
        <v>0</v>
      </c>
      <c r="P998" s="12">
        <f>IF(A998&lt;(Støtteark!$H$4-5),0,B998)</f>
        <v>0</v>
      </c>
    </row>
    <row r="999" spans="1:16" x14ac:dyDescent="0.25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32"/>
      <c r="L999" s="12">
        <f t="shared" si="49"/>
        <v>0</v>
      </c>
      <c r="M999" s="12">
        <f t="shared" si="50"/>
        <v>0</v>
      </c>
      <c r="N999" s="12">
        <f t="shared" si="51"/>
        <v>0</v>
      </c>
      <c r="O999" s="12">
        <f>IF(A999&lt;(Støtteark!$H$4-5),0,(IF(H999="Utførelse",(L999+M999),IF(H999="Fagkontroll",(N999),0))))</f>
        <v>0</v>
      </c>
      <c r="P999" s="12">
        <f>IF(A999&lt;(Støtteark!$H$4-5),0,B999)</f>
        <v>0</v>
      </c>
    </row>
    <row r="1000" spans="1:16" x14ac:dyDescent="0.25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32"/>
      <c r="L1000" s="12">
        <f t="shared" si="49"/>
        <v>0</v>
      </c>
      <c r="M1000" s="12">
        <f t="shared" si="50"/>
        <v>0</v>
      </c>
      <c r="N1000" s="12">
        <f t="shared" si="51"/>
        <v>0</v>
      </c>
      <c r="O1000" s="12">
        <f>IF(A1000&lt;(Støtteark!$H$4-5),0,(IF(H1000="Utførelse",(L1000+M1000),IF(H1000="Fagkontroll",(N1000),0))))</f>
        <v>0</v>
      </c>
      <c r="P1000" s="12">
        <f>IF(A1000&lt;(Støtteark!$H$4-5),0,B1000)</f>
        <v>0</v>
      </c>
    </row>
  </sheetData>
  <sheetProtection algorithmName="SHA-512" hashValue="RERQVZQdNd4a1nkzB22HUQgJhBm+MqVd2/wSbmuU2UbvKx2t3UxhFNQUvHPp5hyZii3RbbN9tYy7GPWmS1cEwA==" saltValue="MI01d/VPuzFjVv583i6huw==" spinCount="100000" sheet="1" objects="1" scenarios="1"/>
  <protectedRanges>
    <protectedRange algorithmName="SHA-512" hashValue="IP9pywXB55flaCmVS4Ou5JUJP+XfdOA2MgGV0kizdFcBvObrMPrWc8qccopmEGYxiWRG44OTPIrcynOewSi+AA==" saltValue="+kURQHMsmxx41bex+I3HEw==" spinCount="100000" sqref="K13:K400" name="Område1"/>
    <protectedRange algorithmName="SHA-512" hashValue="YJzDgsJNxu4yx2ecxpzBHzms9aI5uPY1dlpF5izAEBOMxeDH5FgJ0LxYOurtiwtGMbGCn0tZ6S3H/Rb1FuIV8g==" saltValue="2TmjEorwaevvUunZgnZjNg==" spinCount="100000" sqref="G378:H383" name="Område1_1"/>
  </protectedRanges>
  <mergeCells count="9">
    <mergeCell ref="A10:C10"/>
    <mergeCell ref="L11:N11"/>
    <mergeCell ref="O11:P11"/>
    <mergeCell ref="D1:G1"/>
    <mergeCell ref="D2:G2"/>
    <mergeCell ref="A5:C5"/>
    <mergeCell ref="A6:C6"/>
    <mergeCell ref="A7:C7"/>
    <mergeCell ref="A9:C9"/>
  </mergeCells>
  <pageMargins left="0.7" right="0.7" top="0.75" bottom="0.75" header="0.3" footer="0.3"/>
  <pageSetup paperSize="8" orientation="landscape" r:id="rId1"/>
  <headerFooter>
    <oddHeader>&amp;LSøknad om fagansvarliggodkjenning&amp;C&amp;"-,Fet"&amp;18Praksisskjema for fagområde I</oddHead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6B62591-6F18-4B2E-8626-504018AF71DB}">
          <x14:formula1>
            <xm:f>Støtteark!$C$15:$C$21</xm:f>
          </x14:formula1>
          <xm:sqref>G1</xm:sqref>
        </x14:dataValidation>
        <x14:dataValidation type="list" allowBlank="1" showInputMessage="1" showErrorMessage="1" xr:uid="{234927D4-5AA2-4712-831C-E315D48152E0}">
          <x14:formula1>
            <xm:f>Støtteark!$A$15:$A$19</xm:f>
          </x14:formula1>
          <xm:sqref>G13:G1048576</xm:sqref>
        </x14:dataValidation>
        <x14:dataValidation type="list" allowBlank="1" showInputMessage="1" showErrorMessage="1" xr:uid="{566FACE9-E9CC-4847-9487-BB46E383BE1F}">
          <x14:formula1>
            <xm:f>Støtteark!$C$5:$C$9</xm:f>
          </x14:formula1>
          <xm:sqref>E14:E1048576</xm:sqref>
        </x14:dataValidation>
        <x14:dataValidation type="list" allowBlank="1" showInputMessage="1" showErrorMessage="1" xr:uid="{5097F967-4AF1-4B4A-810E-4166A38E01A6}">
          <x14:formula1>
            <xm:f>Støtteark!$C$4:$C$9</xm:f>
          </x14:formula1>
          <xm:sqref>E13</xm:sqref>
        </x14:dataValidation>
        <x14:dataValidation type="list" allowBlank="1" showInputMessage="1" showErrorMessage="1" xr:uid="{D35B1D83-7FC9-47F9-8789-73076553EABC}">
          <x14:formula1>
            <xm:f>Støtteark!$E$4:$E$6</xm:f>
          </x14:formula1>
          <xm:sqref>H13:H1048576</xm:sqref>
        </x14:dataValidation>
        <x14:dataValidation type="list" allowBlank="1" showInputMessage="1" showErrorMessage="1" xr:uid="{D0CBC04B-234B-4A61-A248-78B519CB5B31}">
          <x14:formula1>
            <xm:f>Støtteark!$E$15:$E$19</xm:f>
          </x14:formula1>
          <xm:sqref>F1:F2 F13:F1048576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96605-5458-4501-A825-3FE9554F455D}">
  <dimension ref="A1:N1000"/>
  <sheetViews>
    <sheetView zoomScaleNormal="100" workbookViewId="0">
      <pane xSplit="10" ySplit="11" topLeftCell="O12" activePane="bottomRight" state="frozen"/>
      <selection activeCell="D9" sqref="D9"/>
      <selection pane="topRight" activeCell="D9" sqref="D9"/>
      <selection pane="bottomLeft" activeCell="D9" sqref="D9"/>
      <selection pane="bottomRight" activeCell="D6" sqref="D6"/>
    </sheetView>
  </sheetViews>
  <sheetFormatPr baseColWidth="10" defaultColWidth="11.42578125" defaultRowHeight="15" x14ac:dyDescent="0.25"/>
  <cols>
    <col min="1" max="2" width="9.7109375" style="12" customWidth="1"/>
    <col min="3" max="3" width="44.7109375" style="12" customWidth="1"/>
    <col min="4" max="4" width="8.5703125" style="12" customWidth="1"/>
    <col min="5" max="5" width="19.85546875" style="12" customWidth="1"/>
    <col min="6" max="6" width="18.140625" style="12" customWidth="1"/>
    <col min="7" max="7" width="17.42578125" style="12" customWidth="1"/>
    <col min="8" max="8" width="50.7109375" style="12" customWidth="1"/>
    <col min="9" max="9" width="20.7109375" style="12" customWidth="1"/>
    <col min="10" max="10" width="15.7109375" customWidth="1"/>
    <col min="11" max="11" width="17.140625" style="12" hidden="1" customWidth="1"/>
    <col min="12" max="12" width="13.42578125" style="12" hidden="1" customWidth="1"/>
    <col min="13" max="13" width="15.28515625" style="12" hidden="1" customWidth="1"/>
    <col min="14" max="14" width="13.7109375" style="12" hidden="1" customWidth="1"/>
    <col min="15" max="16384" width="11.42578125" style="12"/>
  </cols>
  <sheetData>
    <row r="1" spans="1:14" ht="23.25" customHeight="1" x14ac:dyDescent="0.35">
      <c r="A1" s="14"/>
      <c r="B1" s="14"/>
      <c r="D1" s="64" t="s">
        <v>68</v>
      </c>
      <c r="E1" s="64"/>
      <c r="F1" s="64"/>
      <c r="G1" s="64"/>
      <c r="H1" s="14"/>
      <c r="I1" s="14"/>
      <c r="J1" s="14"/>
    </row>
    <row r="2" spans="1:14" ht="15.75" x14ac:dyDescent="0.25">
      <c r="A2" s="14"/>
      <c r="B2" s="14"/>
      <c r="C2" s="14"/>
      <c r="D2" s="65" t="str">
        <f>Oppsummering!E3</f>
        <v>[navn]</v>
      </c>
      <c r="E2" s="65"/>
      <c r="F2" s="65"/>
      <c r="G2" s="19"/>
      <c r="H2" s="14"/>
      <c r="I2" s="14"/>
      <c r="J2" s="14"/>
    </row>
    <row r="3" spans="1:14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4" x14ac:dyDescent="0.25">
      <c r="A4" s="17"/>
      <c r="B4" s="17"/>
      <c r="C4" s="17"/>
      <c r="D4" s="17"/>
      <c r="F4" s="17"/>
      <c r="G4" s="17"/>
      <c r="H4" s="14"/>
      <c r="I4" s="14"/>
      <c r="J4" s="14"/>
    </row>
    <row r="5" spans="1:14" x14ac:dyDescent="0.25">
      <c r="A5" s="63" t="s">
        <v>3</v>
      </c>
      <c r="B5" s="63"/>
      <c r="C5" s="63"/>
      <c r="D5" s="25">
        <f>SUM(L:L)+D6</f>
        <v>0</v>
      </c>
      <c r="E5" s="24" t="s">
        <v>46</v>
      </c>
      <c r="F5" s="17"/>
      <c r="G5" s="17"/>
      <c r="H5" s="14"/>
      <c r="I5" s="14"/>
      <c r="J5" s="14"/>
    </row>
    <row r="6" spans="1:14" ht="14.25" customHeight="1" x14ac:dyDescent="0.25">
      <c r="A6" s="62" t="s">
        <v>110</v>
      </c>
      <c r="B6" s="62"/>
      <c r="C6" s="62"/>
      <c r="D6" s="26">
        <f>SUM(K:K)</f>
        <v>0</v>
      </c>
      <c r="E6" s="17" t="s">
        <v>46</v>
      </c>
      <c r="G6" s="17"/>
      <c r="H6" s="14"/>
      <c r="I6" s="14"/>
      <c r="J6" s="14"/>
    </row>
    <row r="7" spans="1:14" x14ac:dyDescent="0.25">
      <c r="A7" s="17"/>
      <c r="B7" s="17"/>
      <c r="C7" s="17"/>
      <c r="D7" s="26"/>
      <c r="E7" s="17"/>
      <c r="F7" s="17"/>
      <c r="G7" s="17"/>
      <c r="H7" s="14"/>
      <c r="I7" s="14"/>
      <c r="J7" s="14"/>
    </row>
    <row r="8" spans="1:14" x14ac:dyDescent="0.25">
      <c r="A8" s="62" t="s">
        <v>102</v>
      </c>
      <c r="B8" s="62"/>
      <c r="C8" s="62"/>
      <c r="D8" s="26">
        <f>SUM(N:N)</f>
        <v>0</v>
      </c>
      <c r="E8" s="14" t="s">
        <v>46</v>
      </c>
      <c r="F8" s="17"/>
      <c r="G8" s="17"/>
      <c r="H8" s="14"/>
      <c r="I8" s="14"/>
      <c r="J8" s="14"/>
    </row>
    <row r="9" spans="1:14" x14ac:dyDescent="0.25">
      <c r="A9" s="62" t="s">
        <v>114</v>
      </c>
      <c r="B9" s="62"/>
      <c r="C9" s="62"/>
      <c r="D9" s="26">
        <f>SUM(M:M)</f>
        <v>0</v>
      </c>
      <c r="E9" s="17" t="s">
        <v>46</v>
      </c>
      <c r="F9" s="17"/>
      <c r="G9" s="17"/>
      <c r="H9" s="14"/>
      <c r="I9" s="14"/>
      <c r="J9" s="14"/>
    </row>
    <row r="10" spans="1:14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61" t="s">
        <v>82</v>
      </c>
      <c r="L10" s="61"/>
      <c r="M10" s="61" t="s">
        <v>81</v>
      </c>
      <c r="N10" s="61"/>
    </row>
    <row r="11" spans="1:14" ht="31.5" customHeight="1" x14ac:dyDescent="0.25">
      <c r="A11" s="30" t="s">
        <v>84</v>
      </c>
      <c r="B11" s="30" t="s">
        <v>85</v>
      </c>
      <c r="C11" s="30" t="s">
        <v>51</v>
      </c>
      <c r="D11" s="30" t="s">
        <v>4</v>
      </c>
      <c r="E11" s="30" t="s">
        <v>52</v>
      </c>
      <c r="F11" s="30" t="s">
        <v>26</v>
      </c>
      <c r="G11" s="30" t="s">
        <v>86</v>
      </c>
      <c r="H11" s="30" t="s">
        <v>127</v>
      </c>
      <c r="I11" s="30" t="s">
        <v>79</v>
      </c>
      <c r="J11" s="30" t="s">
        <v>131</v>
      </c>
      <c r="K11" s="15" t="s">
        <v>69</v>
      </c>
      <c r="L11" s="15" t="s">
        <v>45</v>
      </c>
      <c r="M11" s="12" t="s">
        <v>111</v>
      </c>
      <c r="N11" s="12" t="s">
        <v>90</v>
      </c>
    </row>
    <row r="12" spans="1:14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32"/>
      <c r="K12" s="12">
        <f>IF(E12&lt;1,0,IF(G12="Utførelse",IF(F12="Flomberegninger damsikkerhet",B12,0),0))</f>
        <v>0</v>
      </c>
      <c r="L12" s="12">
        <f>IF(K12&gt;0,0,B12)</f>
        <v>0</v>
      </c>
      <c r="M12" s="12">
        <f>IF(E12&lt;1,0,IF(A12&lt;(Støtteark!$H$4-5),0,(IF(G12="Utførelse",(K12),IF(G12="Fagkontroll",(L12),0)))))</f>
        <v>0</v>
      </c>
      <c r="N12" s="12">
        <f>IF(A12&lt;(Støtteark!$H$4-5),0,B12)</f>
        <v>0</v>
      </c>
    </row>
    <row r="13" spans="1:14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32"/>
      <c r="K13" s="12">
        <f t="shared" ref="K13:K76" si="0">IF(E13&lt;1,0,IF(G13="Utførelse",IF(F13="Flomberegninger damsikkerhet",B13,0),0))</f>
        <v>0</v>
      </c>
      <c r="L13" s="12">
        <f t="shared" ref="L13:L76" si="1">IF(K13&gt;0,0,B13)</f>
        <v>0</v>
      </c>
      <c r="M13" s="12">
        <f>IF(E13&lt;1,0,IF(A13&lt;(Støtteark!$H$4-5),0,(IF(G13="Utførelse",(K13),IF(G13="Fagkontroll",(L13),0)))))</f>
        <v>0</v>
      </c>
      <c r="N13" s="12">
        <f>IF(A13&lt;(Støtteark!$H$4-5),0,B13)</f>
        <v>0</v>
      </c>
    </row>
    <row r="14" spans="1:14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32"/>
      <c r="K14" s="12">
        <f t="shared" si="0"/>
        <v>0</v>
      </c>
      <c r="L14" s="12">
        <f t="shared" si="1"/>
        <v>0</v>
      </c>
      <c r="M14" s="12">
        <f>IF(E14&lt;1,0,IF(A14&lt;(Støtteark!$H$4-5),0,(IF(G14="Utførelse",(K14),IF(G14="Fagkontroll",(L14),0)))))</f>
        <v>0</v>
      </c>
      <c r="N14" s="12">
        <f>IF(A14&lt;(Støtteark!$H$4-5),0,B14)</f>
        <v>0</v>
      </c>
    </row>
    <row r="15" spans="1:14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32"/>
      <c r="K15" s="12">
        <f t="shared" si="0"/>
        <v>0</v>
      </c>
      <c r="L15" s="12">
        <f t="shared" si="1"/>
        <v>0</v>
      </c>
      <c r="M15" s="12">
        <f>IF(E15&lt;1,0,IF(A15&lt;(Støtteark!$H$4-5),0,(IF(G15="Utførelse",(K15),IF(G15="Fagkontroll",(L15),0)))))</f>
        <v>0</v>
      </c>
      <c r="N15" s="12">
        <f>IF(A15&lt;(Støtteark!$H$4-5),0,B15)</f>
        <v>0</v>
      </c>
    </row>
    <row r="16" spans="1:14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32"/>
      <c r="K16" s="12">
        <f t="shared" si="0"/>
        <v>0</v>
      </c>
      <c r="L16" s="12">
        <f t="shared" si="1"/>
        <v>0</v>
      </c>
      <c r="M16" s="12">
        <f>IF(E16&lt;1,0,IF(A16&lt;(Støtteark!$H$4-5),0,(IF(G16="Utførelse",(K16),IF(G16="Fagkontroll",(L16),0)))))</f>
        <v>0</v>
      </c>
      <c r="N16" s="12">
        <f>IF(A16&lt;(Støtteark!$H$4-5),0,B16)</f>
        <v>0</v>
      </c>
    </row>
    <row r="17" spans="1:14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32"/>
      <c r="K17" s="12">
        <f t="shared" si="0"/>
        <v>0</v>
      </c>
      <c r="L17" s="12">
        <f t="shared" si="1"/>
        <v>0</v>
      </c>
      <c r="M17" s="12">
        <f>IF(E17&lt;1,0,IF(A17&lt;(Støtteark!$H$4-5),0,(IF(G17="Utførelse",(K17),IF(G17="Fagkontroll",(L17),0)))))</f>
        <v>0</v>
      </c>
      <c r="N17" s="12">
        <f>IF(A17&lt;(Støtteark!$H$4-5),0,B17)</f>
        <v>0</v>
      </c>
    </row>
    <row r="18" spans="1:14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32"/>
      <c r="K18" s="12">
        <f t="shared" si="0"/>
        <v>0</v>
      </c>
      <c r="L18" s="12">
        <f t="shared" si="1"/>
        <v>0</v>
      </c>
      <c r="M18" s="12">
        <f>IF(E18&lt;1,0,IF(A18&lt;(Støtteark!$H$4-5),0,(IF(G18="Utførelse",(K18),IF(G18="Fagkontroll",(L18),0)))))</f>
        <v>0</v>
      </c>
      <c r="N18" s="12">
        <f>IF(A18&lt;(Støtteark!$H$4-5),0,B18)</f>
        <v>0</v>
      </c>
    </row>
    <row r="19" spans="1:14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32"/>
      <c r="K19" s="12">
        <f t="shared" si="0"/>
        <v>0</v>
      </c>
      <c r="L19" s="12">
        <f t="shared" si="1"/>
        <v>0</v>
      </c>
      <c r="M19" s="12">
        <f>IF(E19&lt;1,0,IF(A19&lt;(Støtteark!$H$4-5),0,(IF(G19="Utførelse",(K19),IF(G19="Fagkontroll",(L19),0)))))</f>
        <v>0</v>
      </c>
      <c r="N19" s="12">
        <f>IF(A19&lt;(Støtteark!$H$4-5),0,B19)</f>
        <v>0</v>
      </c>
    </row>
    <row r="20" spans="1:14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32"/>
      <c r="K20" s="12">
        <f t="shared" si="0"/>
        <v>0</v>
      </c>
      <c r="L20" s="12">
        <f t="shared" si="1"/>
        <v>0</v>
      </c>
      <c r="M20" s="12">
        <f>IF(E20&lt;1,0,IF(A20&lt;(Støtteark!$H$4-5),0,(IF(G20="Utførelse",(K20),IF(G20="Fagkontroll",(L20),0)))))</f>
        <v>0</v>
      </c>
      <c r="N20" s="12">
        <f>IF(A20&lt;(Støtteark!$H$4-5),0,B20)</f>
        <v>0</v>
      </c>
    </row>
    <row r="21" spans="1:14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32"/>
      <c r="K21" s="12">
        <f t="shared" si="0"/>
        <v>0</v>
      </c>
      <c r="L21" s="12">
        <f t="shared" si="1"/>
        <v>0</v>
      </c>
      <c r="M21" s="12">
        <f>IF(E21&lt;1,0,IF(A21&lt;(Støtteark!$H$4-5),0,(IF(G21="Utførelse",(K21),IF(G21="Fagkontroll",(L21),0)))))</f>
        <v>0</v>
      </c>
      <c r="N21" s="12">
        <f>IF(A21&lt;(Støtteark!$H$4-5),0,B21)</f>
        <v>0</v>
      </c>
    </row>
    <row r="22" spans="1:14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32"/>
      <c r="K22" s="12">
        <f t="shared" si="0"/>
        <v>0</v>
      </c>
      <c r="L22" s="12">
        <f t="shared" si="1"/>
        <v>0</v>
      </c>
      <c r="M22" s="12">
        <f>IF(E22&lt;1,0,IF(A22&lt;(Støtteark!$H$4-5),0,(IF(G22="Utførelse",(K22),IF(G22="Fagkontroll",(L22),0)))))</f>
        <v>0</v>
      </c>
      <c r="N22" s="12">
        <f>IF(A22&lt;(Støtteark!$H$4-5),0,B22)</f>
        <v>0</v>
      </c>
    </row>
    <row r="23" spans="1:14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32"/>
      <c r="K23" s="12">
        <f t="shared" si="0"/>
        <v>0</v>
      </c>
      <c r="L23" s="12">
        <f t="shared" si="1"/>
        <v>0</v>
      </c>
      <c r="M23" s="12">
        <f>IF(E23&lt;1,0,IF(A23&lt;(Støtteark!$H$4-5),0,(IF(G23="Utførelse",(K23),IF(G23="Fagkontroll",(L23),0)))))</f>
        <v>0</v>
      </c>
      <c r="N23" s="12">
        <f>IF(A23&lt;(Støtteark!$H$4-5),0,B23)</f>
        <v>0</v>
      </c>
    </row>
    <row r="24" spans="1:14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32"/>
      <c r="K24" s="12">
        <f t="shared" si="0"/>
        <v>0</v>
      </c>
      <c r="L24" s="12">
        <f t="shared" si="1"/>
        <v>0</v>
      </c>
      <c r="M24" s="12">
        <f>IF(E24&lt;1,0,IF(A24&lt;(Støtteark!$H$4-5),0,(IF(G24="Utførelse",(K24),IF(G24="Fagkontroll",(L24),0)))))</f>
        <v>0</v>
      </c>
      <c r="N24" s="12">
        <f>IF(A24&lt;(Støtteark!$H$4-5),0,B24)</f>
        <v>0</v>
      </c>
    </row>
    <row r="25" spans="1:14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32"/>
      <c r="K25" s="12">
        <f t="shared" si="0"/>
        <v>0</v>
      </c>
      <c r="L25" s="12">
        <f t="shared" si="1"/>
        <v>0</v>
      </c>
      <c r="M25" s="12">
        <f>IF(E25&lt;1,0,IF(A25&lt;(Støtteark!$H$4-5),0,(IF(G25="Utførelse",(K25),IF(G25="Fagkontroll",(L25),0)))))</f>
        <v>0</v>
      </c>
      <c r="N25" s="12">
        <f>IF(A25&lt;(Støtteark!$H$4-5),0,B25)</f>
        <v>0</v>
      </c>
    </row>
    <row r="26" spans="1:14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32"/>
      <c r="K26" s="12">
        <f t="shared" si="0"/>
        <v>0</v>
      </c>
      <c r="L26" s="12">
        <f t="shared" si="1"/>
        <v>0</v>
      </c>
      <c r="M26" s="12">
        <f>IF(E26&lt;1,0,IF(A26&lt;(Støtteark!$H$4-5),0,(IF(G26="Utførelse",(K26),IF(G26="Fagkontroll",(L26),0)))))</f>
        <v>0</v>
      </c>
      <c r="N26" s="12">
        <f>IF(A26&lt;(Støtteark!$H$4-5),0,B26)</f>
        <v>0</v>
      </c>
    </row>
    <row r="27" spans="1:14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32"/>
      <c r="K27" s="12">
        <f t="shared" si="0"/>
        <v>0</v>
      </c>
      <c r="L27" s="12">
        <f t="shared" si="1"/>
        <v>0</v>
      </c>
      <c r="M27" s="12">
        <f>IF(E27&lt;1,0,IF(A27&lt;(Støtteark!$H$4-5),0,(IF(G27="Utførelse",(K27),IF(G27="Fagkontroll",(L27),0)))))</f>
        <v>0</v>
      </c>
      <c r="N27" s="12">
        <f>IF(A27&lt;(Støtteark!$H$4-5),0,B27)</f>
        <v>0</v>
      </c>
    </row>
    <row r="28" spans="1:14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32"/>
      <c r="K28" s="12">
        <f t="shared" si="0"/>
        <v>0</v>
      </c>
      <c r="L28" s="12">
        <f t="shared" si="1"/>
        <v>0</v>
      </c>
      <c r="M28" s="12">
        <f>IF(E28&lt;1,0,IF(A28&lt;(Støtteark!$H$4-5),0,(IF(G28="Utførelse",(K28),IF(G28="Fagkontroll",(L28),0)))))</f>
        <v>0</v>
      </c>
      <c r="N28" s="12">
        <f>IF(A28&lt;(Støtteark!$H$4-5),0,B28)</f>
        <v>0</v>
      </c>
    </row>
    <row r="29" spans="1:14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32"/>
      <c r="K29" s="12">
        <f t="shared" si="0"/>
        <v>0</v>
      </c>
      <c r="L29" s="12">
        <f t="shared" si="1"/>
        <v>0</v>
      </c>
      <c r="M29" s="12">
        <f>IF(E29&lt;1,0,IF(A29&lt;(Støtteark!$H$4-5),0,(IF(G29="Utførelse",(K29),IF(G29="Fagkontroll",(L29),0)))))</f>
        <v>0</v>
      </c>
      <c r="N29" s="12">
        <f>IF(A29&lt;(Støtteark!$H$4-5),0,B29)</f>
        <v>0</v>
      </c>
    </row>
    <row r="30" spans="1:14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32"/>
      <c r="K30" s="12">
        <f t="shared" si="0"/>
        <v>0</v>
      </c>
      <c r="L30" s="12">
        <f t="shared" si="1"/>
        <v>0</v>
      </c>
      <c r="M30" s="12">
        <f>IF(E30&lt;1,0,IF(A30&lt;(Støtteark!$H$4-5),0,(IF(G30="Utførelse",(K30),IF(G30="Fagkontroll",(L30),0)))))</f>
        <v>0</v>
      </c>
      <c r="N30" s="12">
        <f>IF(A30&lt;(Støtteark!$H$4-5),0,B30)</f>
        <v>0</v>
      </c>
    </row>
    <row r="31" spans="1:14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32"/>
      <c r="K31" s="12">
        <f t="shared" si="0"/>
        <v>0</v>
      </c>
      <c r="L31" s="12">
        <f t="shared" si="1"/>
        <v>0</v>
      </c>
      <c r="M31" s="12">
        <f>IF(E31&lt;1,0,IF(A31&lt;(Støtteark!$H$4-5),0,(IF(G31="Utførelse",(K31),IF(G31="Fagkontroll",(L31),0)))))</f>
        <v>0</v>
      </c>
      <c r="N31" s="12">
        <f>IF(A31&lt;(Støtteark!$H$4-5),0,B31)</f>
        <v>0</v>
      </c>
    </row>
    <row r="32" spans="1:14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32"/>
      <c r="K32" s="12">
        <f t="shared" si="0"/>
        <v>0</v>
      </c>
      <c r="L32" s="12">
        <f t="shared" si="1"/>
        <v>0</v>
      </c>
      <c r="M32" s="12">
        <f>IF(E32&lt;1,0,IF(A32&lt;(Støtteark!$H$4-5),0,(IF(G32="Utførelse",(K32),IF(G32="Fagkontroll",(L32),0)))))</f>
        <v>0</v>
      </c>
      <c r="N32" s="12">
        <f>IF(A32&lt;(Støtteark!$H$4-5),0,B32)</f>
        <v>0</v>
      </c>
    </row>
    <row r="33" spans="1:14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32"/>
      <c r="K33" s="12">
        <f t="shared" si="0"/>
        <v>0</v>
      </c>
      <c r="L33" s="12">
        <f t="shared" si="1"/>
        <v>0</v>
      </c>
      <c r="M33" s="12">
        <f>IF(E33&lt;1,0,IF(A33&lt;(Støtteark!$H$4-5),0,(IF(G33="Utførelse",(K33),IF(G33="Fagkontroll",(L33),0)))))</f>
        <v>0</v>
      </c>
      <c r="N33" s="12">
        <f>IF(A33&lt;(Støtteark!$H$4-5),0,B33)</f>
        <v>0</v>
      </c>
    </row>
    <row r="34" spans="1:14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32"/>
      <c r="K34" s="12">
        <f t="shared" si="0"/>
        <v>0</v>
      </c>
      <c r="L34" s="12">
        <f t="shared" si="1"/>
        <v>0</v>
      </c>
      <c r="M34" s="12">
        <f>IF(E34&lt;1,0,IF(A34&lt;(Støtteark!$H$4-5),0,(IF(G34="Utførelse",(K34),IF(G34="Fagkontroll",(L34),0)))))</f>
        <v>0</v>
      </c>
      <c r="N34" s="12">
        <f>IF(A34&lt;(Støtteark!$H$4-5),0,B34)</f>
        <v>0</v>
      </c>
    </row>
    <row r="35" spans="1:14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32"/>
      <c r="K35" s="12">
        <f t="shared" si="0"/>
        <v>0</v>
      </c>
      <c r="L35" s="12">
        <f t="shared" si="1"/>
        <v>0</v>
      </c>
      <c r="M35" s="12">
        <f>IF(E35&lt;1,0,IF(A35&lt;(Støtteark!$H$4-5),0,(IF(G35="Utførelse",(K35),IF(G35="Fagkontroll",(L35),0)))))</f>
        <v>0</v>
      </c>
      <c r="N35" s="12">
        <f>IF(A35&lt;(Støtteark!$H$4-5),0,B35)</f>
        <v>0</v>
      </c>
    </row>
    <row r="36" spans="1:14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32"/>
      <c r="K36" s="12">
        <f t="shared" si="0"/>
        <v>0</v>
      </c>
      <c r="L36" s="12">
        <f t="shared" si="1"/>
        <v>0</v>
      </c>
      <c r="M36" s="12">
        <f>IF(E36&lt;1,0,IF(A36&lt;(Støtteark!$H$4-5),0,(IF(G36="Utførelse",(K36),IF(G36="Fagkontroll",(L36),0)))))</f>
        <v>0</v>
      </c>
      <c r="N36" s="12">
        <f>IF(A36&lt;(Støtteark!$H$4-5),0,B36)</f>
        <v>0</v>
      </c>
    </row>
    <row r="37" spans="1:14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32"/>
      <c r="K37" s="12">
        <f t="shared" si="0"/>
        <v>0</v>
      </c>
      <c r="L37" s="12">
        <f t="shared" si="1"/>
        <v>0</v>
      </c>
      <c r="M37" s="12">
        <f>IF(E37&lt;1,0,IF(A37&lt;(Støtteark!$H$4-5),0,(IF(G37="Utførelse",(K37),IF(G37="Fagkontroll",(L37),0)))))</f>
        <v>0</v>
      </c>
      <c r="N37" s="12">
        <f>IF(A37&lt;(Støtteark!$H$4-5),0,B37)</f>
        <v>0</v>
      </c>
    </row>
    <row r="38" spans="1:14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32"/>
      <c r="K38" s="12">
        <f t="shared" si="0"/>
        <v>0</v>
      </c>
      <c r="L38" s="12">
        <f t="shared" si="1"/>
        <v>0</v>
      </c>
      <c r="M38" s="12">
        <f>IF(E38&lt;1,0,IF(A38&lt;(Støtteark!$H$4-5),0,(IF(G38="Utførelse",(K38),IF(G38="Fagkontroll",(L38),0)))))</f>
        <v>0</v>
      </c>
      <c r="N38" s="12">
        <f>IF(A38&lt;(Støtteark!$H$4-5),0,B38)</f>
        <v>0</v>
      </c>
    </row>
    <row r="39" spans="1:14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32"/>
      <c r="K39" s="12">
        <f t="shared" si="0"/>
        <v>0</v>
      </c>
      <c r="L39" s="12">
        <f t="shared" si="1"/>
        <v>0</v>
      </c>
      <c r="M39" s="12">
        <f>IF(E39&lt;1,0,IF(A39&lt;(Støtteark!$H$4-5),0,(IF(G39="Utførelse",(K39),IF(G39="Fagkontroll",(L39),0)))))</f>
        <v>0</v>
      </c>
      <c r="N39" s="12">
        <f>IF(A39&lt;(Støtteark!$H$4-5),0,B39)</f>
        <v>0</v>
      </c>
    </row>
    <row r="40" spans="1:14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32"/>
      <c r="K40" s="12">
        <f t="shared" si="0"/>
        <v>0</v>
      </c>
      <c r="L40" s="12">
        <f t="shared" si="1"/>
        <v>0</v>
      </c>
      <c r="M40" s="12">
        <f>IF(E40&lt;1,0,IF(A40&lt;(Støtteark!$H$4-5),0,(IF(G40="Utførelse",(K40),IF(G40="Fagkontroll",(L40),0)))))</f>
        <v>0</v>
      </c>
      <c r="N40" s="12">
        <f>IF(A40&lt;(Støtteark!$H$4-5),0,B40)</f>
        <v>0</v>
      </c>
    </row>
    <row r="41" spans="1:14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32"/>
      <c r="K41" s="12">
        <f t="shared" si="0"/>
        <v>0</v>
      </c>
      <c r="L41" s="12">
        <f t="shared" si="1"/>
        <v>0</v>
      </c>
      <c r="M41" s="12">
        <f>IF(E41&lt;1,0,IF(A41&lt;(Støtteark!$H$4-5),0,(IF(G41="Utførelse",(K41),IF(G41="Fagkontroll",(L41),0)))))</f>
        <v>0</v>
      </c>
      <c r="N41" s="12">
        <f>IF(A41&lt;(Støtteark!$H$4-5),0,B41)</f>
        <v>0</v>
      </c>
    </row>
    <row r="42" spans="1:14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32"/>
      <c r="K42" s="12">
        <f t="shared" si="0"/>
        <v>0</v>
      </c>
      <c r="L42" s="12">
        <f t="shared" si="1"/>
        <v>0</v>
      </c>
      <c r="M42" s="12">
        <f>IF(E42&lt;1,0,IF(A42&lt;(Støtteark!$H$4-5),0,(IF(G42="Utførelse",(K42),IF(G42="Fagkontroll",(L42),0)))))</f>
        <v>0</v>
      </c>
      <c r="N42" s="12">
        <f>IF(A42&lt;(Støtteark!$H$4-5),0,B42)</f>
        <v>0</v>
      </c>
    </row>
    <row r="43" spans="1:14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32"/>
      <c r="K43" s="12">
        <f t="shared" si="0"/>
        <v>0</v>
      </c>
      <c r="L43" s="12">
        <f t="shared" si="1"/>
        <v>0</v>
      </c>
      <c r="M43" s="12">
        <f>IF(E43&lt;1,0,IF(A43&lt;(Støtteark!$H$4-5),0,(IF(G43="Utførelse",(K43),IF(G43="Fagkontroll",(L43),0)))))</f>
        <v>0</v>
      </c>
      <c r="N43" s="12">
        <f>IF(A43&lt;(Støtteark!$H$4-5),0,B43)</f>
        <v>0</v>
      </c>
    </row>
    <row r="44" spans="1:14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32"/>
      <c r="K44" s="12">
        <f t="shared" si="0"/>
        <v>0</v>
      </c>
      <c r="L44" s="12">
        <f t="shared" si="1"/>
        <v>0</v>
      </c>
      <c r="M44" s="12">
        <f>IF(E44&lt;1,0,IF(A44&lt;(Støtteark!$H$4-5),0,(IF(G44="Utførelse",(K44),IF(G44="Fagkontroll",(L44),0)))))</f>
        <v>0</v>
      </c>
      <c r="N44" s="12">
        <f>IF(A44&lt;(Støtteark!$H$4-5),0,B44)</f>
        <v>0</v>
      </c>
    </row>
    <row r="45" spans="1:14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32"/>
      <c r="K45" s="12">
        <f t="shared" si="0"/>
        <v>0</v>
      </c>
      <c r="L45" s="12">
        <f t="shared" si="1"/>
        <v>0</v>
      </c>
      <c r="M45" s="12">
        <f>IF(E45&lt;1,0,IF(A45&lt;(Støtteark!$H$4-5),0,(IF(G45="Utførelse",(K45),IF(G45="Fagkontroll",(L45),0)))))</f>
        <v>0</v>
      </c>
      <c r="N45" s="12">
        <f>IF(A45&lt;(Støtteark!$H$4-5),0,B45)</f>
        <v>0</v>
      </c>
    </row>
    <row r="46" spans="1:14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32"/>
      <c r="K46" s="12">
        <f t="shared" si="0"/>
        <v>0</v>
      </c>
      <c r="L46" s="12">
        <f t="shared" si="1"/>
        <v>0</v>
      </c>
      <c r="M46" s="12">
        <f>IF(E46&lt;1,0,IF(A46&lt;(Støtteark!$H$4-5),0,(IF(G46="Utførelse",(K46),IF(G46="Fagkontroll",(L46),0)))))</f>
        <v>0</v>
      </c>
      <c r="N46" s="12">
        <f>IF(A46&lt;(Støtteark!$H$4-5),0,B46)</f>
        <v>0</v>
      </c>
    </row>
    <row r="47" spans="1:14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32"/>
      <c r="K47" s="12">
        <f t="shared" si="0"/>
        <v>0</v>
      </c>
      <c r="L47" s="12">
        <f t="shared" si="1"/>
        <v>0</v>
      </c>
      <c r="M47" s="12">
        <f>IF(E47&lt;1,0,IF(A47&lt;(Støtteark!$H$4-5),0,(IF(G47="Utførelse",(K47),IF(G47="Fagkontroll",(L47),0)))))</f>
        <v>0</v>
      </c>
      <c r="N47" s="12">
        <f>IF(A47&lt;(Støtteark!$H$4-5),0,B47)</f>
        <v>0</v>
      </c>
    </row>
    <row r="48" spans="1:14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32"/>
      <c r="K48" s="12">
        <f t="shared" si="0"/>
        <v>0</v>
      </c>
      <c r="L48" s="12">
        <f t="shared" si="1"/>
        <v>0</v>
      </c>
      <c r="M48" s="12">
        <f>IF(E48&lt;1,0,IF(A48&lt;(Støtteark!$H$4-5),0,(IF(G48="Utførelse",(K48),IF(G48="Fagkontroll",(L48),0)))))</f>
        <v>0</v>
      </c>
      <c r="N48" s="12">
        <f>IF(A48&lt;(Støtteark!$H$4-5),0,B48)</f>
        <v>0</v>
      </c>
    </row>
    <row r="49" spans="1:14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32"/>
      <c r="K49" s="12">
        <f t="shared" si="0"/>
        <v>0</v>
      </c>
      <c r="L49" s="12">
        <f t="shared" si="1"/>
        <v>0</v>
      </c>
      <c r="M49" s="12">
        <f>IF(E49&lt;1,0,IF(A49&lt;(Støtteark!$H$4-5),0,(IF(G49="Utførelse",(K49),IF(G49="Fagkontroll",(L49),0)))))</f>
        <v>0</v>
      </c>
      <c r="N49" s="12">
        <f>IF(A49&lt;(Støtteark!$H$4-5),0,B49)</f>
        <v>0</v>
      </c>
    </row>
    <row r="50" spans="1:14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32"/>
      <c r="K50" s="12">
        <f t="shared" si="0"/>
        <v>0</v>
      </c>
      <c r="L50" s="12">
        <f t="shared" si="1"/>
        <v>0</v>
      </c>
      <c r="M50" s="12">
        <f>IF(E50&lt;1,0,IF(A50&lt;(Støtteark!$H$4-5),0,(IF(G50="Utførelse",(K50),IF(G50="Fagkontroll",(L50),0)))))</f>
        <v>0</v>
      </c>
      <c r="N50" s="12">
        <f>IF(A50&lt;(Støtteark!$H$4-5),0,B50)</f>
        <v>0</v>
      </c>
    </row>
    <row r="51" spans="1:14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32"/>
      <c r="K51" s="12">
        <f t="shared" si="0"/>
        <v>0</v>
      </c>
      <c r="L51" s="12">
        <f t="shared" si="1"/>
        <v>0</v>
      </c>
      <c r="M51" s="12">
        <f>IF(E51&lt;1,0,IF(A51&lt;(Støtteark!$H$4-5),0,(IF(G51="Utførelse",(K51),IF(G51="Fagkontroll",(L51),0)))))</f>
        <v>0</v>
      </c>
      <c r="N51" s="12">
        <f>IF(A51&lt;(Støtteark!$H$4-5),0,B51)</f>
        <v>0</v>
      </c>
    </row>
    <row r="52" spans="1:14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32"/>
      <c r="K52" s="12">
        <f t="shared" si="0"/>
        <v>0</v>
      </c>
      <c r="L52" s="12">
        <f t="shared" si="1"/>
        <v>0</v>
      </c>
      <c r="M52" s="12">
        <f>IF(E52&lt;1,0,IF(A52&lt;(Støtteark!$H$4-5),0,(IF(G52="Utførelse",(K52),IF(G52="Fagkontroll",(L52),0)))))</f>
        <v>0</v>
      </c>
      <c r="N52" s="12">
        <f>IF(A52&lt;(Støtteark!$H$4-5),0,B52)</f>
        <v>0</v>
      </c>
    </row>
    <row r="53" spans="1:14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32"/>
      <c r="K53" s="12">
        <f t="shared" si="0"/>
        <v>0</v>
      </c>
      <c r="L53" s="12">
        <f t="shared" si="1"/>
        <v>0</v>
      </c>
      <c r="M53" s="12">
        <f>IF(E53&lt;1,0,IF(A53&lt;(Støtteark!$H$4-5),0,(IF(G53="Utførelse",(K53),IF(G53="Fagkontroll",(L53),0)))))</f>
        <v>0</v>
      </c>
      <c r="N53" s="12">
        <f>IF(A53&lt;(Støtteark!$H$4-5),0,B53)</f>
        <v>0</v>
      </c>
    </row>
    <row r="54" spans="1:14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32"/>
      <c r="K54" s="12">
        <f t="shared" si="0"/>
        <v>0</v>
      </c>
      <c r="L54" s="12">
        <f t="shared" si="1"/>
        <v>0</v>
      </c>
      <c r="M54" s="12">
        <f>IF(E54&lt;1,0,IF(A54&lt;(Støtteark!$H$4-5),0,(IF(G54="Utførelse",(K54),IF(G54="Fagkontroll",(L54),0)))))</f>
        <v>0</v>
      </c>
      <c r="N54" s="12">
        <f>IF(A54&lt;(Støtteark!$H$4-5),0,B54)</f>
        <v>0</v>
      </c>
    </row>
    <row r="55" spans="1:14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32"/>
      <c r="K55" s="12">
        <f t="shared" si="0"/>
        <v>0</v>
      </c>
      <c r="L55" s="12">
        <f t="shared" si="1"/>
        <v>0</v>
      </c>
      <c r="M55" s="12">
        <f>IF(E55&lt;1,0,IF(A55&lt;(Støtteark!$H$4-5),0,(IF(G55="Utførelse",(K55),IF(G55="Fagkontroll",(L55),0)))))</f>
        <v>0</v>
      </c>
      <c r="N55" s="12">
        <f>IF(A55&lt;(Støtteark!$H$4-5),0,B55)</f>
        <v>0</v>
      </c>
    </row>
    <row r="56" spans="1:14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32"/>
      <c r="K56" s="12">
        <f t="shared" si="0"/>
        <v>0</v>
      </c>
      <c r="L56" s="12">
        <f t="shared" si="1"/>
        <v>0</v>
      </c>
      <c r="M56" s="12">
        <f>IF(E56&lt;1,0,IF(A56&lt;(Støtteark!$H$4-5),0,(IF(G56="Utførelse",(K56),IF(G56="Fagkontroll",(L56),0)))))</f>
        <v>0</v>
      </c>
      <c r="N56" s="12">
        <f>IF(A56&lt;(Støtteark!$H$4-5),0,B56)</f>
        <v>0</v>
      </c>
    </row>
    <row r="57" spans="1:14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32"/>
      <c r="K57" s="12">
        <f t="shared" si="0"/>
        <v>0</v>
      </c>
      <c r="L57" s="12">
        <f t="shared" si="1"/>
        <v>0</v>
      </c>
      <c r="M57" s="12">
        <f>IF(E57&lt;1,0,IF(A57&lt;(Støtteark!$H$4-5),0,(IF(G57="Utførelse",(K57),IF(G57="Fagkontroll",(L57),0)))))</f>
        <v>0</v>
      </c>
      <c r="N57" s="12">
        <f>IF(A57&lt;(Støtteark!$H$4-5),0,B57)</f>
        <v>0</v>
      </c>
    </row>
    <row r="58" spans="1:14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32"/>
      <c r="K58" s="12">
        <f t="shared" si="0"/>
        <v>0</v>
      </c>
      <c r="L58" s="12">
        <f t="shared" si="1"/>
        <v>0</v>
      </c>
      <c r="M58" s="12">
        <f>IF(E58&lt;1,0,IF(A58&lt;(Støtteark!$H$4-5),0,(IF(G58="Utførelse",(K58),IF(G58="Fagkontroll",(L58),0)))))</f>
        <v>0</v>
      </c>
      <c r="N58" s="12">
        <f>IF(A58&lt;(Støtteark!$H$4-5),0,B58)</f>
        <v>0</v>
      </c>
    </row>
    <row r="59" spans="1:14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32"/>
      <c r="K59" s="12">
        <f t="shared" si="0"/>
        <v>0</v>
      </c>
      <c r="L59" s="12">
        <f t="shared" si="1"/>
        <v>0</v>
      </c>
      <c r="M59" s="12">
        <f>IF(E59&lt;1,0,IF(A59&lt;(Støtteark!$H$4-5),0,(IF(G59="Utførelse",(K59),IF(G59="Fagkontroll",(L59),0)))))</f>
        <v>0</v>
      </c>
      <c r="N59" s="12">
        <f>IF(A59&lt;(Støtteark!$H$4-5),0,B59)</f>
        <v>0</v>
      </c>
    </row>
    <row r="60" spans="1:14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32"/>
      <c r="K60" s="12">
        <f t="shared" si="0"/>
        <v>0</v>
      </c>
      <c r="L60" s="12">
        <f t="shared" si="1"/>
        <v>0</v>
      </c>
      <c r="M60" s="12">
        <f>IF(E60&lt;1,0,IF(A60&lt;(Støtteark!$H$4-5),0,(IF(G60="Utførelse",(K60),IF(G60="Fagkontroll",(L60),0)))))</f>
        <v>0</v>
      </c>
      <c r="N60" s="12">
        <f>IF(A60&lt;(Støtteark!$H$4-5),0,B60)</f>
        <v>0</v>
      </c>
    </row>
    <row r="61" spans="1:14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32"/>
      <c r="K61" s="12">
        <f t="shared" si="0"/>
        <v>0</v>
      </c>
      <c r="L61" s="12">
        <f t="shared" si="1"/>
        <v>0</v>
      </c>
      <c r="M61" s="12">
        <f>IF(E61&lt;1,0,IF(A61&lt;(Støtteark!$H$4-5),0,(IF(G61="Utførelse",(K61),IF(G61="Fagkontroll",(L61),0)))))</f>
        <v>0</v>
      </c>
      <c r="N61" s="12">
        <f>IF(A61&lt;(Støtteark!$H$4-5),0,B61)</f>
        <v>0</v>
      </c>
    </row>
    <row r="62" spans="1:14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32"/>
      <c r="K62" s="12">
        <f t="shared" si="0"/>
        <v>0</v>
      </c>
      <c r="L62" s="12">
        <f t="shared" si="1"/>
        <v>0</v>
      </c>
      <c r="M62" s="12">
        <f>IF(E62&lt;1,0,IF(A62&lt;(Støtteark!$H$4-5),0,(IF(G62="Utførelse",(K62),IF(G62="Fagkontroll",(L62),0)))))</f>
        <v>0</v>
      </c>
      <c r="N62" s="12">
        <f>IF(A62&lt;(Støtteark!$H$4-5),0,B62)</f>
        <v>0</v>
      </c>
    </row>
    <row r="63" spans="1:14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32"/>
      <c r="K63" s="12">
        <f t="shared" si="0"/>
        <v>0</v>
      </c>
      <c r="L63" s="12">
        <f t="shared" si="1"/>
        <v>0</v>
      </c>
      <c r="M63" s="12">
        <f>IF(E63&lt;1,0,IF(A63&lt;(Støtteark!$H$4-5),0,(IF(G63="Utførelse",(K63),IF(G63="Fagkontroll",(L63),0)))))</f>
        <v>0</v>
      </c>
      <c r="N63" s="12">
        <f>IF(A63&lt;(Støtteark!$H$4-5),0,B63)</f>
        <v>0</v>
      </c>
    </row>
    <row r="64" spans="1:14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32"/>
      <c r="K64" s="12">
        <f t="shared" si="0"/>
        <v>0</v>
      </c>
      <c r="L64" s="12">
        <f t="shared" si="1"/>
        <v>0</v>
      </c>
      <c r="M64" s="12">
        <f>IF(E64&lt;1,0,IF(A64&lt;(Støtteark!$H$4-5),0,(IF(G64="Utførelse",(K64),IF(G64="Fagkontroll",(L64),0)))))</f>
        <v>0</v>
      </c>
      <c r="N64" s="12">
        <f>IF(A64&lt;(Støtteark!$H$4-5),0,B64)</f>
        <v>0</v>
      </c>
    </row>
    <row r="65" spans="1:14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32"/>
      <c r="K65" s="12">
        <f t="shared" si="0"/>
        <v>0</v>
      </c>
      <c r="L65" s="12">
        <f t="shared" si="1"/>
        <v>0</v>
      </c>
      <c r="M65" s="12">
        <f>IF(E65&lt;1,0,IF(A65&lt;(Støtteark!$H$4-5),0,(IF(G65="Utførelse",(K65),IF(G65="Fagkontroll",(L65),0)))))</f>
        <v>0</v>
      </c>
      <c r="N65" s="12">
        <f>IF(A65&lt;(Støtteark!$H$4-5),0,B65)</f>
        <v>0</v>
      </c>
    </row>
    <row r="66" spans="1:14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32"/>
      <c r="K66" s="12">
        <f t="shared" si="0"/>
        <v>0</v>
      </c>
      <c r="L66" s="12">
        <f t="shared" si="1"/>
        <v>0</v>
      </c>
      <c r="M66" s="12">
        <f>IF(E66&lt;1,0,IF(A66&lt;(Støtteark!$H$4-5),0,(IF(G66="Utførelse",(K66),IF(G66="Fagkontroll",(L66),0)))))</f>
        <v>0</v>
      </c>
      <c r="N66" s="12">
        <f>IF(A66&lt;(Støtteark!$H$4-5),0,B66)</f>
        <v>0</v>
      </c>
    </row>
    <row r="67" spans="1:14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32"/>
      <c r="K67" s="12">
        <f t="shared" si="0"/>
        <v>0</v>
      </c>
      <c r="L67" s="12">
        <f t="shared" si="1"/>
        <v>0</v>
      </c>
      <c r="M67" s="12">
        <f>IF(E67&lt;1,0,IF(A67&lt;(Støtteark!$H$4-5),0,(IF(G67="Utførelse",(K67),IF(G67="Fagkontroll",(L67),0)))))</f>
        <v>0</v>
      </c>
      <c r="N67" s="12">
        <f>IF(A67&lt;(Støtteark!$H$4-5),0,B67)</f>
        <v>0</v>
      </c>
    </row>
    <row r="68" spans="1:14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32"/>
      <c r="K68" s="12">
        <f t="shared" si="0"/>
        <v>0</v>
      </c>
      <c r="L68" s="12">
        <f t="shared" si="1"/>
        <v>0</v>
      </c>
      <c r="M68" s="12">
        <f>IF(E68&lt;1,0,IF(A68&lt;(Støtteark!$H$4-5),0,(IF(G68="Utførelse",(K68),IF(G68="Fagkontroll",(L68),0)))))</f>
        <v>0</v>
      </c>
      <c r="N68" s="12">
        <f>IF(A68&lt;(Støtteark!$H$4-5),0,B68)</f>
        <v>0</v>
      </c>
    </row>
    <row r="69" spans="1:14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32"/>
      <c r="K69" s="12">
        <f t="shared" si="0"/>
        <v>0</v>
      </c>
      <c r="L69" s="12">
        <f t="shared" si="1"/>
        <v>0</v>
      </c>
      <c r="M69" s="12">
        <f>IF(E69&lt;1,0,IF(A69&lt;(Støtteark!$H$4-5),0,(IF(G69="Utførelse",(K69),IF(G69="Fagkontroll",(L69),0)))))</f>
        <v>0</v>
      </c>
      <c r="N69" s="12">
        <f>IF(A69&lt;(Støtteark!$H$4-5),0,B69)</f>
        <v>0</v>
      </c>
    </row>
    <row r="70" spans="1:14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32"/>
      <c r="K70" s="12">
        <f t="shared" si="0"/>
        <v>0</v>
      </c>
      <c r="L70" s="12">
        <f t="shared" si="1"/>
        <v>0</v>
      </c>
      <c r="M70" s="12">
        <f>IF(E70&lt;1,0,IF(A70&lt;(Støtteark!$H$4-5),0,(IF(G70="Utførelse",(K70),IF(G70="Fagkontroll",(L70),0)))))</f>
        <v>0</v>
      </c>
      <c r="N70" s="12">
        <f>IF(A70&lt;(Støtteark!$H$4-5),0,B70)</f>
        <v>0</v>
      </c>
    </row>
    <row r="71" spans="1:14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32"/>
      <c r="K71" s="12">
        <f t="shared" si="0"/>
        <v>0</v>
      </c>
      <c r="L71" s="12">
        <f t="shared" si="1"/>
        <v>0</v>
      </c>
      <c r="M71" s="12">
        <f>IF(E71&lt;1,0,IF(A71&lt;(Støtteark!$H$4-5),0,(IF(G71="Utførelse",(K71),IF(G71="Fagkontroll",(L71),0)))))</f>
        <v>0</v>
      </c>
      <c r="N71" s="12">
        <f>IF(A71&lt;(Støtteark!$H$4-5),0,B71)</f>
        <v>0</v>
      </c>
    </row>
    <row r="72" spans="1:14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32"/>
      <c r="K72" s="12">
        <f t="shared" si="0"/>
        <v>0</v>
      </c>
      <c r="L72" s="12">
        <f t="shared" si="1"/>
        <v>0</v>
      </c>
      <c r="M72" s="12">
        <f>IF(E72&lt;1,0,IF(A72&lt;(Støtteark!$H$4-5),0,(IF(G72="Utførelse",(K72),IF(G72="Fagkontroll",(L72),0)))))</f>
        <v>0</v>
      </c>
      <c r="N72" s="12">
        <f>IF(A72&lt;(Støtteark!$H$4-5),0,B72)</f>
        <v>0</v>
      </c>
    </row>
    <row r="73" spans="1:14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32"/>
      <c r="K73" s="12">
        <f t="shared" si="0"/>
        <v>0</v>
      </c>
      <c r="L73" s="12">
        <f t="shared" si="1"/>
        <v>0</v>
      </c>
      <c r="M73" s="12">
        <f>IF(E73&lt;1,0,IF(A73&lt;(Støtteark!$H$4-5),0,(IF(G73="Utførelse",(K73),IF(G73="Fagkontroll",(L73),0)))))</f>
        <v>0</v>
      </c>
      <c r="N73" s="12">
        <f>IF(A73&lt;(Støtteark!$H$4-5),0,B73)</f>
        <v>0</v>
      </c>
    </row>
    <row r="74" spans="1:14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32"/>
      <c r="K74" s="12">
        <f t="shared" si="0"/>
        <v>0</v>
      </c>
      <c r="L74" s="12">
        <f t="shared" si="1"/>
        <v>0</v>
      </c>
      <c r="M74" s="12">
        <f>IF(E74&lt;1,0,IF(A74&lt;(Støtteark!$H$4-5),0,(IF(G74="Utførelse",(K74),IF(G74="Fagkontroll",(L74),0)))))</f>
        <v>0</v>
      </c>
      <c r="N74" s="12">
        <f>IF(A74&lt;(Støtteark!$H$4-5),0,B74)</f>
        <v>0</v>
      </c>
    </row>
    <row r="75" spans="1:14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32"/>
      <c r="K75" s="12">
        <f t="shared" si="0"/>
        <v>0</v>
      </c>
      <c r="L75" s="12">
        <f t="shared" si="1"/>
        <v>0</v>
      </c>
      <c r="M75" s="12">
        <f>IF(E75&lt;1,0,IF(A75&lt;(Støtteark!$H$4-5),0,(IF(G75="Utførelse",(K75),IF(G75="Fagkontroll",(L75),0)))))</f>
        <v>0</v>
      </c>
      <c r="N75" s="12">
        <f>IF(A75&lt;(Støtteark!$H$4-5),0,B75)</f>
        <v>0</v>
      </c>
    </row>
    <row r="76" spans="1:14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32"/>
      <c r="K76" s="12">
        <f t="shared" si="0"/>
        <v>0</v>
      </c>
      <c r="L76" s="12">
        <f t="shared" si="1"/>
        <v>0</v>
      </c>
      <c r="M76" s="12">
        <f>IF(E76&lt;1,0,IF(A76&lt;(Støtteark!$H$4-5),0,(IF(G76="Utførelse",(K76),IF(G76="Fagkontroll",(L76),0)))))</f>
        <v>0</v>
      </c>
      <c r="N76" s="12">
        <f>IF(A76&lt;(Støtteark!$H$4-5),0,B76)</f>
        <v>0</v>
      </c>
    </row>
    <row r="77" spans="1:14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32"/>
      <c r="K77" s="12">
        <f t="shared" ref="K77:K140" si="2">IF(E77&lt;1,0,IF(G77="Utførelse",IF(F77="Flomberegninger damsikkerhet",B77,0),0))</f>
        <v>0</v>
      </c>
      <c r="L77" s="12">
        <f t="shared" ref="L77:L140" si="3">IF(K77&gt;0,0,B77)</f>
        <v>0</v>
      </c>
      <c r="M77" s="12">
        <f>IF(E77&lt;1,0,IF(A77&lt;(Støtteark!$H$4-5),0,(IF(G77="Utførelse",(K77),IF(G77="Fagkontroll",(L77),0)))))</f>
        <v>0</v>
      </c>
      <c r="N77" s="12">
        <f>IF(A77&lt;(Støtteark!$H$4-5),0,B77)</f>
        <v>0</v>
      </c>
    </row>
    <row r="78" spans="1:14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32"/>
      <c r="K78" s="12">
        <f t="shared" si="2"/>
        <v>0</v>
      </c>
      <c r="L78" s="12">
        <f t="shared" si="3"/>
        <v>0</v>
      </c>
      <c r="M78" s="12">
        <f>IF(E78&lt;1,0,IF(A78&lt;(Støtteark!$H$4-5),0,(IF(G78="Utførelse",(K78),IF(G78="Fagkontroll",(L78),0)))))</f>
        <v>0</v>
      </c>
      <c r="N78" s="12">
        <f>IF(A78&lt;(Støtteark!$H$4-5),0,B78)</f>
        <v>0</v>
      </c>
    </row>
    <row r="79" spans="1:14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32"/>
      <c r="K79" s="12">
        <f t="shared" si="2"/>
        <v>0</v>
      </c>
      <c r="L79" s="12">
        <f t="shared" si="3"/>
        <v>0</v>
      </c>
      <c r="M79" s="12">
        <f>IF(E79&lt;1,0,IF(A79&lt;(Støtteark!$H$4-5),0,(IF(G79="Utførelse",(K79),IF(G79="Fagkontroll",(L79),0)))))</f>
        <v>0</v>
      </c>
      <c r="N79" s="12">
        <f>IF(A79&lt;(Støtteark!$H$4-5),0,B79)</f>
        <v>0</v>
      </c>
    </row>
    <row r="80" spans="1:14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32"/>
      <c r="K80" s="12">
        <f t="shared" si="2"/>
        <v>0</v>
      </c>
      <c r="L80" s="12">
        <f t="shared" si="3"/>
        <v>0</v>
      </c>
      <c r="M80" s="12">
        <f>IF(E80&lt;1,0,IF(A80&lt;(Støtteark!$H$4-5),0,(IF(G80="Utførelse",(K80),IF(G80="Fagkontroll",(L80),0)))))</f>
        <v>0</v>
      </c>
      <c r="N80" s="12">
        <f>IF(A80&lt;(Støtteark!$H$4-5),0,B80)</f>
        <v>0</v>
      </c>
    </row>
    <row r="81" spans="1:14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32"/>
      <c r="K81" s="12">
        <f t="shared" si="2"/>
        <v>0</v>
      </c>
      <c r="L81" s="12">
        <f t="shared" si="3"/>
        <v>0</v>
      </c>
      <c r="M81" s="12">
        <f>IF(E81&lt;1,0,IF(A81&lt;(Støtteark!$H$4-5),0,(IF(G81="Utførelse",(K81),IF(G81="Fagkontroll",(L81),0)))))</f>
        <v>0</v>
      </c>
      <c r="N81" s="12">
        <f>IF(A81&lt;(Støtteark!$H$4-5),0,B81)</f>
        <v>0</v>
      </c>
    </row>
    <row r="82" spans="1:14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32"/>
      <c r="K82" s="12">
        <f t="shared" si="2"/>
        <v>0</v>
      </c>
      <c r="L82" s="12">
        <f t="shared" si="3"/>
        <v>0</v>
      </c>
      <c r="M82" s="12">
        <f>IF(E82&lt;1,0,IF(A82&lt;(Støtteark!$H$4-5),0,(IF(G82="Utførelse",(K82),IF(G82="Fagkontroll",(L82),0)))))</f>
        <v>0</v>
      </c>
      <c r="N82" s="12">
        <f>IF(A82&lt;(Støtteark!$H$4-5),0,B82)</f>
        <v>0</v>
      </c>
    </row>
    <row r="83" spans="1:14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32"/>
      <c r="K83" s="12">
        <f t="shared" si="2"/>
        <v>0</v>
      </c>
      <c r="L83" s="12">
        <f t="shared" si="3"/>
        <v>0</v>
      </c>
      <c r="M83" s="12">
        <f>IF(E83&lt;1,0,IF(A83&lt;(Støtteark!$H$4-5),0,(IF(G83="Utførelse",(K83),IF(G83="Fagkontroll",(L83),0)))))</f>
        <v>0</v>
      </c>
      <c r="N83" s="12">
        <f>IF(A83&lt;(Støtteark!$H$4-5),0,B83)</f>
        <v>0</v>
      </c>
    </row>
    <row r="84" spans="1:14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32"/>
      <c r="K84" s="12">
        <f t="shared" si="2"/>
        <v>0</v>
      </c>
      <c r="L84" s="12">
        <f t="shared" si="3"/>
        <v>0</v>
      </c>
      <c r="M84" s="12">
        <f>IF(E84&lt;1,0,IF(A84&lt;(Støtteark!$H$4-5),0,(IF(G84="Utførelse",(K84),IF(G84="Fagkontroll",(L84),0)))))</f>
        <v>0</v>
      </c>
      <c r="N84" s="12">
        <f>IF(A84&lt;(Støtteark!$H$4-5),0,B84)</f>
        <v>0</v>
      </c>
    </row>
    <row r="85" spans="1:14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32"/>
      <c r="K85" s="12">
        <f t="shared" si="2"/>
        <v>0</v>
      </c>
      <c r="L85" s="12">
        <f t="shared" si="3"/>
        <v>0</v>
      </c>
      <c r="M85" s="12">
        <f>IF(E85&lt;1,0,IF(A85&lt;(Støtteark!$H$4-5),0,(IF(G85="Utførelse",(K85),IF(G85="Fagkontroll",(L85),0)))))</f>
        <v>0</v>
      </c>
      <c r="N85" s="12">
        <f>IF(A85&lt;(Støtteark!$H$4-5),0,B85)</f>
        <v>0</v>
      </c>
    </row>
    <row r="86" spans="1:14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32"/>
      <c r="K86" s="12">
        <f t="shared" si="2"/>
        <v>0</v>
      </c>
      <c r="L86" s="12">
        <f t="shared" si="3"/>
        <v>0</v>
      </c>
      <c r="M86" s="12">
        <f>IF(E86&lt;1,0,IF(A86&lt;(Støtteark!$H$4-5),0,(IF(G86="Utførelse",(K86),IF(G86="Fagkontroll",(L86),0)))))</f>
        <v>0</v>
      </c>
      <c r="N86" s="12">
        <f>IF(A86&lt;(Støtteark!$H$4-5),0,B86)</f>
        <v>0</v>
      </c>
    </row>
    <row r="87" spans="1:14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32"/>
      <c r="K87" s="12">
        <f t="shared" si="2"/>
        <v>0</v>
      </c>
      <c r="L87" s="12">
        <f t="shared" si="3"/>
        <v>0</v>
      </c>
      <c r="M87" s="12">
        <f>IF(E87&lt;1,0,IF(A87&lt;(Støtteark!$H$4-5),0,(IF(G87="Utførelse",(K87),IF(G87="Fagkontroll",(L87),0)))))</f>
        <v>0</v>
      </c>
      <c r="N87" s="12">
        <f>IF(A87&lt;(Støtteark!$H$4-5),0,B87)</f>
        <v>0</v>
      </c>
    </row>
    <row r="88" spans="1:14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32"/>
      <c r="K88" s="12">
        <f t="shared" si="2"/>
        <v>0</v>
      </c>
      <c r="L88" s="12">
        <f t="shared" si="3"/>
        <v>0</v>
      </c>
      <c r="M88" s="12">
        <f>IF(E88&lt;1,0,IF(A88&lt;(Støtteark!$H$4-5),0,(IF(G88="Utførelse",(K88),IF(G88="Fagkontroll",(L88),0)))))</f>
        <v>0</v>
      </c>
      <c r="N88" s="12">
        <f>IF(A88&lt;(Støtteark!$H$4-5),0,B88)</f>
        <v>0</v>
      </c>
    </row>
    <row r="89" spans="1:14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32"/>
      <c r="K89" s="12">
        <f t="shared" si="2"/>
        <v>0</v>
      </c>
      <c r="L89" s="12">
        <f t="shared" si="3"/>
        <v>0</v>
      </c>
      <c r="M89" s="12">
        <f>IF(E89&lt;1,0,IF(A89&lt;(Støtteark!$H$4-5),0,(IF(G89="Utførelse",(K89),IF(G89="Fagkontroll",(L89),0)))))</f>
        <v>0</v>
      </c>
      <c r="N89" s="12">
        <f>IF(A89&lt;(Støtteark!$H$4-5),0,B89)</f>
        <v>0</v>
      </c>
    </row>
    <row r="90" spans="1:14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32"/>
      <c r="K90" s="12">
        <f t="shared" si="2"/>
        <v>0</v>
      </c>
      <c r="L90" s="12">
        <f t="shared" si="3"/>
        <v>0</v>
      </c>
      <c r="M90" s="12">
        <f>IF(E90&lt;1,0,IF(A90&lt;(Støtteark!$H$4-5),0,(IF(G90="Utførelse",(K90),IF(G90="Fagkontroll",(L90),0)))))</f>
        <v>0</v>
      </c>
      <c r="N90" s="12">
        <f>IF(A90&lt;(Støtteark!$H$4-5),0,B90)</f>
        <v>0</v>
      </c>
    </row>
    <row r="91" spans="1:14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32"/>
      <c r="K91" s="12">
        <f t="shared" si="2"/>
        <v>0</v>
      </c>
      <c r="L91" s="12">
        <f t="shared" si="3"/>
        <v>0</v>
      </c>
      <c r="M91" s="12">
        <f>IF(E91&lt;1,0,IF(A91&lt;(Støtteark!$H$4-5),0,(IF(G91="Utførelse",(K91),IF(G91="Fagkontroll",(L91),0)))))</f>
        <v>0</v>
      </c>
      <c r="N91" s="12">
        <f>IF(A91&lt;(Støtteark!$H$4-5),0,B91)</f>
        <v>0</v>
      </c>
    </row>
    <row r="92" spans="1:14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32"/>
      <c r="K92" s="12">
        <f t="shared" si="2"/>
        <v>0</v>
      </c>
      <c r="L92" s="12">
        <f t="shared" si="3"/>
        <v>0</v>
      </c>
      <c r="M92" s="12">
        <f>IF(E92&lt;1,0,IF(A92&lt;(Støtteark!$H$4-5),0,(IF(G92="Utførelse",(K92),IF(G92="Fagkontroll",(L92),0)))))</f>
        <v>0</v>
      </c>
      <c r="N92" s="12">
        <f>IF(A92&lt;(Støtteark!$H$4-5),0,B92)</f>
        <v>0</v>
      </c>
    </row>
    <row r="93" spans="1:14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32"/>
      <c r="K93" s="12">
        <f t="shared" si="2"/>
        <v>0</v>
      </c>
      <c r="L93" s="12">
        <f t="shared" si="3"/>
        <v>0</v>
      </c>
      <c r="M93" s="12">
        <f>IF(E93&lt;1,0,IF(A93&lt;(Støtteark!$H$4-5),0,(IF(G93="Utførelse",(K93),IF(G93="Fagkontroll",(L93),0)))))</f>
        <v>0</v>
      </c>
      <c r="N93" s="12">
        <f>IF(A93&lt;(Støtteark!$H$4-5),0,B93)</f>
        <v>0</v>
      </c>
    </row>
    <row r="94" spans="1:14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32"/>
      <c r="K94" s="12">
        <f t="shared" si="2"/>
        <v>0</v>
      </c>
      <c r="L94" s="12">
        <f t="shared" si="3"/>
        <v>0</v>
      </c>
      <c r="M94" s="12">
        <f>IF(E94&lt;1,0,IF(A94&lt;(Støtteark!$H$4-5),0,(IF(G94="Utførelse",(K94),IF(G94="Fagkontroll",(L94),0)))))</f>
        <v>0</v>
      </c>
      <c r="N94" s="12">
        <f>IF(A94&lt;(Støtteark!$H$4-5),0,B94)</f>
        <v>0</v>
      </c>
    </row>
    <row r="95" spans="1:14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32"/>
      <c r="K95" s="12">
        <f t="shared" si="2"/>
        <v>0</v>
      </c>
      <c r="L95" s="12">
        <f t="shared" si="3"/>
        <v>0</v>
      </c>
      <c r="M95" s="12">
        <f>IF(E95&lt;1,0,IF(A95&lt;(Støtteark!$H$4-5),0,(IF(G95="Utførelse",(K95),IF(G95="Fagkontroll",(L95),0)))))</f>
        <v>0</v>
      </c>
      <c r="N95" s="12">
        <f>IF(A95&lt;(Støtteark!$H$4-5),0,B95)</f>
        <v>0</v>
      </c>
    </row>
    <row r="96" spans="1:14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32"/>
      <c r="K96" s="12">
        <f t="shared" si="2"/>
        <v>0</v>
      </c>
      <c r="L96" s="12">
        <f t="shared" si="3"/>
        <v>0</v>
      </c>
      <c r="M96" s="12">
        <f>IF(E96&lt;1,0,IF(A96&lt;(Støtteark!$H$4-5),0,(IF(G96="Utførelse",(K96),IF(G96="Fagkontroll",(L96),0)))))</f>
        <v>0</v>
      </c>
      <c r="N96" s="12">
        <f>IF(A96&lt;(Støtteark!$H$4-5),0,B96)</f>
        <v>0</v>
      </c>
    </row>
    <row r="97" spans="1:14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32"/>
      <c r="K97" s="12">
        <f t="shared" si="2"/>
        <v>0</v>
      </c>
      <c r="L97" s="12">
        <f t="shared" si="3"/>
        <v>0</v>
      </c>
      <c r="M97" s="12">
        <f>IF(E97&lt;1,0,IF(A97&lt;(Støtteark!$H$4-5),0,(IF(G97="Utførelse",(K97),IF(G97="Fagkontroll",(L97),0)))))</f>
        <v>0</v>
      </c>
      <c r="N97" s="12">
        <f>IF(A97&lt;(Støtteark!$H$4-5),0,B97)</f>
        <v>0</v>
      </c>
    </row>
    <row r="98" spans="1:14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32"/>
      <c r="K98" s="12">
        <f t="shared" si="2"/>
        <v>0</v>
      </c>
      <c r="L98" s="12">
        <f t="shared" si="3"/>
        <v>0</v>
      </c>
      <c r="M98" s="12">
        <f>IF(E98&lt;1,0,IF(A98&lt;(Støtteark!$H$4-5),0,(IF(G98="Utførelse",(K98),IF(G98="Fagkontroll",(L98),0)))))</f>
        <v>0</v>
      </c>
      <c r="N98" s="12">
        <f>IF(A98&lt;(Støtteark!$H$4-5),0,B98)</f>
        <v>0</v>
      </c>
    </row>
    <row r="99" spans="1:14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32"/>
      <c r="K99" s="12">
        <f t="shared" si="2"/>
        <v>0</v>
      </c>
      <c r="L99" s="12">
        <f t="shared" si="3"/>
        <v>0</v>
      </c>
      <c r="M99" s="12">
        <f>IF(E99&lt;1,0,IF(A99&lt;(Støtteark!$H$4-5),0,(IF(G99="Utførelse",(K99),IF(G99="Fagkontroll",(L99),0)))))</f>
        <v>0</v>
      </c>
      <c r="N99" s="12">
        <f>IF(A99&lt;(Støtteark!$H$4-5),0,B99)</f>
        <v>0</v>
      </c>
    </row>
    <row r="100" spans="1:14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32"/>
      <c r="K100" s="12">
        <f t="shared" si="2"/>
        <v>0</v>
      </c>
      <c r="L100" s="12">
        <f t="shared" si="3"/>
        <v>0</v>
      </c>
      <c r="M100" s="12">
        <f>IF(E100&lt;1,0,IF(A100&lt;(Støtteark!$H$4-5),0,(IF(G100="Utførelse",(K100),IF(G100="Fagkontroll",(L100),0)))))</f>
        <v>0</v>
      </c>
      <c r="N100" s="12">
        <f>IF(A100&lt;(Støtteark!$H$4-5),0,B100)</f>
        <v>0</v>
      </c>
    </row>
    <row r="101" spans="1:14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32"/>
      <c r="K101" s="12">
        <f t="shared" si="2"/>
        <v>0</v>
      </c>
      <c r="L101" s="12">
        <f t="shared" si="3"/>
        <v>0</v>
      </c>
      <c r="M101" s="12">
        <f>IF(E101&lt;1,0,IF(A101&lt;(Støtteark!$H$4-5),0,(IF(G101="Utførelse",(K101),IF(G101="Fagkontroll",(L101),0)))))</f>
        <v>0</v>
      </c>
      <c r="N101" s="12">
        <f>IF(A101&lt;(Støtteark!$H$4-5),0,B101)</f>
        <v>0</v>
      </c>
    </row>
    <row r="102" spans="1:14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32"/>
      <c r="K102" s="12">
        <f t="shared" si="2"/>
        <v>0</v>
      </c>
      <c r="L102" s="12">
        <f t="shared" si="3"/>
        <v>0</v>
      </c>
      <c r="M102" s="12">
        <f>IF(E102&lt;1,0,IF(A102&lt;(Støtteark!$H$4-5),0,(IF(G102="Utførelse",(K102),IF(G102="Fagkontroll",(L102),0)))))</f>
        <v>0</v>
      </c>
      <c r="N102" s="12">
        <f>IF(A102&lt;(Støtteark!$H$4-5),0,B102)</f>
        <v>0</v>
      </c>
    </row>
    <row r="103" spans="1:14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32"/>
      <c r="K103" s="12">
        <f t="shared" si="2"/>
        <v>0</v>
      </c>
      <c r="L103" s="12">
        <f t="shared" si="3"/>
        <v>0</v>
      </c>
      <c r="M103" s="12">
        <f>IF(E103&lt;1,0,IF(A103&lt;(Støtteark!$H$4-5),0,(IF(G103="Utførelse",(K103),IF(G103="Fagkontroll",(L103),0)))))</f>
        <v>0</v>
      </c>
      <c r="N103" s="12">
        <f>IF(A103&lt;(Støtteark!$H$4-5),0,B103)</f>
        <v>0</v>
      </c>
    </row>
    <row r="104" spans="1:14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32"/>
      <c r="K104" s="12">
        <f t="shared" si="2"/>
        <v>0</v>
      </c>
      <c r="L104" s="12">
        <f t="shared" si="3"/>
        <v>0</v>
      </c>
      <c r="M104" s="12">
        <f>IF(E104&lt;1,0,IF(A104&lt;(Støtteark!$H$4-5),0,(IF(G104="Utførelse",(K104),IF(G104="Fagkontroll",(L104),0)))))</f>
        <v>0</v>
      </c>
      <c r="N104" s="12">
        <f>IF(A104&lt;(Støtteark!$H$4-5),0,B104)</f>
        <v>0</v>
      </c>
    </row>
    <row r="105" spans="1:14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32"/>
      <c r="K105" s="12">
        <f t="shared" si="2"/>
        <v>0</v>
      </c>
      <c r="L105" s="12">
        <f t="shared" si="3"/>
        <v>0</v>
      </c>
      <c r="M105" s="12">
        <f>IF(E105&lt;1,0,IF(A105&lt;(Støtteark!$H$4-5),0,(IF(G105="Utførelse",(K105),IF(G105="Fagkontroll",(L105),0)))))</f>
        <v>0</v>
      </c>
      <c r="N105" s="12">
        <f>IF(A105&lt;(Støtteark!$H$4-5),0,B105)</f>
        <v>0</v>
      </c>
    </row>
    <row r="106" spans="1:14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32"/>
      <c r="K106" s="12">
        <f t="shared" si="2"/>
        <v>0</v>
      </c>
      <c r="L106" s="12">
        <f t="shared" si="3"/>
        <v>0</v>
      </c>
      <c r="M106" s="12">
        <f>IF(E106&lt;1,0,IF(A106&lt;(Støtteark!$H$4-5),0,(IF(G106="Utførelse",(K106),IF(G106="Fagkontroll",(L106),0)))))</f>
        <v>0</v>
      </c>
      <c r="N106" s="12">
        <f>IF(A106&lt;(Støtteark!$H$4-5),0,B106)</f>
        <v>0</v>
      </c>
    </row>
    <row r="107" spans="1:14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32"/>
      <c r="K107" s="12">
        <f t="shared" si="2"/>
        <v>0</v>
      </c>
      <c r="L107" s="12">
        <f t="shared" si="3"/>
        <v>0</v>
      </c>
      <c r="M107" s="12">
        <f>IF(E107&lt;1,0,IF(A107&lt;(Støtteark!$H$4-5),0,(IF(G107="Utførelse",(K107),IF(G107="Fagkontroll",(L107),0)))))</f>
        <v>0</v>
      </c>
      <c r="N107" s="12">
        <f>IF(A107&lt;(Støtteark!$H$4-5),0,B107)</f>
        <v>0</v>
      </c>
    </row>
    <row r="108" spans="1:14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32"/>
      <c r="K108" s="12">
        <f t="shared" si="2"/>
        <v>0</v>
      </c>
      <c r="L108" s="12">
        <f t="shared" si="3"/>
        <v>0</v>
      </c>
      <c r="M108" s="12">
        <f>IF(E108&lt;1,0,IF(A108&lt;(Støtteark!$H$4-5),0,(IF(G108="Utførelse",(K108),IF(G108="Fagkontroll",(L108),0)))))</f>
        <v>0</v>
      </c>
      <c r="N108" s="12">
        <f>IF(A108&lt;(Støtteark!$H$4-5),0,B108)</f>
        <v>0</v>
      </c>
    </row>
    <row r="109" spans="1:14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32"/>
      <c r="K109" s="12">
        <f t="shared" si="2"/>
        <v>0</v>
      </c>
      <c r="L109" s="12">
        <f t="shared" si="3"/>
        <v>0</v>
      </c>
      <c r="M109" s="12">
        <f>IF(E109&lt;1,0,IF(A109&lt;(Støtteark!$H$4-5),0,(IF(G109="Utførelse",(K109),IF(G109="Fagkontroll",(L109),0)))))</f>
        <v>0</v>
      </c>
      <c r="N109" s="12">
        <f>IF(A109&lt;(Støtteark!$H$4-5),0,B109)</f>
        <v>0</v>
      </c>
    </row>
    <row r="110" spans="1:14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32"/>
      <c r="K110" s="12">
        <f t="shared" si="2"/>
        <v>0</v>
      </c>
      <c r="L110" s="12">
        <f t="shared" si="3"/>
        <v>0</v>
      </c>
      <c r="M110" s="12">
        <f>IF(E110&lt;1,0,IF(A110&lt;(Støtteark!$H$4-5),0,(IF(G110="Utførelse",(K110),IF(G110="Fagkontroll",(L110),0)))))</f>
        <v>0</v>
      </c>
      <c r="N110" s="12">
        <f>IF(A110&lt;(Støtteark!$H$4-5),0,B110)</f>
        <v>0</v>
      </c>
    </row>
    <row r="111" spans="1:14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32"/>
      <c r="K111" s="12">
        <f t="shared" si="2"/>
        <v>0</v>
      </c>
      <c r="L111" s="12">
        <f t="shared" si="3"/>
        <v>0</v>
      </c>
      <c r="M111" s="12">
        <f>IF(E111&lt;1,0,IF(A111&lt;(Støtteark!$H$4-5),0,(IF(G111="Utførelse",(K111),IF(G111="Fagkontroll",(L111),0)))))</f>
        <v>0</v>
      </c>
      <c r="N111" s="12">
        <f>IF(A111&lt;(Støtteark!$H$4-5),0,B111)</f>
        <v>0</v>
      </c>
    </row>
    <row r="112" spans="1:14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32"/>
      <c r="K112" s="12">
        <f t="shared" si="2"/>
        <v>0</v>
      </c>
      <c r="L112" s="12">
        <f t="shared" si="3"/>
        <v>0</v>
      </c>
      <c r="M112" s="12">
        <f>IF(E112&lt;1,0,IF(A112&lt;(Støtteark!$H$4-5),0,(IF(G112="Utførelse",(K112),IF(G112="Fagkontroll",(L112),0)))))</f>
        <v>0</v>
      </c>
      <c r="N112" s="12">
        <f>IF(A112&lt;(Støtteark!$H$4-5),0,B112)</f>
        <v>0</v>
      </c>
    </row>
    <row r="113" spans="1:14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32"/>
      <c r="K113" s="12">
        <f t="shared" si="2"/>
        <v>0</v>
      </c>
      <c r="L113" s="12">
        <f t="shared" si="3"/>
        <v>0</v>
      </c>
      <c r="M113" s="12">
        <f>IF(E113&lt;1,0,IF(A113&lt;(Støtteark!$H$4-5),0,(IF(G113="Utførelse",(K113),IF(G113="Fagkontroll",(L113),0)))))</f>
        <v>0</v>
      </c>
      <c r="N113" s="12">
        <f>IF(A113&lt;(Støtteark!$H$4-5),0,B113)</f>
        <v>0</v>
      </c>
    </row>
    <row r="114" spans="1:14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32"/>
      <c r="K114" s="12">
        <f t="shared" si="2"/>
        <v>0</v>
      </c>
      <c r="L114" s="12">
        <f t="shared" si="3"/>
        <v>0</v>
      </c>
      <c r="M114" s="12">
        <f>IF(E114&lt;1,0,IF(A114&lt;(Støtteark!$H$4-5),0,(IF(G114="Utførelse",(K114),IF(G114="Fagkontroll",(L114),0)))))</f>
        <v>0</v>
      </c>
      <c r="N114" s="12">
        <f>IF(A114&lt;(Støtteark!$H$4-5),0,B114)</f>
        <v>0</v>
      </c>
    </row>
    <row r="115" spans="1:14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32"/>
      <c r="K115" s="12">
        <f t="shared" si="2"/>
        <v>0</v>
      </c>
      <c r="L115" s="12">
        <f t="shared" si="3"/>
        <v>0</v>
      </c>
      <c r="M115" s="12">
        <f>IF(E115&lt;1,0,IF(A115&lt;(Støtteark!$H$4-5),0,(IF(G115="Utførelse",(K115),IF(G115="Fagkontroll",(L115),0)))))</f>
        <v>0</v>
      </c>
      <c r="N115" s="12">
        <f>IF(A115&lt;(Støtteark!$H$4-5),0,B115)</f>
        <v>0</v>
      </c>
    </row>
    <row r="116" spans="1:14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32"/>
      <c r="K116" s="12">
        <f t="shared" si="2"/>
        <v>0</v>
      </c>
      <c r="L116" s="12">
        <f t="shared" si="3"/>
        <v>0</v>
      </c>
      <c r="M116" s="12">
        <f>IF(E116&lt;1,0,IF(A116&lt;(Støtteark!$H$4-5),0,(IF(G116="Utførelse",(K116),IF(G116="Fagkontroll",(L116),0)))))</f>
        <v>0</v>
      </c>
      <c r="N116" s="12">
        <f>IF(A116&lt;(Støtteark!$H$4-5),0,B116)</f>
        <v>0</v>
      </c>
    </row>
    <row r="117" spans="1:14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32"/>
      <c r="K117" s="12">
        <f t="shared" si="2"/>
        <v>0</v>
      </c>
      <c r="L117" s="12">
        <f t="shared" si="3"/>
        <v>0</v>
      </c>
      <c r="M117" s="12">
        <f>IF(E117&lt;1,0,IF(A117&lt;(Støtteark!$H$4-5),0,(IF(G117="Utførelse",(K117),IF(G117="Fagkontroll",(L117),0)))))</f>
        <v>0</v>
      </c>
      <c r="N117" s="12">
        <f>IF(A117&lt;(Støtteark!$H$4-5),0,B117)</f>
        <v>0</v>
      </c>
    </row>
    <row r="118" spans="1:14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32"/>
      <c r="K118" s="12">
        <f t="shared" si="2"/>
        <v>0</v>
      </c>
      <c r="L118" s="12">
        <f t="shared" si="3"/>
        <v>0</v>
      </c>
      <c r="M118" s="12">
        <f>IF(E118&lt;1,0,IF(A118&lt;(Støtteark!$H$4-5),0,(IF(G118="Utførelse",(K118),IF(G118="Fagkontroll",(L118),0)))))</f>
        <v>0</v>
      </c>
      <c r="N118" s="12">
        <f>IF(A118&lt;(Støtteark!$H$4-5),0,B118)</f>
        <v>0</v>
      </c>
    </row>
    <row r="119" spans="1:14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32"/>
      <c r="K119" s="12">
        <f t="shared" si="2"/>
        <v>0</v>
      </c>
      <c r="L119" s="12">
        <f t="shared" si="3"/>
        <v>0</v>
      </c>
      <c r="M119" s="12">
        <f>IF(E119&lt;1,0,IF(A119&lt;(Støtteark!$H$4-5),0,(IF(G119="Utførelse",(K119),IF(G119="Fagkontroll",(L119),0)))))</f>
        <v>0</v>
      </c>
      <c r="N119" s="12">
        <f>IF(A119&lt;(Støtteark!$H$4-5),0,B119)</f>
        <v>0</v>
      </c>
    </row>
    <row r="120" spans="1:14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32"/>
      <c r="K120" s="12">
        <f t="shared" si="2"/>
        <v>0</v>
      </c>
      <c r="L120" s="12">
        <f t="shared" si="3"/>
        <v>0</v>
      </c>
      <c r="M120" s="12">
        <f>IF(E120&lt;1,0,IF(A120&lt;(Støtteark!$H$4-5),0,(IF(G120="Utførelse",(K120),IF(G120="Fagkontroll",(L120),0)))))</f>
        <v>0</v>
      </c>
      <c r="N120" s="12">
        <f>IF(A120&lt;(Støtteark!$H$4-5),0,B120)</f>
        <v>0</v>
      </c>
    </row>
    <row r="121" spans="1:14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32"/>
      <c r="K121" s="12">
        <f t="shared" si="2"/>
        <v>0</v>
      </c>
      <c r="L121" s="12">
        <f t="shared" si="3"/>
        <v>0</v>
      </c>
      <c r="M121" s="12">
        <f>IF(E121&lt;1,0,IF(A121&lt;(Støtteark!$H$4-5),0,(IF(G121="Utførelse",(K121),IF(G121="Fagkontroll",(L121),0)))))</f>
        <v>0</v>
      </c>
      <c r="N121" s="12">
        <f>IF(A121&lt;(Støtteark!$H$4-5),0,B121)</f>
        <v>0</v>
      </c>
    </row>
    <row r="122" spans="1:14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32"/>
      <c r="K122" s="12">
        <f t="shared" si="2"/>
        <v>0</v>
      </c>
      <c r="L122" s="12">
        <f t="shared" si="3"/>
        <v>0</v>
      </c>
      <c r="M122" s="12">
        <f>IF(E122&lt;1,0,IF(A122&lt;(Støtteark!$H$4-5),0,(IF(G122="Utførelse",(K122),IF(G122="Fagkontroll",(L122),0)))))</f>
        <v>0</v>
      </c>
      <c r="N122" s="12">
        <f>IF(A122&lt;(Støtteark!$H$4-5),0,B122)</f>
        <v>0</v>
      </c>
    </row>
    <row r="123" spans="1:14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32"/>
      <c r="K123" s="12">
        <f t="shared" si="2"/>
        <v>0</v>
      </c>
      <c r="L123" s="12">
        <f t="shared" si="3"/>
        <v>0</v>
      </c>
      <c r="M123" s="12">
        <f>IF(E123&lt;1,0,IF(A123&lt;(Støtteark!$H$4-5),0,(IF(G123="Utførelse",(K123),IF(G123="Fagkontroll",(L123),0)))))</f>
        <v>0</v>
      </c>
      <c r="N123" s="12">
        <f>IF(A123&lt;(Støtteark!$H$4-5),0,B123)</f>
        <v>0</v>
      </c>
    </row>
    <row r="124" spans="1:14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32"/>
      <c r="K124" s="12">
        <f t="shared" si="2"/>
        <v>0</v>
      </c>
      <c r="L124" s="12">
        <f t="shared" si="3"/>
        <v>0</v>
      </c>
      <c r="M124" s="12">
        <f>IF(E124&lt;1,0,IF(A124&lt;(Støtteark!$H$4-5),0,(IF(G124="Utførelse",(K124),IF(G124="Fagkontroll",(L124),0)))))</f>
        <v>0</v>
      </c>
      <c r="N124" s="12">
        <f>IF(A124&lt;(Støtteark!$H$4-5),0,B124)</f>
        <v>0</v>
      </c>
    </row>
    <row r="125" spans="1:14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32"/>
      <c r="K125" s="12">
        <f t="shared" si="2"/>
        <v>0</v>
      </c>
      <c r="L125" s="12">
        <f t="shared" si="3"/>
        <v>0</v>
      </c>
      <c r="M125" s="12">
        <f>IF(E125&lt;1,0,IF(A125&lt;(Støtteark!$H$4-5),0,(IF(G125="Utførelse",(K125),IF(G125="Fagkontroll",(L125),0)))))</f>
        <v>0</v>
      </c>
      <c r="N125" s="12">
        <f>IF(A125&lt;(Støtteark!$H$4-5),0,B125)</f>
        <v>0</v>
      </c>
    </row>
    <row r="126" spans="1:14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32"/>
      <c r="K126" s="12">
        <f t="shared" si="2"/>
        <v>0</v>
      </c>
      <c r="L126" s="12">
        <f t="shared" si="3"/>
        <v>0</v>
      </c>
      <c r="M126" s="12">
        <f>IF(E126&lt;1,0,IF(A126&lt;(Støtteark!$H$4-5),0,(IF(G126="Utførelse",(K126),IF(G126="Fagkontroll",(L126),0)))))</f>
        <v>0</v>
      </c>
      <c r="N126" s="12">
        <f>IF(A126&lt;(Støtteark!$H$4-5),0,B126)</f>
        <v>0</v>
      </c>
    </row>
    <row r="127" spans="1:14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32"/>
      <c r="K127" s="12">
        <f t="shared" si="2"/>
        <v>0</v>
      </c>
      <c r="L127" s="12">
        <f t="shared" si="3"/>
        <v>0</v>
      </c>
      <c r="M127" s="12">
        <f>IF(E127&lt;1,0,IF(A127&lt;(Støtteark!$H$4-5),0,(IF(G127="Utførelse",(K127),IF(G127="Fagkontroll",(L127),0)))))</f>
        <v>0</v>
      </c>
      <c r="N127" s="12">
        <f>IF(A127&lt;(Støtteark!$H$4-5),0,B127)</f>
        <v>0</v>
      </c>
    </row>
    <row r="128" spans="1:14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32"/>
      <c r="K128" s="12">
        <f t="shared" si="2"/>
        <v>0</v>
      </c>
      <c r="L128" s="12">
        <f t="shared" si="3"/>
        <v>0</v>
      </c>
      <c r="M128" s="12">
        <f>IF(E128&lt;1,0,IF(A128&lt;(Støtteark!$H$4-5),0,(IF(G128="Utførelse",(K128),IF(G128="Fagkontroll",(L128),0)))))</f>
        <v>0</v>
      </c>
      <c r="N128" s="12">
        <f>IF(A128&lt;(Støtteark!$H$4-5),0,B128)</f>
        <v>0</v>
      </c>
    </row>
    <row r="129" spans="1:14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32"/>
      <c r="K129" s="12">
        <f t="shared" si="2"/>
        <v>0</v>
      </c>
      <c r="L129" s="12">
        <f t="shared" si="3"/>
        <v>0</v>
      </c>
      <c r="M129" s="12">
        <f>IF(E129&lt;1,0,IF(A129&lt;(Støtteark!$H$4-5),0,(IF(G129="Utførelse",(K129),IF(G129="Fagkontroll",(L129),0)))))</f>
        <v>0</v>
      </c>
      <c r="N129" s="12">
        <f>IF(A129&lt;(Støtteark!$H$4-5),0,B129)</f>
        <v>0</v>
      </c>
    </row>
    <row r="130" spans="1:14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32"/>
      <c r="K130" s="12">
        <f t="shared" si="2"/>
        <v>0</v>
      </c>
      <c r="L130" s="12">
        <f t="shared" si="3"/>
        <v>0</v>
      </c>
      <c r="M130" s="12">
        <f>IF(E130&lt;1,0,IF(A130&lt;(Støtteark!$H$4-5),0,(IF(G130="Utførelse",(K130),IF(G130="Fagkontroll",(L130),0)))))</f>
        <v>0</v>
      </c>
      <c r="N130" s="12">
        <f>IF(A130&lt;(Støtteark!$H$4-5),0,B130)</f>
        <v>0</v>
      </c>
    </row>
    <row r="131" spans="1:14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32"/>
      <c r="K131" s="12">
        <f t="shared" si="2"/>
        <v>0</v>
      </c>
      <c r="L131" s="12">
        <f t="shared" si="3"/>
        <v>0</v>
      </c>
      <c r="M131" s="12">
        <f>IF(E131&lt;1,0,IF(A131&lt;(Støtteark!$H$4-5),0,(IF(G131="Utførelse",(K131),IF(G131="Fagkontroll",(L131),0)))))</f>
        <v>0</v>
      </c>
      <c r="N131" s="12">
        <f>IF(A131&lt;(Støtteark!$H$4-5),0,B131)</f>
        <v>0</v>
      </c>
    </row>
    <row r="132" spans="1:14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32"/>
      <c r="K132" s="12">
        <f t="shared" si="2"/>
        <v>0</v>
      </c>
      <c r="L132" s="12">
        <f t="shared" si="3"/>
        <v>0</v>
      </c>
      <c r="M132" s="12">
        <f>IF(E132&lt;1,0,IF(A132&lt;(Støtteark!$H$4-5),0,(IF(G132="Utførelse",(K132),IF(G132="Fagkontroll",(L132),0)))))</f>
        <v>0</v>
      </c>
      <c r="N132" s="12">
        <f>IF(A132&lt;(Støtteark!$H$4-5),0,B132)</f>
        <v>0</v>
      </c>
    </row>
    <row r="133" spans="1:14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32"/>
      <c r="K133" s="12">
        <f t="shared" si="2"/>
        <v>0</v>
      </c>
      <c r="L133" s="12">
        <f t="shared" si="3"/>
        <v>0</v>
      </c>
      <c r="M133" s="12">
        <f>IF(E133&lt;1,0,IF(A133&lt;(Støtteark!$H$4-5),0,(IF(G133="Utførelse",(K133),IF(G133="Fagkontroll",(L133),0)))))</f>
        <v>0</v>
      </c>
      <c r="N133" s="12">
        <f>IF(A133&lt;(Støtteark!$H$4-5),0,B133)</f>
        <v>0</v>
      </c>
    </row>
    <row r="134" spans="1:14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32"/>
      <c r="K134" s="12">
        <f t="shared" si="2"/>
        <v>0</v>
      </c>
      <c r="L134" s="12">
        <f t="shared" si="3"/>
        <v>0</v>
      </c>
      <c r="M134" s="12">
        <f>IF(E134&lt;1,0,IF(A134&lt;(Støtteark!$H$4-5),0,(IF(G134="Utførelse",(K134),IF(G134="Fagkontroll",(L134),0)))))</f>
        <v>0</v>
      </c>
      <c r="N134" s="12">
        <f>IF(A134&lt;(Støtteark!$H$4-5),0,B134)</f>
        <v>0</v>
      </c>
    </row>
    <row r="135" spans="1:14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32"/>
      <c r="K135" s="12">
        <f t="shared" si="2"/>
        <v>0</v>
      </c>
      <c r="L135" s="12">
        <f t="shared" si="3"/>
        <v>0</v>
      </c>
      <c r="M135" s="12">
        <f>IF(E135&lt;1,0,IF(A135&lt;(Støtteark!$H$4-5),0,(IF(G135="Utførelse",(K135),IF(G135="Fagkontroll",(L135),0)))))</f>
        <v>0</v>
      </c>
      <c r="N135" s="12">
        <f>IF(A135&lt;(Støtteark!$H$4-5),0,B135)</f>
        <v>0</v>
      </c>
    </row>
    <row r="136" spans="1:14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32"/>
      <c r="K136" s="12">
        <f t="shared" si="2"/>
        <v>0</v>
      </c>
      <c r="L136" s="12">
        <f t="shared" si="3"/>
        <v>0</v>
      </c>
      <c r="M136" s="12">
        <f>IF(E136&lt;1,0,IF(A136&lt;(Støtteark!$H$4-5),0,(IF(G136="Utførelse",(K136),IF(G136="Fagkontroll",(L136),0)))))</f>
        <v>0</v>
      </c>
      <c r="N136" s="12">
        <f>IF(A136&lt;(Støtteark!$H$4-5),0,B136)</f>
        <v>0</v>
      </c>
    </row>
    <row r="137" spans="1:14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32"/>
      <c r="K137" s="12">
        <f t="shared" si="2"/>
        <v>0</v>
      </c>
      <c r="L137" s="12">
        <f t="shared" si="3"/>
        <v>0</v>
      </c>
      <c r="M137" s="12">
        <f>IF(E137&lt;1,0,IF(A137&lt;(Støtteark!$H$4-5),0,(IF(G137="Utførelse",(K137),IF(G137="Fagkontroll",(L137),0)))))</f>
        <v>0</v>
      </c>
      <c r="N137" s="12">
        <f>IF(A137&lt;(Støtteark!$H$4-5),0,B137)</f>
        <v>0</v>
      </c>
    </row>
    <row r="138" spans="1:14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32"/>
      <c r="K138" s="12">
        <f t="shared" si="2"/>
        <v>0</v>
      </c>
      <c r="L138" s="12">
        <f t="shared" si="3"/>
        <v>0</v>
      </c>
      <c r="M138" s="12">
        <f>IF(E138&lt;1,0,IF(A138&lt;(Støtteark!$H$4-5),0,(IF(G138="Utførelse",(K138),IF(G138="Fagkontroll",(L138),0)))))</f>
        <v>0</v>
      </c>
      <c r="N138" s="12">
        <f>IF(A138&lt;(Støtteark!$H$4-5),0,B138)</f>
        <v>0</v>
      </c>
    </row>
    <row r="139" spans="1:14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32"/>
      <c r="K139" s="12">
        <f t="shared" si="2"/>
        <v>0</v>
      </c>
      <c r="L139" s="12">
        <f t="shared" si="3"/>
        <v>0</v>
      </c>
      <c r="M139" s="12">
        <f>IF(E139&lt;1,0,IF(A139&lt;(Støtteark!$H$4-5),0,(IF(G139="Utførelse",(K139),IF(G139="Fagkontroll",(L139),0)))))</f>
        <v>0</v>
      </c>
      <c r="N139" s="12">
        <f>IF(A139&lt;(Støtteark!$H$4-5),0,B139)</f>
        <v>0</v>
      </c>
    </row>
    <row r="140" spans="1:14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32"/>
      <c r="K140" s="12">
        <f t="shared" si="2"/>
        <v>0</v>
      </c>
      <c r="L140" s="12">
        <f t="shared" si="3"/>
        <v>0</v>
      </c>
      <c r="M140" s="12">
        <f>IF(E140&lt;1,0,IF(A140&lt;(Støtteark!$H$4-5),0,(IF(G140="Utførelse",(K140),IF(G140="Fagkontroll",(L140),0)))))</f>
        <v>0</v>
      </c>
      <c r="N140" s="12">
        <f>IF(A140&lt;(Støtteark!$H$4-5),0,B140)</f>
        <v>0</v>
      </c>
    </row>
    <row r="141" spans="1:14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32"/>
      <c r="K141" s="12">
        <f t="shared" ref="K141:K204" si="4">IF(E141&lt;1,0,IF(G141="Utførelse",IF(F141="Flomberegninger damsikkerhet",B141,0),0))</f>
        <v>0</v>
      </c>
      <c r="L141" s="12">
        <f t="shared" ref="L141:L204" si="5">IF(K141&gt;0,0,B141)</f>
        <v>0</v>
      </c>
      <c r="M141" s="12">
        <f>IF(E141&lt;1,0,IF(A141&lt;(Støtteark!$H$4-5),0,(IF(G141="Utførelse",(K141),IF(G141="Fagkontroll",(L141),0)))))</f>
        <v>0</v>
      </c>
      <c r="N141" s="12">
        <f>IF(A141&lt;(Støtteark!$H$4-5),0,B141)</f>
        <v>0</v>
      </c>
    </row>
    <row r="142" spans="1:14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32"/>
      <c r="K142" s="12">
        <f t="shared" si="4"/>
        <v>0</v>
      </c>
      <c r="L142" s="12">
        <f t="shared" si="5"/>
        <v>0</v>
      </c>
      <c r="M142" s="12">
        <f>IF(E142&lt;1,0,IF(A142&lt;(Støtteark!$H$4-5),0,(IF(G142="Utførelse",(K142),IF(G142="Fagkontroll",(L142),0)))))</f>
        <v>0</v>
      </c>
      <c r="N142" s="12">
        <f>IF(A142&lt;(Støtteark!$H$4-5),0,B142)</f>
        <v>0</v>
      </c>
    </row>
    <row r="143" spans="1:14" x14ac:dyDescent="0.25">
      <c r="A143" s="20"/>
      <c r="B143" s="20"/>
      <c r="C143" s="20"/>
      <c r="D143" s="20"/>
      <c r="E143" s="20"/>
      <c r="F143" s="20"/>
      <c r="G143" s="20"/>
      <c r="H143" s="20"/>
      <c r="I143" s="20"/>
      <c r="J143" s="32"/>
      <c r="K143" s="12">
        <f t="shared" si="4"/>
        <v>0</v>
      </c>
      <c r="L143" s="12">
        <f t="shared" si="5"/>
        <v>0</v>
      </c>
      <c r="M143" s="12">
        <f>IF(E143&lt;1,0,IF(A143&lt;(Støtteark!$H$4-5),0,(IF(G143="Utførelse",(K143),IF(G143="Fagkontroll",(L143),0)))))</f>
        <v>0</v>
      </c>
      <c r="N143" s="12">
        <f>IF(A143&lt;(Støtteark!$H$4-5),0,B143)</f>
        <v>0</v>
      </c>
    </row>
    <row r="144" spans="1:14" x14ac:dyDescent="0.25">
      <c r="A144" s="20"/>
      <c r="B144" s="20"/>
      <c r="C144" s="20"/>
      <c r="D144" s="20"/>
      <c r="E144" s="20"/>
      <c r="F144" s="20"/>
      <c r="G144" s="20"/>
      <c r="H144" s="20"/>
      <c r="I144" s="20"/>
      <c r="J144" s="32"/>
      <c r="K144" s="12">
        <f t="shared" si="4"/>
        <v>0</v>
      </c>
      <c r="L144" s="12">
        <f t="shared" si="5"/>
        <v>0</v>
      </c>
      <c r="M144" s="12">
        <f>IF(E144&lt;1,0,IF(A144&lt;(Støtteark!$H$4-5),0,(IF(G144="Utførelse",(K144),IF(G144="Fagkontroll",(L144),0)))))</f>
        <v>0</v>
      </c>
      <c r="N144" s="12">
        <f>IF(A144&lt;(Støtteark!$H$4-5),0,B144)</f>
        <v>0</v>
      </c>
    </row>
    <row r="145" spans="1:14" x14ac:dyDescent="0.25">
      <c r="A145" s="20"/>
      <c r="B145" s="20"/>
      <c r="C145" s="20"/>
      <c r="D145" s="20"/>
      <c r="E145" s="20"/>
      <c r="F145" s="20"/>
      <c r="G145" s="20"/>
      <c r="H145" s="20"/>
      <c r="I145" s="20"/>
      <c r="J145" s="32"/>
      <c r="K145" s="12">
        <f t="shared" si="4"/>
        <v>0</v>
      </c>
      <c r="L145" s="12">
        <f t="shared" si="5"/>
        <v>0</v>
      </c>
      <c r="M145" s="12">
        <f>IF(E145&lt;1,0,IF(A145&lt;(Støtteark!$H$4-5),0,(IF(G145="Utførelse",(K145),IF(G145="Fagkontroll",(L145),0)))))</f>
        <v>0</v>
      </c>
      <c r="N145" s="12">
        <f>IF(A145&lt;(Støtteark!$H$4-5),0,B145)</f>
        <v>0</v>
      </c>
    </row>
    <row r="146" spans="1:14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32"/>
      <c r="K146" s="12">
        <f t="shared" si="4"/>
        <v>0</v>
      </c>
      <c r="L146" s="12">
        <f t="shared" si="5"/>
        <v>0</v>
      </c>
      <c r="M146" s="12">
        <f>IF(E146&lt;1,0,IF(A146&lt;(Støtteark!$H$4-5),0,(IF(G146="Utførelse",(K146),IF(G146="Fagkontroll",(L146),0)))))</f>
        <v>0</v>
      </c>
      <c r="N146" s="12">
        <f>IF(A146&lt;(Støtteark!$H$4-5),0,B146)</f>
        <v>0</v>
      </c>
    </row>
    <row r="147" spans="1:14" x14ac:dyDescent="0.25">
      <c r="A147" s="20"/>
      <c r="B147" s="20"/>
      <c r="C147" s="20"/>
      <c r="D147" s="20"/>
      <c r="E147" s="20"/>
      <c r="F147" s="20"/>
      <c r="G147" s="20"/>
      <c r="H147" s="20"/>
      <c r="I147" s="20"/>
      <c r="J147" s="32"/>
      <c r="K147" s="12">
        <f t="shared" si="4"/>
        <v>0</v>
      </c>
      <c r="L147" s="12">
        <f t="shared" si="5"/>
        <v>0</v>
      </c>
      <c r="M147" s="12">
        <f>IF(E147&lt;1,0,IF(A147&lt;(Støtteark!$H$4-5),0,(IF(G147="Utførelse",(K147),IF(G147="Fagkontroll",(L147),0)))))</f>
        <v>0</v>
      </c>
      <c r="N147" s="12">
        <f>IF(A147&lt;(Støtteark!$H$4-5),0,B147)</f>
        <v>0</v>
      </c>
    </row>
    <row r="148" spans="1:14" x14ac:dyDescent="0.25">
      <c r="A148" s="20"/>
      <c r="B148" s="20"/>
      <c r="C148" s="20"/>
      <c r="D148" s="20"/>
      <c r="E148" s="20"/>
      <c r="F148" s="20"/>
      <c r="G148" s="20"/>
      <c r="H148" s="20"/>
      <c r="I148" s="20"/>
      <c r="J148" s="32"/>
      <c r="K148" s="12">
        <f t="shared" si="4"/>
        <v>0</v>
      </c>
      <c r="L148" s="12">
        <f t="shared" si="5"/>
        <v>0</v>
      </c>
      <c r="M148" s="12">
        <f>IF(E148&lt;1,0,IF(A148&lt;(Støtteark!$H$4-5),0,(IF(G148="Utførelse",(K148),IF(G148="Fagkontroll",(L148),0)))))</f>
        <v>0</v>
      </c>
      <c r="N148" s="12">
        <f>IF(A148&lt;(Støtteark!$H$4-5),0,B148)</f>
        <v>0</v>
      </c>
    </row>
    <row r="149" spans="1:14" x14ac:dyDescent="0.25">
      <c r="A149" s="20"/>
      <c r="B149" s="20"/>
      <c r="C149" s="20"/>
      <c r="D149" s="20"/>
      <c r="E149" s="20"/>
      <c r="F149" s="20"/>
      <c r="G149" s="20"/>
      <c r="H149" s="20"/>
      <c r="I149" s="20"/>
      <c r="J149" s="32"/>
      <c r="K149" s="12">
        <f t="shared" si="4"/>
        <v>0</v>
      </c>
      <c r="L149" s="12">
        <f t="shared" si="5"/>
        <v>0</v>
      </c>
      <c r="M149" s="12">
        <f>IF(E149&lt;1,0,IF(A149&lt;(Støtteark!$H$4-5),0,(IF(G149="Utførelse",(K149),IF(G149="Fagkontroll",(L149),0)))))</f>
        <v>0</v>
      </c>
      <c r="N149" s="12">
        <f>IF(A149&lt;(Støtteark!$H$4-5),0,B149)</f>
        <v>0</v>
      </c>
    </row>
    <row r="150" spans="1:14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32"/>
      <c r="K150" s="12">
        <f t="shared" si="4"/>
        <v>0</v>
      </c>
      <c r="L150" s="12">
        <f t="shared" si="5"/>
        <v>0</v>
      </c>
      <c r="M150" s="12">
        <f>IF(E150&lt;1,0,IF(A150&lt;(Støtteark!$H$4-5),0,(IF(G150="Utførelse",(K150),IF(G150="Fagkontroll",(L150),0)))))</f>
        <v>0</v>
      </c>
      <c r="N150" s="12">
        <f>IF(A150&lt;(Støtteark!$H$4-5),0,B150)</f>
        <v>0</v>
      </c>
    </row>
    <row r="151" spans="1:14" x14ac:dyDescent="0.25">
      <c r="A151" s="20"/>
      <c r="B151" s="20"/>
      <c r="C151" s="20"/>
      <c r="D151" s="20"/>
      <c r="E151" s="20"/>
      <c r="F151" s="20"/>
      <c r="G151" s="20"/>
      <c r="H151" s="20"/>
      <c r="I151" s="20"/>
      <c r="J151" s="32"/>
      <c r="K151" s="12">
        <f t="shared" si="4"/>
        <v>0</v>
      </c>
      <c r="L151" s="12">
        <f t="shared" si="5"/>
        <v>0</v>
      </c>
      <c r="M151" s="12">
        <f>IF(E151&lt;1,0,IF(A151&lt;(Støtteark!$H$4-5),0,(IF(G151="Utførelse",(K151),IF(G151="Fagkontroll",(L151),0)))))</f>
        <v>0</v>
      </c>
      <c r="N151" s="12">
        <f>IF(A151&lt;(Støtteark!$H$4-5),0,B151)</f>
        <v>0</v>
      </c>
    </row>
    <row r="152" spans="1:14" x14ac:dyDescent="0.25">
      <c r="A152" s="20"/>
      <c r="B152" s="20"/>
      <c r="C152" s="20"/>
      <c r="D152" s="20"/>
      <c r="E152" s="20"/>
      <c r="F152" s="20"/>
      <c r="G152" s="20"/>
      <c r="H152" s="20"/>
      <c r="I152" s="20"/>
      <c r="J152" s="32"/>
      <c r="K152" s="12">
        <f t="shared" si="4"/>
        <v>0</v>
      </c>
      <c r="L152" s="12">
        <f t="shared" si="5"/>
        <v>0</v>
      </c>
      <c r="M152" s="12">
        <f>IF(E152&lt;1,0,IF(A152&lt;(Støtteark!$H$4-5),0,(IF(G152="Utførelse",(K152),IF(G152="Fagkontroll",(L152),0)))))</f>
        <v>0</v>
      </c>
      <c r="N152" s="12">
        <f>IF(A152&lt;(Støtteark!$H$4-5),0,B152)</f>
        <v>0</v>
      </c>
    </row>
    <row r="153" spans="1:14" x14ac:dyDescent="0.25">
      <c r="A153" s="20"/>
      <c r="B153" s="20"/>
      <c r="C153" s="20"/>
      <c r="D153" s="20"/>
      <c r="E153" s="20"/>
      <c r="F153" s="20"/>
      <c r="G153" s="20"/>
      <c r="H153" s="20"/>
      <c r="I153" s="20"/>
      <c r="J153" s="32"/>
      <c r="K153" s="12">
        <f t="shared" si="4"/>
        <v>0</v>
      </c>
      <c r="L153" s="12">
        <f t="shared" si="5"/>
        <v>0</v>
      </c>
      <c r="M153" s="12">
        <f>IF(E153&lt;1,0,IF(A153&lt;(Støtteark!$H$4-5),0,(IF(G153="Utførelse",(K153),IF(G153="Fagkontroll",(L153),0)))))</f>
        <v>0</v>
      </c>
      <c r="N153" s="12">
        <f>IF(A153&lt;(Støtteark!$H$4-5),0,B153)</f>
        <v>0</v>
      </c>
    </row>
    <row r="154" spans="1:14" x14ac:dyDescent="0.25">
      <c r="A154" s="20"/>
      <c r="B154" s="20"/>
      <c r="C154" s="20"/>
      <c r="D154" s="20"/>
      <c r="E154" s="20"/>
      <c r="F154" s="20"/>
      <c r="G154" s="20"/>
      <c r="H154" s="20"/>
      <c r="I154" s="20"/>
      <c r="J154" s="32"/>
      <c r="K154" s="12">
        <f t="shared" si="4"/>
        <v>0</v>
      </c>
      <c r="L154" s="12">
        <f t="shared" si="5"/>
        <v>0</v>
      </c>
      <c r="M154" s="12">
        <f>IF(E154&lt;1,0,IF(A154&lt;(Støtteark!$H$4-5),0,(IF(G154="Utførelse",(K154),IF(G154="Fagkontroll",(L154),0)))))</f>
        <v>0</v>
      </c>
      <c r="N154" s="12">
        <f>IF(A154&lt;(Støtteark!$H$4-5),0,B154)</f>
        <v>0</v>
      </c>
    </row>
    <row r="155" spans="1:14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32"/>
      <c r="K155" s="12">
        <f t="shared" si="4"/>
        <v>0</v>
      </c>
      <c r="L155" s="12">
        <f t="shared" si="5"/>
        <v>0</v>
      </c>
      <c r="M155" s="12">
        <f>IF(E155&lt;1,0,IF(A155&lt;(Støtteark!$H$4-5),0,(IF(G155="Utførelse",(K155),IF(G155="Fagkontroll",(L155),0)))))</f>
        <v>0</v>
      </c>
      <c r="N155" s="12">
        <f>IF(A155&lt;(Støtteark!$H$4-5),0,B155)</f>
        <v>0</v>
      </c>
    </row>
    <row r="156" spans="1:14" x14ac:dyDescent="0.25">
      <c r="A156" s="20"/>
      <c r="B156" s="20"/>
      <c r="C156" s="20"/>
      <c r="D156" s="20"/>
      <c r="E156" s="20"/>
      <c r="F156" s="20"/>
      <c r="G156" s="20"/>
      <c r="H156" s="20"/>
      <c r="I156" s="20"/>
      <c r="J156" s="32"/>
      <c r="K156" s="12">
        <f t="shared" si="4"/>
        <v>0</v>
      </c>
      <c r="L156" s="12">
        <f t="shared" si="5"/>
        <v>0</v>
      </c>
      <c r="M156" s="12">
        <f>IF(E156&lt;1,0,IF(A156&lt;(Støtteark!$H$4-5),0,(IF(G156="Utførelse",(K156),IF(G156="Fagkontroll",(L156),0)))))</f>
        <v>0</v>
      </c>
      <c r="N156" s="12">
        <f>IF(A156&lt;(Støtteark!$H$4-5),0,B156)</f>
        <v>0</v>
      </c>
    </row>
    <row r="157" spans="1:14" x14ac:dyDescent="0.25">
      <c r="A157" s="20"/>
      <c r="B157" s="20"/>
      <c r="C157" s="20"/>
      <c r="D157" s="20"/>
      <c r="E157" s="20"/>
      <c r="F157" s="20"/>
      <c r="G157" s="20"/>
      <c r="H157" s="20"/>
      <c r="I157" s="20"/>
      <c r="J157" s="32"/>
      <c r="K157" s="12">
        <f t="shared" si="4"/>
        <v>0</v>
      </c>
      <c r="L157" s="12">
        <f t="shared" si="5"/>
        <v>0</v>
      </c>
      <c r="M157" s="12">
        <f>IF(E157&lt;1,0,IF(A157&lt;(Støtteark!$H$4-5),0,(IF(G157="Utførelse",(K157),IF(G157="Fagkontroll",(L157),0)))))</f>
        <v>0</v>
      </c>
      <c r="N157" s="12">
        <f>IF(A157&lt;(Støtteark!$H$4-5),0,B157)</f>
        <v>0</v>
      </c>
    </row>
    <row r="158" spans="1:14" x14ac:dyDescent="0.25">
      <c r="A158" s="20"/>
      <c r="B158" s="20"/>
      <c r="C158" s="20"/>
      <c r="D158" s="20"/>
      <c r="E158" s="20"/>
      <c r="F158" s="20"/>
      <c r="G158" s="20"/>
      <c r="H158" s="20"/>
      <c r="I158" s="20"/>
      <c r="J158" s="32"/>
      <c r="K158" s="12">
        <f t="shared" si="4"/>
        <v>0</v>
      </c>
      <c r="L158" s="12">
        <f t="shared" si="5"/>
        <v>0</v>
      </c>
      <c r="M158" s="12">
        <f>IF(E158&lt;1,0,IF(A158&lt;(Støtteark!$H$4-5),0,(IF(G158="Utførelse",(K158),IF(G158="Fagkontroll",(L158),0)))))</f>
        <v>0</v>
      </c>
      <c r="N158" s="12">
        <f>IF(A158&lt;(Støtteark!$H$4-5),0,B158)</f>
        <v>0</v>
      </c>
    </row>
    <row r="159" spans="1:14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32"/>
      <c r="K159" s="12">
        <f t="shared" si="4"/>
        <v>0</v>
      </c>
      <c r="L159" s="12">
        <f t="shared" si="5"/>
        <v>0</v>
      </c>
      <c r="M159" s="12">
        <f>IF(E159&lt;1,0,IF(A159&lt;(Støtteark!$H$4-5),0,(IF(G159="Utførelse",(K159),IF(G159="Fagkontroll",(L159),0)))))</f>
        <v>0</v>
      </c>
      <c r="N159" s="12">
        <f>IF(A159&lt;(Støtteark!$H$4-5),0,B159)</f>
        <v>0</v>
      </c>
    </row>
    <row r="160" spans="1:14" x14ac:dyDescent="0.25">
      <c r="A160" s="20"/>
      <c r="B160" s="20"/>
      <c r="C160" s="20"/>
      <c r="D160" s="20"/>
      <c r="E160" s="20"/>
      <c r="F160" s="20"/>
      <c r="G160" s="20"/>
      <c r="H160" s="20"/>
      <c r="I160" s="20"/>
      <c r="J160" s="32"/>
      <c r="K160" s="12">
        <f t="shared" si="4"/>
        <v>0</v>
      </c>
      <c r="L160" s="12">
        <f t="shared" si="5"/>
        <v>0</v>
      </c>
      <c r="M160" s="12">
        <f>IF(E160&lt;1,0,IF(A160&lt;(Støtteark!$H$4-5),0,(IF(G160="Utførelse",(K160),IF(G160="Fagkontroll",(L160),0)))))</f>
        <v>0</v>
      </c>
      <c r="N160" s="12">
        <f>IF(A160&lt;(Støtteark!$H$4-5),0,B160)</f>
        <v>0</v>
      </c>
    </row>
    <row r="161" spans="1:14" x14ac:dyDescent="0.25">
      <c r="A161" s="20"/>
      <c r="B161" s="20"/>
      <c r="C161" s="20"/>
      <c r="D161" s="20"/>
      <c r="E161" s="20"/>
      <c r="F161" s="20"/>
      <c r="G161" s="20"/>
      <c r="H161" s="20"/>
      <c r="I161" s="20"/>
      <c r="J161" s="32"/>
      <c r="K161" s="12">
        <f t="shared" si="4"/>
        <v>0</v>
      </c>
      <c r="L161" s="12">
        <f t="shared" si="5"/>
        <v>0</v>
      </c>
      <c r="M161" s="12">
        <f>IF(E161&lt;1,0,IF(A161&lt;(Støtteark!$H$4-5),0,(IF(G161="Utførelse",(K161),IF(G161="Fagkontroll",(L161),0)))))</f>
        <v>0</v>
      </c>
      <c r="N161" s="12">
        <f>IF(A161&lt;(Støtteark!$H$4-5),0,B161)</f>
        <v>0</v>
      </c>
    </row>
    <row r="162" spans="1:14" x14ac:dyDescent="0.25">
      <c r="A162" s="20"/>
      <c r="B162" s="20"/>
      <c r="C162" s="20"/>
      <c r="D162" s="20"/>
      <c r="E162" s="20"/>
      <c r="F162" s="20"/>
      <c r="G162" s="20"/>
      <c r="H162" s="20"/>
      <c r="I162" s="20"/>
      <c r="J162" s="32"/>
      <c r="K162" s="12">
        <f t="shared" si="4"/>
        <v>0</v>
      </c>
      <c r="L162" s="12">
        <f t="shared" si="5"/>
        <v>0</v>
      </c>
      <c r="M162" s="12">
        <f>IF(E162&lt;1,0,IF(A162&lt;(Støtteark!$H$4-5),0,(IF(G162="Utførelse",(K162),IF(G162="Fagkontroll",(L162),0)))))</f>
        <v>0</v>
      </c>
      <c r="N162" s="12">
        <f>IF(A162&lt;(Støtteark!$H$4-5),0,B162)</f>
        <v>0</v>
      </c>
    </row>
    <row r="163" spans="1:14" x14ac:dyDescent="0.25">
      <c r="A163" s="20"/>
      <c r="B163" s="20"/>
      <c r="C163" s="20"/>
      <c r="D163" s="20"/>
      <c r="E163" s="20"/>
      <c r="F163" s="20"/>
      <c r="G163" s="20"/>
      <c r="H163" s="20"/>
      <c r="I163" s="20"/>
      <c r="J163" s="32"/>
      <c r="K163" s="12">
        <f t="shared" si="4"/>
        <v>0</v>
      </c>
      <c r="L163" s="12">
        <f t="shared" si="5"/>
        <v>0</v>
      </c>
      <c r="M163" s="12">
        <f>IF(E163&lt;1,0,IF(A163&lt;(Støtteark!$H$4-5),0,(IF(G163="Utførelse",(K163),IF(G163="Fagkontroll",(L163),0)))))</f>
        <v>0</v>
      </c>
      <c r="N163" s="12">
        <f>IF(A163&lt;(Støtteark!$H$4-5),0,B163)</f>
        <v>0</v>
      </c>
    </row>
    <row r="164" spans="1:14" x14ac:dyDescent="0.25">
      <c r="A164" s="20"/>
      <c r="B164" s="20"/>
      <c r="C164" s="20"/>
      <c r="D164" s="20"/>
      <c r="E164" s="20"/>
      <c r="F164" s="20"/>
      <c r="G164" s="20"/>
      <c r="H164" s="20"/>
      <c r="I164" s="20"/>
      <c r="J164" s="32"/>
      <c r="K164" s="12">
        <f t="shared" si="4"/>
        <v>0</v>
      </c>
      <c r="L164" s="12">
        <f t="shared" si="5"/>
        <v>0</v>
      </c>
      <c r="M164" s="12">
        <f>IF(E164&lt;1,0,IF(A164&lt;(Støtteark!$H$4-5),0,(IF(G164="Utførelse",(K164),IF(G164="Fagkontroll",(L164),0)))))</f>
        <v>0</v>
      </c>
      <c r="N164" s="12">
        <f>IF(A164&lt;(Støtteark!$H$4-5),0,B164)</f>
        <v>0</v>
      </c>
    </row>
    <row r="165" spans="1:14" x14ac:dyDescent="0.25">
      <c r="A165" s="20"/>
      <c r="B165" s="20"/>
      <c r="C165" s="20"/>
      <c r="D165" s="20"/>
      <c r="E165" s="20"/>
      <c r="F165" s="20"/>
      <c r="G165" s="20"/>
      <c r="H165" s="20"/>
      <c r="I165" s="20"/>
      <c r="J165" s="32"/>
      <c r="K165" s="12">
        <f t="shared" si="4"/>
        <v>0</v>
      </c>
      <c r="L165" s="12">
        <f t="shared" si="5"/>
        <v>0</v>
      </c>
      <c r="M165" s="12">
        <f>IF(E165&lt;1,0,IF(A165&lt;(Støtteark!$H$4-5),0,(IF(G165="Utførelse",(K165),IF(G165="Fagkontroll",(L165),0)))))</f>
        <v>0</v>
      </c>
      <c r="N165" s="12">
        <f>IF(A165&lt;(Støtteark!$H$4-5),0,B165)</f>
        <v>0</v>
      </c>
    </row>
    <row r="166" spans="1:14" x14ac:dyDescent="0.25">
      <c r="A166" s="20"/>
      <c r="B166" s="20"/>
      <c r="C166" s="20"/>
      <c r="D166" s="20"/>
      <c r="E166" s="20"/>
      <c r="F166" s="20"/>
      <c r="G166" s="20"/>
      <c r="H166" s="20"/>
      <c r="I166" s="20"/>
      <c r="J166" s="32"/>
      <c r="K166" s="12">
        <f t="shared" si="4"/>
        <v>0</v>
      </c>
      <c r="L166" s="12">
        <f t="shared" si="5"/>
        <v>0</v>
      </c>
      <c r="M166" s="12">
        <f>IF(E166&lt;1,0,IF(A166&lt;(Støtteark!$H$4-5),0,(IF(G166="Utførelse",(K166),IF(G166="Fagkontroll",(L166),0)))))</f>
        <v>0</v>
      </c>
      <c r="N166" s="12">
        <f>IF(A166&lt;(Støtteark!$H$4-5),0,B166)</f>
        <v>0</v>
      </c>
    </row>
    <row r="167" spans="1:14" x14ac:dyDescent="0.25">
      <c r="A167" s="20"/>
      <c r="B167" s="20"/>
      <c r="C167" s="20"/>
      <c r="D167" s="20"/>
      <c r="E167" s="20"/>
      <c r="F167" s="20"/>
      <c r="G167" s="20"/>
      <c r="H167" s="20"/>
      <c r="I167" s="20"/>
      <c r="J167" s="32"/>
      <c r="K167" s="12">
        <f t="shared" si="4"/>
        <v>0</v>
      </c>
      <c r="L167" s="12">
        <f t="shared" si="5"/>
        <v>0</v>
      </c>
      <c r="M167" s="12">
        <f>IF(E167&lt;1,0,IF(A167&lt;(Støtteark!$H$4-5),0,(IF(G167="Utførelse",(K167),IF(G167="Fagkontroll",(L167),0)))))</f>
        <v>0</v>
      </c>
      <c r="N167" s="12">
        <f>IF(A167&lt;(Støtteark!$H$4-5),0,B167)</f>
        <v>0</v>
      </c>
    </row>
    <row r="168" spans="1:14" x14ac:dyDescent="0.25">
      <c r="A168" s="20"/>
      <c r="B168" s="20"/>
      <c r="C168" s="20"/>
      <c r="D168" s="20"/>
      <c r="E168" s="20"/>
      <c r="F168" s="20"/>
      <c r="G168" s="20"/>
      <c r="H168" s="20"/>
      <c r="I168" s="20"/>
      <c r="J168" s="32"/>
      <c r="K168" s="12">
        <f t="shared" si="4"/>
        <v>0</v>
      </c>
      <c r="L168" s="12">
        <f t="shared" si="5"/>
        <v>0</v>
      </c>
      <c r="M168" s="12">
        <f>IF(E168&lt;1,0,IF(A168&lt;(Støtteark!$H$4-5),0,(IF(G168="Utførelse",(K168),IF(G168="Fagkontroll",(L168),0)))))</f>
        <v>0</v>
      </c>
      <c r="N168" s="12">
        <f>IF(A168&lt;(Støtteark!$H$4-5),0,B168)</f>
        <v>0</v>
      </c>
    </row>
    <row r="169" spans="1:14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32"/>
      <c r="K169" s="12">
        <f t="shared" si="4"/>
        <v>0</v>
      </c>
      <c r="L169" s="12">
        <f t="shared" si="5"/>
        <v>0</v>
      </c>
      <c r="M169" s="12">
        <f>IF(E169&lt;1,0,IF(A169&lt;(Støtteark!$H$4-5),0,(IF(G169="Utførelse",(K169),IF(G169="Fagkontroll",(L169),0)))))</f>
        <v>0</v>
      </c>
      <c r="N169" s="12">
        <f>IF(A169&lt;(Støtteark!$H$4-5),0,B169)</f>
        <v>0</v>
      </c>
    </row>
    <row r="170" spans="1:14" x14ac:dyDescent="0.25">
      <c r="A170" s="20"/>
      <c r="B170" s="20"/>
      <c r="C170" s="20"/>
      <c r="D170" s="20"/>
      <c r="E170" s="20"/>
      <c r="F170" s="20"/>
      <c r="G170" s="20"/>
      <c r="H170" s="20"/>
      <c r="I170" s="20"/>
      <c r="J170" s="32"/>
      <c r="K170" s="12">
        <f t="shared" si="4"/>
        <v>0</v>
      </c>
      <c r="L170" s="12">
        <f t="shared" si="5"/>
        <v>0</v>
      </c>
      <c r="M170" s="12">
        <f>IF(E170&lt;1,0,IF(A170&lt;(Støtteark!$H$4-5),0,(IF(G170="Utførelse",(K170),IF(G170="Fagkontroll",(L170),0)))))</f>
        <v>0</v>
      </c>
      <c r="N170" s="12">
        <f>IF(A170&lt;(Støtteark!$H$4-5),0,B170)</f>
        <v>0</v>
      </c>
    </row>
    <row r="171" spans="1:14" x14ac:dyDescent="0.25">
      <c r="A171" s="20"/>
      <c r="B171" s="20"/>
      <c r="C171" s="20"/>
      <c r="D171" s="20"/>
      <c r="E171" s="20"/>
      <c r="F171" s="20"/>
      <c r="G171" s="20"/>
      <c r="H171" s="20"/>
      <c r="I171" s="20"/>
      <c r="J171" s="32"/>
      <c r="K171" s="12">
        <f t="shared" si="4"/>
        <v>0</v>
      </c>
      <c r="L171" s="12">
        <f t="shared" si="5"/>
        <v>0</v>
      </c>
      <c r="M171" s="12">
        <f>IF(E171&lt;1,0,IF(A171&lt;(Støtteark!$H$4-5),0,(IF(G171="Utførelse",(K171),IF(G171="Fagkontroll",(L171),0)))))</f>
        <v>0</v>
      </c>
      <c r="N171" s="12">
        <f>IF(A171&lt;(Støtteark!$H$4-5),0,B171)</f>
        <v>0</v>
      </c>
    </row>
    <row r="172" spans="1:14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32"/>
      <c r="K172" s="12">
        <f t="shared" si="4"/>
        <v>0</v>
      </c>
      <c r="L172" s="12">
        <f t="shared" si="5"/>
        <v>0</v>
      </c>
      <c r="M172" s="12">
        <f>IF(E172&lt;1,0,IF(A172&lt;(Støtteark!$H$4-5),0,(IF(G172="Utførelse",(K172),IF(G172="Fagkontroll",(L172),0)))))</f>
        <v>0</v>
      </c>
      <c r="N172" s="12">
        <f>IF(A172&lt;(Støtteark!$H$4-5),0,B172)</f>
        <v>0</v>
      </c>
    </row>
    <row r="173" spans="1:14" x14ac:dyDescent="0.25">
      <c r="A173" s="20"/>
      <c r="B173" s="20"/>
      <c r="C173" s="20"/>
      <c r="D173" s="20"/>
      <c r="E173" s="20"/>
      <c r="F173" s="20"/>
      <c r="G173" s="20"/>
      <c r="H173" s="20"/>
      <c r="I173" s="20"/>
      <c r="J173" s="32"/>
      <c r="K173" s="12">
        <f t="shared" si="4"/>
        <v>0</v>
      </c>
      <c r="L173" s="12">
        <f t="shared" si="5"/>
        <v>0</v>
      </c>
      <c r="M173" s="12">
        <f>IF(E173&lt;1,0,IF(A173&lt;(Støtteark!$H$4-5),0,(IF(G173="Utførelse",(K173),IF(G173="Fagkontroll",(L173),0)))))</f>
        <v>0</v>
      </c>
      <c r="N173" s="12">
        <f>IF(A173&lt;(Støtteark!$H$4-5),0,B173)</f>
        <v>0</v>
      </c>
    </row>
    <row r="174" spans="1:14" x14ac:dyDescent="0.25">
      <c r="A174" s="20"/>
      <c r="B174" s="20"/>
      <c r="C174" s="20"/>
      <c r="D174" s="20"/>
      <c r="E174" s="20"/>
      <c r="F174" s="20"/>
      <c r="G174" s="20"/>
      <c r="H174" s="20"/>
      <c r="I174" s="20"/>
      <c r="J174" s="32"/>
      <c r="K174" s="12">
        <f t="shared" si="4"/>
        <v>0</v>
      </c>
      <c r="L174" s="12">
        <f t="shared" si="5"/>
        <v>0</v>
      </c>
      <c r="M174" s="12">
        <f>IF(E174&lt;1,0,IF(A174&lt;(Støtteark!$H$4-5),0,(IF(G174="Utførelse",(K174),IF(G174="Fagkontroll",(L174),0)))))</f>
        <v>0</v>
      </c>
      <c r="N174" s="12">
        <f>IF(A174&lt;(Støtteark!$H$4-5),0,B174)</f>
        <v>0</v>
      </c>
    </row>
    <row r="175" spans="1:14" x14ac:dyDescent="0.25">
      <c r="A175" s="20"/>
      <c r="B175" s="20"/>
      <c r="C175" s="20"/>
      <c r="D175" s="20"/>
      <c r="E175" s="20"/>
      <c r="F175" s="20"/>
      <c r="G175" s="20"/>
      <c r="H175" s="20"/>
      <c r="I175" s="20"/>
      <c r="J175" s="32"/>
      <c r="K175" s="12">
        <f t="shared" si="4"/>
        <v>0</v>
      </c>
      <c r="L175" s="12">
        <f t="shared" si="5"/>
        <v>0</v>
      </c>
      <c r="M175" s="12">
        <f>IF(E175&lt;1,0,IF(A175&lt;(Støtteark!$H$4-5),0,(IF(G175="Utførelse",(K175),IF(G175="Fagkontroll",(L175),0)))))</f>
        <v>0</v>
      </c>
      <c r="N175" s="12">
        <f>IF(A175&lt;(Støtteark!$H$4-5),0,B175)</f>
        <v>0</v>
      </c>
    </row>
    <row r="176" spans="1:14" x14ac:dyDescent="0.25">
      <c r="A176" s="20"/>
      <c r="B176" s="20"/>
      <c r="C176" s="20"/>
      <c r="D176" s="20"/>
      <c r="E176" s="20"/>
      <c r="F176" s="20"/>
      <c r="G176" s="20"/>
      <c r="H176" s="20"/>
      <c r="I176" s="20"/>
      <c r="J176" s="32"/>
      <c r="K176" s="12">
        <f t="shared" si="4"/>
        <v>0</v>
      </c>
      <c r="L176" s="12">
        <f t="shared" si="5"/>
        <v>0</v>
      </c>
      <c r="M176" s="12">
        <f>IF(E176&lt;1,0,IF(A176&lt;(Støtteark!$H$4-5),0,(IF(G176="Utførelse",(K176),IF(G176="Fagkontroll",(L176),0)))))</f>
        <v>0</v>
      </c>
      <c r="N176" s="12">
        <f>IF(A176&lt;(Støtteark!$H$4-5),0,B176)</f>
        <v>0</v>
      </c>
    </row>
    <row r="177" spans="1:14" x14ac:dyDescent="0.25">
      <c r="A177" s="20"/>
      <c r="B177" s="20"/>
      <c r="C177" s="20"/>
      <c r="D177" s="20"/>
      <c r="E177" s="20"/>
      <c r="F177" s="20"/>
      <c r="G177" s="20"/>
      <c r="H177" s="20"/>
      <c r="I177" s="20"/>
      <c r="J177" s="32"/>
      <c r="K177" s="12">
        <f t="shared" si="4"/>
        <v>0</v>
      </c>
      <c r="L177" s="12">
        <f t="shared" si="5"/>
        <v>0</v>
      </c>
      <c r="M177" s="12">
        <f>IF(E177&lt;1,0,IF(A177&lt;(Støtteark!$H$4-5),0,(IF(G177="Utførelse",(K177),IF(G177="Fagkontroll",(L177),0)))))</f>
        <v>0</v>
      </c>
      <c r="N177" s="12">
        <f>IF(A177&lt;(Støtteark!$H$4-5),0,B177)</f>
        <v>0</v>
      </c>
    </row>
    <row r="178" spans="1:14" x14ac:dyDescent="0.25">
      <c r="A178" s="20"/>
      <c r="B178" s="20"/>
      <c r="C178" s="20"/>
      <c r="D178" s="20"/>
      <c r="E178" s="20"/>
      <c r="F178" s="20"/>
      <c r="G178" s="20"/>
      <c r="H178" s="20"/>
      <c r="I178" s="20"/>
      <c r="J178" s="32"/>
      <c r="K178" s="12">
        <f t="shared" si="4"/>
        <v>0</v>
      </c>
      <c r="L178" s="12">
        <f t="shared" si="5"/>
        <v>0</v>
      </c>
      <c r="M178" s="12">
        <f>IF(E178&lt;1,0,IF(A178&lt;(Støtteark!$H$4-5),0,(IF(G178="Utførelse",(K178),IF(G178="Fagkontroll",(L178),0)))))</f>
        <v>0</v>
      </c>
      <c r="N178" s="12">
        <f>IF(A178&lt;(Støtteark!$H$4-5),0,B178)</f>
        <v>0</v>
      </c>
    </row>
    <row r="179" spans="1:14" x14ac:dyDescent="0.25">
      <c r="A179" s="20"/>
      <c r="B179" s="20"/>
      <c r="C179" s="20"/>
      <c r="D179" s="20"/>
      <c r="E179" s="20"/>
      <c r="F179" s="20"/>
      <c r="G179" s="20"/>
      <c r="H179" s="20"/>
      <c r="I179" s="20"/>
      <c r="J179" s="32"/>
      <c r="K179" s="12">
        <f t="shared" si="4"/>
        <v>0</v>
      </c>
      <c r="L179" s="12">
        <f t="shared" si="5"/>
        <v>0</v>
      </c>
      <c r="M179" s="12">
        <f>IF(E179&lt;1,0,IF(A179&lt;(Støtteark!$H$4-5),0,(IF(G179="Utførelse",(K179),IF(G179="Fagkontroll",(L179),0)))))</f>
        <v>0</v>
      </c>
      <c r="N179" s="12">
        <f>IF(A179&lt;(Støtteark!$H$4-5),0,B179)</f>
        <v>0</v>
      </c>
    </row>
    <row r="180" spans="1:14" x14ac:dyDescent="0.25">
      <c r="A180" s="20"/>
      <c r="B180" s="20"/>
      <c r="C180" s="20"/>
      <c r="D180" s="20"/>
      <c r="E180" s="20"/>
      <c r="F180" s="20"/>
      <c r="G180" s="20"/>
      <c r="H180" s="20"/>
      <c r="I180" s="20"/>
      <c r="J180" s="32"/>
      <c r="K180" s="12">
        <f t="shared" si="4"/>
        <v>0</v>
      </c>
      <c r="L180" s="12">
        <f t="shared" si="5"/>
        <v>0</v>
      </c>
      <c r="M180" s="12">
        <f>IF(E180&lt;1,0,IF(A180&lt;(Støtteark!$H$4-5),0,(IF(G180="Utførelse",(K180),IF(G180="Fagkontroll",(L180),0)))))</f>
        <v>0</v>
      </c>
      <c r="N180" s="12">
        <f>IF(A180&lt;(Støtteark!$H$4-5),0,B180)</f>
        <v>0</v>
      </c>
    </row>
    <row r="181" spans="1:14" x14ac:dyDescent="0.25">
      <c r="A181" s="20"/>
      <c r="B181" s="20"/>
      <c r="C181" s="20"/>
      <c r="D181" s="20"/>
      <c r="E181" s="20"/>
      <c r="F181" s="20"/>
      <c r="G181" s="20"/>
      <c r="H181" s="20"/>
      <c r="I181" s="20"/>
      <c r="J181" s="32"/>
      <c r="K181" s="12">
        <f t="shared" si="4"/>
        <v>0</v>
      </c>
      <c r="L181" s="12">
        <f t="shared" si="5"/>
        <v>0</v>
      </c>
      <c r="M181" s="12">
        <f>IF(E181&lt;1,0,IF(A181&lt;(Støtteark!$H$4-5),0,(IF(G181="Utførelse",(K181),IF(G181="Fagkontroll",(L181),0)))))</f>
        <v>0</v>
      </c>
      <c r="N181" s="12">
        <f>IF(A181&lt;(Støtteark!$H$4-5),0,B181)</f>
        <v>0</v>
      </c>
    </row>
    <row r="182" spans="1:14" x14ac:dyDescent="0.25">
      <c r="A182" s="20"/>
      <c r="B182" s="20"/>
      <c r="C182" s="20"/>
      <c r="D182" s="20"/>
      <c r="E182" s="20"/>
      <c r="F182" s="20"/>
      <c r="G182" s="20"/>
      <c r="H182" s="20"/>
      <c r="I182" s="20"/>
      <c r="J182" s="32"/>
      <c r="K182" s="12">
        <f t="shared" si="4"/>
        <v>0</v>
      </c>
      <c r="L182" s="12">
        <f t="shared" si="5"/>
        <v>0</v>
      </c>
      <c r="M182" s="12">
        <f>IF(E182&lt;1,0,IF(A182&lt;(Støtteark!$H$4-5),0,(IF(G182="Utførelse",(K182),IF(G182="Fagkontroll",(L182),0)))))</f>
        <v>0</v>
      </c>
      <c r="N182" s="12">
        <f>IF(A182&lt;(Støtteark!$H$4-5),0,B182)</f>
        <v>0</v>
      </c>
    </row>
    <row r="183" spans="1:14" x14ac:dyDescent="0.25">
      <c r="A183" s="20"/>
      <c r="B183" s="20"/>
      <c r="C183" s="20"/>
      <c r="D183" s="20"/>
      <c r="E183" s="20"/>
      <c r="F183" s="20"/>
      <c r="G183" s="20"/>
      <c r="H183" s="20"/>
      <c r="I183" s="20"/>
      <c r="J183" s="32"/>
      <c r="K183" s="12">
        <f t="shared" si="4"/>
        <v>0</v>
      </c>
      <c r="L183" s="12">
        <f t="shared" si="5"/>
        <v>0</v>
      </c>
      <c r="M183" s="12">
        <f>IF(E183&lt;1,0,IF(A183&lt;(Støtteark!$H$4-5),0,(IF(G183="Utførelse",(K183),IF(G183="Fagkontroll",(L183),0)))))</f>
        <v>0</v>
      </c>
      <c r="N183" s="12">
        <f>IF(A183&lt;(Støtteark!$H$4-5),0,B183)</f>
        <v>0</v>
      </c>
    </row>
    <row r="184" spans="1:14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32"/>
      <c r="K184" s="12">
        <f t="shared" si="4"/>
        <v>0</v>
      </c>
      <c r="L184" s="12">
        <f t="shared" si="5"/>
        <v>0</v>
      </c>
      <c r="M184" s="12">
        <f>IF(E184&lt;1,0,IF(A184&lt;(Støtteark!$H$4-5),0,(IF(G184="Utførelse",(K184),IF(G184="Fagkontroll",(L184),0)))))</f>
        <v>0</v>
      </c>
      <c r="N184" s="12">
        <f>IF(A184&lt;(Støtteark!$H$4-5),0,B184)</f>
        <v>0</v>
      </c>
    </row>
    <row r="185" spans="1:14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32"/>
      <c r="K185" s="12">
        <f t="shared" si="4"/>
        <v>0</v>
      </c>
      <c r="L185" s="12">
        <f t="shared" si="5"/>
        <v>0</v>
      </c>
      <c r="M185" s="12">
        <f>IF(E185&lt;1,0,IF(A185&lt;(Støtteark!$H$4-5),0,(IF(G185="Utførelse",(K185),IF(G185="Fagkontroll",(L185),0)))))</f>
        <v>0</v>
      </c>
      <c r="N185" s="12">
        <f>IF(A185&lt;(Støtteark!$H$4-5),0,B185)</f>
        <v>0</v>
      </c>
    </row>
    <row r="186" spans="1:14" x14ac:dyDescent="0.25">
      <c r="A186" s="20"/>
      <c r="B186" s="20"/>
      <c r="C186" s="20"/>
      <c r="D186" s="20"/>
      <c r="E186" s="20"/>
      <c r="F186" s="20"/>
      <c r="G186" s="20"/>
      <c r="H186" s="20"/>
      <c r="I186" s="20"/>
      <c r="J186" s="32"/>
      <c r="K186" s="12">
        <f t="shared" si="4"/>
        <v>0</v>
      </c>
      <c r="L186" s="12">
        <f t="shared" si="5"/>
        <v>0</v>
      </c>
      <c r="M186" s="12">
        <f>IF(E186&lt;1,0,IF(A186&lt;(Støtteark!$H$4-5),0,(IF(G186="Utførelse",(K186),IF(G186="Fagkontroll",(L186),0)))))</f>
        <v>0</v>
      </c>
      <c r="N186" s="12">
        <f>IF(A186&lt;(Støtteark!$H$4-5),0,B186)</f>
        <v>0</v>
      </c>
    </row>
    <row r="187" spans="1:14" x14ac:dyDescent="0.25">
      <c r="A187" s="20"/>
      <c r="B187" s="20"/>
      <c r="C187" s="20"/>
      <c r="D187" s="20"/>
      <c r="E187" s="20"/>
      <c r="F187" s="20"/>
      <c r="G187" s="20"/>
      <c r="H187" s="20"/>
      <c r="I187" s="20"/>
      <c r="J187" s="32"/>
      <c r="K187" s="12">
        <f t="shared" si="4"/>
        <v>0</v>
      </c>
      <c r="L187" s="12">
        <f t="shared" si="5"/>
        <v>0</v>
      </c>
      <c r="M187" s="12">
        <f>IF(E187&lt;1,0,IF(A187&lt;(Støtteark!$H$4-5),0,(IF(G187="Utførelse",(K187),IF(G187="Fagkontroll",(L187),0)))))</f>
        <v>0</v>
      </c>
      <c r="N187" s="12">
        <f>IF(A187&lt;(Støtteark!$H$4-5),0,B187)</f>
        <v>0</v>
      </c>
    </row>
    <row r="188" spans="1:14" x14ac:dyDescent="0.25">
      <c r="A188" s="20"/>
      <c r="B188" s="20"/>
      <c r="C188" s="20"/>
      <c r="D188" s="20"/>
      <c r="E188" s="20"/>
      <c r="F188" s="20"/>
      <c r="G188" s="20"/>
      <c r="H188" s="20"/>
      <c r="I188" s="20"/>
      <c r="J188" s="32"/>
      <c r="K188" s="12">
        <f t="shared" si="4"/>
        <v>0</v>
      </c>
      <c r="L188" s="12">
        <f t="shared" si="5"/>
        <v>0</v>
      </c>
      <c r="M188" s="12">
        <f>IF(E188&lt;1,0,IF(A188&lt;(Støtteark!$H$4-5),0,(IF(G188="Utførelse",(K188),IF(G188="Fagkontroll",(L188),0)))))</f>
        <v>0</v>
      </c>
      <c r="N188" s="12">
        <f>IF(A188&lt;(Støtteark!$H$4-5),0,B188)</f>
        <v>0</v>
      </c>
    </row>
    <row r="189" spans="1:14" x14ac:dyDescent="0.25">
      <c r="A189" s="20"/>
      <c r="B189" s="20"/>
      <c r="C189" s="20"/>
      <c r="D189" s="20"/>
      <c r="E189" s="20"/>
      <c r="F189" s="20"/>
      <c r="G189" s="20"/>
      <c r="H189" s="20"/>
      <c r="I189" s="20"/>
      <c r="J189" s="32"/>
      <c r="K189" s="12">
        <f t="shared" si="4"/>
        <v>0</v>
      </c>
      <c r="L189" s="12">
        <f t="shared" si="5"/>
        <v>0</v>
      </c>
      <c r="M189" s="12">
        <f>IF(E189&lt;1,0,IF(A189&lt;(Støtteark!$H$4-5),0,(IF(G189="Utførelse",(K189),IF(G189="Fagkontroll",(L189),0)))))</f>
        <v>0</v>
      </c>
      <c r="N189" s="12">
        <f>IF(A189&lt;(Støtteark!$H$4-5),0,B189)</f>
        <v>0</v>
      </c>
    </row>
    <row r="190" spans="1:14" x14ac:dyDescent="0.25">
      <c r="A190" s="20"/>
      <c r="B190" s="20"/>
      <c r="C190" s="20"/>
      <c r="D190" s="20"/>
      <c r="E190" s="20"/>
      <c r="F190" s="20"/>
      <c r="G190" s="20"/>
      <c r="H190" s="20"/>
      <c r="I190" s="20"/>
      <c r="J190" s="32"/>
      <c r="K190" s="12">
        <f t="shared" si="4"/>
        <v>0</v>
      </c>
      <c r="L190" s="12">
        <f t="shared" si="5"/>
        <v>0</v>
      </c>
      <c r="M190" s="12">
        <f>IF(E190&lt;1,0,IF(A190&lt;(Støtteark!$H$4-5),0,(IF(G190="Utførelse",(K190),IF(G190="Fagkontroll",(L190),0)))))</f>
        <v>0</v>
      </c>
      <c r="N190" s="12">
        <f>IF(A190&lt;(Støtteark!$H$4-5),0,B190)</f>
        <v>0</v>
      </c>
    </row>
    <row r="191" spans="1:14" x14ac:dyDescent="0.25">
      <c r="A191" s="20"/>
      <c r="B191" s="20"/>
      <c r="C191" s="20"/>
      <c r="D191" s="20"/>
      <c r="E191" s="20"/>
      <c r="F191" s="20"/>
      <c r="G191" s="20"/>
      <c r="H191" s="20"/>
      <c r="I191" s="20"/>
      <c r="J191" s="32"/>
      <c r="K191" s="12">
        <f t="shared" si="4"/>
        <v>0</v>
      </c>
      <c r="L191" s="12">
        <f t="shared" si="5"/>
        <v>0</v>
      </c>
      <c r="M191" s="12">
        <f>IF(E191&lt;1,0,IF(A191&lt;(Støtteark!$H$4-5),0,(IF(G191="Utførelse",(K191),IF(G191="Fagkontroll",(L191),0)))))</f>
        <v>0</v>
      </c>
      <c r="N191" s="12">
        <f>IF(A191&lt;(Støtteark!$H$4-5),0,B191)</f>
        <v>0</v>
      </c>
    </row>
    <row r="192" spans="1:14" x14ac:dyDescent="0.25">
      <c r="A192" s="20"/>
      <c r="B192" s="20"/>
      <c r="C192" s="20"/>
      <c r="D192" s="20"/>
      <c r="E192" s="20"/>
      <c r="F192" s="20"/>
      <c r="G192" s="20"/>
      <c r="H192" s="20"/>
      <c r="I192" s="20"/>
      <c r="J192" s="32"/>
      <c r="K192" s="12">
        <f t="shared" si="4"/>
        <v>0</v>
      </c>
      <c r="L192" s="12">
        <f t="shared" si="5"/>
        <v>0</v>
      </c>
      <c r="M192" s="12">
        <f>IF(E192&lt;1,0,IF(A192&lt;(Støtteark!$H$4-5),0,(IF(G192="Utførelse",(K192),IF(G192="Fagkontroll",(L192),0)))))</f>
        <v>0</v>
      </c>
      <c r="N192" s="12">
        <f>IF(A192&lt;(Støtteark!$H$4-5),0,B192)</f>
        <v>0</v>
      </c>
    </row>
    <row r="193" spans="1:14" x14ac:dyDescent="0.25">
      <c r="A193" s="20"/>
      <c r="B193" s="20"/>
      <c r="C193" s="20"/>
      <c r="D193" s="20"/>
      <c r="E193" s="20"/>
      <c r="F193" s="20"/>
      <c r="G193" s="20"/>
      <c r="H193" s="20"/>
      <c r="I193" s="20"/>
      <c r="J193" s="32"/>
      <c r="K193" s="12">
        <f t="shared" si="4"/>
        <v>0</v>
      </c>
      <c r="L193" s="12">
        <f t="shared" si="5"/>
        <v>0</v>
      </c>
      <c r="M193" s="12">
        <f>IF(E193&lt;1,0,IF(A193&lt;(Støtteark!$H$4-5),0,(IF(G193="Utførelse",(K193),IF(G193="Fagkontroll",(L193),0)))))</f>
        <v>0</v>
      </c>
      <c r="N193" s="12">
        <f>IF(A193&lt;(Støtteark!$H$4-5),0,B193)</f>
        <v>0</v>
      </c>
    </row>
    <row r="194" spans="1:14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32"/>
      <c r="K194" s="12">
        <f t="shared" si="4"/>
        <v>0</v>
      </c>
      <c r="L194" s="12">
        <f t="shared" si="5"/>
        <v>0</v>
      </c>
      <c r="M194" s="12">
        <f>IF(E194&lt;1,0,IF(A194&lt;(Støtteark!$H$4-5),0,(IF(G194="Utførelse",(K194),IF(G194="Fagkontroll",(L194),0)))))</f>
        <v>0</v>
      </c>
      <c r="N194" s="12">
        <f>IF(A194&lt;(Støtteark!$H$4-5),0,B194)</f>
        <v>0</v>
      </c>
    </row>
    <row r="195" spans="1:14" x14ac:dyDescent="0.25">
      <c r="A195" s="20"/>
      <c r="B195" s="20"/>
      <c r="C195" s="20"/>
      <c r="D195" s="20"/>
      <c r="E195" s="20"/>
      <c r="F195" s="20"/>
      <c r="G195" s="20"/>
      <c r="H195" s="20"/>
      <c r="I195" s="20"/>
      <c r="J195" s="32"/>
      <c r="K195" s="12">
        <f t="shared" si="4"/>
        <v>0</v>
      </c>
      <c r="L195" s="12">
        <f t="shared" si="5"/>
        <v>0</v>
      </c>
      <c r="M195" s="12">
        <f>IF(E195&lt;1,0,IF(A195&lt;(Støtteark!$H$4-5),0,(IF(G195="Utførelse",(K195),IF(G195="Fagkontroll",(L195),0)))))</f>
        <v>0</v>
      </c>
      <c r="N195" s="12">
        <f>IF(A195&lt;(Støtteark!$H$4-5),0,B195)</f>
        <v>0</v>
      </c>
    </row>
    <row r="196" spans="1:14" x14ac:dyDescent="0.25">
      <c r="A196" s="20"/>
      <c r="B196" s="20"/>
      <c r="C196" s="20"/>
      <c r="D196" s="20"/>
      <c r="E196" s="20"/>
      <c r="F196" s="20"/>
      <c r="G196" s="20"/>
      <c r="H196" s="20"/>
      <c r="I196" s="20"/>
      <c r="J196" s="32"/>
      <c r="K196" s="12">
        <f t="shared" si="4"/>
        <v>0</v>
      </c>
      <c r="L196" s="12">
        <f t="shared" si="5"/>
        <v>0</v>
      </c>
      <c r="M196" s="12">
        <f>IF(E196&lt;1,0,IF(A196&lt;(Støtteark!$H$4-5),0,(IF(G196="Utførelse",(K196),IF(G196="Fagkontroll",(L196),0)))))</f>
        <v>0</v>
      </c>
      <c r="N196" s="12">
        <f>IF(A196&lt;(Støtteark!$H$4-5),0,B196)</f>
        <v>0</v>
      </c>
    </row>
    <row r="197" spans="1:14" x14ac:dyDescent="0.25">
      <c r="A197" s="20"/>
      <c r="B197" s="20"/>
      <c r="C197" s="20"/>
      <c r="D197" s="20"/>
      <c r="E197" s="20"/>
      <c r="F197" s="20"/>
      <c r="G197" s="20"/>
      <c r="H197" s="20"/>
      <c r="I197" s="20"/>
      <c r="J197" s="32"/>
      <c r="K197" s="12">
        <f t="shared" si="4"/>
        <v>0</v>
      </c>
      <c r="L197" s="12">
        <f t="shared" si="5"/>
        <v>0</v>
      </c>
      <c r="M197" s="12">
        <f>IF(E197&lt;1,0,IF(A197&lt;(Støtteark!$H$4-5),0,(IF(G197="Utførelse",(K197),IF(G197="Fagkontroll",(L197),0)))))</f>
        <v>0</v>
      </c>
      <c r="N197" s="12">
        <f>IF(A197&lt;(Støtteark!$H$4-5),0,B197)</f>
        <v>0</v>
      </c>
    </row>
    <row r="198" spans="1:14" x14ac:dyDescent="0.25">
      <c r="A198" s="20"/>
      <c r="B198" s="20"/>
      <c r="C198" s="20"/>
      <c r="D198" s="20"/>
      <c r="E198" s="20"/>
      <c r="F198" s="20"/>
      <c r="G198" s="20"/>
      <c r="H198" s="20"/>
      <c r="I198" s="20"/>
      <c r="J198" s="32"/>
      <c r="K198" s="12">
        <f t="shared" si="4"/>
        <v>0</v>
      </c>
      <c r="L198" s="12">
        <f t="shared" si="5"/>
        <v>0</v>
      </c>
      <c r="M198" s="12">
        <f>IF(E198&lt;1,0,IF(A198&lt;(Støtteark!$H$4-5),0,(IF(G198="Utførelse",(K198),IF(G198="Fagkontroll",(L198),0)))))</f>
        <v>0</v>
      </c>
      <c r="N198" s="12">
        <f>IF(A198&lt;(Støtteark!$H$4-5),0,B198)</f>
        <v>0</v>
      </c>
    </row>
    <row r="199" spans="1:14" x14ac:dyDescent="0.25">
      <c r="A199" s="20"/>
      <c r="B199" s="20"/>
      <c r="C199" s="20"/>
      <c r="D199" s="20"/>
      <c r="E199" s="20"/>
      <c r="F199" s="20"/>
      <c r="G199" s="20"/>
      <c r="H199" s="20"/>
      <c r="I199" s="20"/>
      <c r="J199" s="32"/>
      <c r="K199" s="12">
        <f t="shared" si="4"/>
        <v>0</v>
      </c>
      <c r="L199" s="12">
        <f t="shared" si="5"/>
        <v>0</v>
      </c>
      <c r="M199" s="12">
        <f>IF(E199&lt;1,0,IF(A199&lt;(Støtteark!$H$4-5),0,(IF(G199="Utførelse",(K199),IF(G199="Fagkontroll",(L199),0)))))</f>
        <v>0</v>
      </c>
      <c r="N199" s="12">
        <f>IF(A199&lt;(Støtteark!$H$4-5),0,B199)</f>
        <v>0</v>
      </c>
    </row>
    <row r="200" spans="1:14" x14ac:dyDescent="0.25">
      <c r="A200" s="20"/>
      <c r="B200" s="20"/>
      <c r="C200" s="20"/>
      <c r="D200" s="20"/>
      <c r="E200" s="20"/>
      <c r="F200" s="20"/>
      <c r="G200" s="20"/>
      <c r="H200" s="20"/>
      <c r="I200" s="20"/>
      <c r="J200" s="32"/>
      <c r="K200" s="12">
        <f t="shared" si="4"/>
        <v>0</v>
      </c>
      <c r="L200" s="12">
        <f t="shared" si="5"/>
        <v>0</v>
      </c>
      <c r="M200" s="12">
        <f>IF(E200&lt;1,0,IF(A200&lt;(Støtteark!$H$4-5),0,(IF(G200="Utførelse",(K200),IF(G200="Fagkontroll",(L200),0)))))</f>
        <v>0</v>
      </c>
      <c r="N200" s="12">
        <f>IF(A200&lt;(Støtteark!$H$4-5),0,B200)</f>
        <v>0</v>
      </c>
    </row>
    <row r="201" spans="1:14" x14ac:dyDescent="0.25">
      <c r="A201" s="20"/>
      <c r="B201" s="20"/>
      <c r="C201" s="20"/>
      <c r="D201" s="20"/>
      <c r="E201" s="20"/>
      <c r="F201" s="20"/>
      <c r="G201" s="20"/>
      <c r="H201" s="20"/>
      <c r="I201" s="20"/>
      <c r="J201" s="32"/>
      <c r="K201" s="12">
        <f t="shared" si="4"/>
        <v>0</v>
      </c>
      <c r="L201" s="12">
        <f t="shared" si="5"/>
        <v>0</v>
      </c>
      <c r="M201" s="12">
        <f>IF(E201&lt;1,0,IF(A201&lt;(Støtteark!$H$4-5),0,(IF(G201="Utførelse",(K201),IF(G201="Fagkontroll",(L201),0)))))</f>
        <v>0</v>
      </c>
      <c r="N201" s="12">
        <f>IF(A201&lt;(Støtteark!$H$4-5),0,B201)</f>
        <v>0</v>
      </c>
    </row>
    <row r="202" spans="1:14" x14ac:dyDescent="0.25">
      <c r="A202" s="20"/>
      <c r="B202" s="20"/>
      <c r="C202" s="20"/>
      <c r="D202" s="20"/>
      <c r="E202" s="20"/>
      <c r="F202" s="20"/>
      <c r="G202" s="20"/>
      <c r="H202" s="20"/>
      <c r="I202" s="20"/>
      <c r="J202" s="32"/>
      <c r="K202" s="12">
        <f t="shared" si="4"/>
        <v>0</v>
      </c>
      <c r="L202" s="12">
        <f t="shared" si="5"/>
        <v>0</v>
      </c>
      <c r="M202" s="12">
        <f>IF(E202&lt;1,0,IF(A202&lt;(Støtteark!$H$4-5),0,(IF(G202="Utførelse",(K202),IF(G202="Fagkontroll",(L202),0)))))</f>
        <v>0</v>
      </c>
      <c r="N202" s="12">
        <f>IF(A202&lt;(Støtteark!$H$4-5),0,B202)</f>
        <v>0</v>
      </c>
    </row>
    <row r="203" spans="1:14" x14ac:dyDescent="0.25">
      <c r="A203" s="20"/>
      <c r="B203" s="20"/>
      <c r="C203" s="20"/>
      <c r="D203" s="20"/>
      <c r="E203" s="20"/>
      <c r="F203" s="20"/>
      <c r="G203" s="20"/>
      <c r="H203" s="20"/>
      <c r="I203" s="20"/>
      <c r="J203" s="32"/>
      <c r="K203" s="12">
        <f t="shared" si="4"/>
        <v>0</v>
      </c>
      <c r="L203" s="12">
        <f t="shared" si="5"/>
        <v>0</v>
      </c>
      <c r="M203" s="12">
        <f>IF(E203&lt;1,0,IF(A203&lt;(Støtteark!$H$4-5),0,(IF(G203="Utførelse",(K203),IF(G203="Fagkontroll",(L203),0)))))</f>
        <v>0</v>
      </c>
      <c r="N203" s="12">
        <f>IF(A203&lt;(Støtteark!$H$4-5),0,B203)</f>
        <v>0</v>
      </c>
    </row>
    <row r="204" spans="1:14" x14ac:dyDescent="0.25">
      <c r="A204" s="20"/>
      <c r="B204" s="20"/>
      <c r="C204" s="20"/>
      <c r="D204" s="20"/>
      <c r="E204" s="20"/>
      <c r="F204" s="20"/>
      <c r="G204" s="20"/>
      <c r="H204" s="20"/>
      <c r="I204" s="20"/>
      <c r="J204" s="32"/>
      <c r="K204" s="12">
        <f t="shared" si="4"/>
        <v>0</v>
      </c>
      <c r="L204" s="12">
        <f t="shared" si="5"/>
        <v>0</v>
      </c>
      <c r="M204" s="12">
        <f>IF(E204&lt;1,0,IF(A204&lt;(Støtteark!$H$4-5),0,(IF(G204="Utførelse",(K204),IF(G204="Fagkontroll",(L204),0)))))</f>
        <v>0</v>
      </c>
      <c r="N204" s="12">
        <f>IF(A204&lt;(Støtteark!$H$4-5),0,B204)</f>
        <v>0</v>
      </c>
    </row>
    <row r="205" spans="1:14" x14ac:dyDescent="0.25">
      <c r="A205" s="20"/>
      <c r="B205" s="20"/>
      <c r="C205" s="20"/>
      <c r="D205" s="20"/>
      <c r="E205" s="20"/>
      <c r="F205" s="20"/>
      <c r="G205" s="20"/>
      <c r="H205" s="20"/>
      <c r="I205" s="20"/>
      <c r="J205" s="32"/>
      <c r="K205" s="12">
        <f t="shared" ref="K205:K268" si="6">IF(E205&lt;1,0,IF(G205="Utførelse",IF(F205="Flomberegninger damsikkerhet",B205,0),0))</f>
        <v>0</v>
      </c>
      <c r="L205" s="12">
        <f t="shared" ref="L205:L268" si="7">IF(K205&gt;0,0,B205)</f>
        <v>0</v>
      </c>
      <c r="M205" s="12">
        <f>IF(E205&lt;1,0,IF(A205&lt;(Støtteark!$H$4-5),0,(IF(G205="Utførelse",(K205),IF(G205="Fagkontroll",(L205),0)))))</f>
        <v>0</v>
      </c>
      <c r="N205" s="12">
        <f>IF(A205&lt;(Støtteark!$H$4-5),0,B205)</f>
        <v>0</v>
      </c>
    </row>
    <row r="206" spans="1:14" x14ac:dyDescent="0.25">
      <c r="A206" s="20"/>
      <c r="B206" s="20"/>
      <c r="C206" s="20"/>
      <c r="D206" s="20"/>
      <c r="E206" s="20"/>
      <c r="F206" s="20"/>
      <c r="G206" s="20"/>
      <c r="H206" s="20"/>
      <c r="I206" s="20"/>
      <c r="J206" s="32"/>
      <c r="K206" s="12">
        <f t="shared" si="6"/>
        <v>0</v>
      </c>
      <c r="L206" s="12">
        <f t="shared" si="7"/>
        <v>0</v>
      </c>
      <c r="M206" s="12">
        <f>IF(E206&lt;1,0,IF(A206&lt;(Støtteark!$H$4-5),0,(IF(G206="Utførelse",(K206),IF(G206="Fagkontroll",(L206),0)))))</f>
        <v>0</v>
      </c>
      <c r="N206" s="12">
        <f>IF(A206&lt;(Støtteark!$H$4-5),0,B206)</f>
        <v>0</v>
      </c>
    </row>
    <row r="207" spans="1:14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32"/>
      <c r="K207" s="12">
        <f t="shared" si="6"/>
        <v>0</v>
      </c>
      <c r="L207" s="12">
        <f t="shared" si="7"/>
        <v>0</v>
      </c>
      <c r="M207" s="12">
        <f>IF(E207&lt;1,0,IF(A207&lt;(Støtteark!$H$4-5),0,(IF(G207="Utførelse",(K207),IF(G207="Fagkontroll",(L207),0)))))</f>
        <v>0</v>
      </c>
      <c r="N207" s="12">
        <f>IF(A207&lt;(Støtteark!$H$4-5),0,B207)</f>
        <v>0</v>
      </c>
    </row>
    <row r="208" spans="1:14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32"/>
      <c r="K208" s="12">
        <f t="shared" si="6"/>
        <v>0</v>
      </c>
      <c r="L208" s="12">
        <f t="shared" si="7"/>
        <v>0</v>
      </c>
      <c r="M208" s="12">
        <f>IF(E208&lt;1,0,IF(A208&lt;(Støtteark!$H$4-5),0,(IF(G208="Utførelse",(K208),IF(G208="Fagkontroll",(L208),0)))))</f>
        <v>0</v>
      </c>
      <c r="N208" s="12">
        <f>IF(A208&lt;(Støtteark!$H$4-5),0,B208)</f>
        <v>0</v>
      </c>
    </row>
    <row r="209" spans="1:14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32"/>
      <c r="K209" s="12">
        <f t="shared" si="6"/>
        <v>0</v>
      </c>
      <c r="L209" s="12">
        <f t="shared" si="7"/>
        <v>0</v>
      </c>
      <c r="M209" s="12">
        <f>IF(E209&lt;1,0,IF(A209&lt;(Støtteark!$H$4-5),0,(IF(G209="Utførelse",(K209),IF(G209="Fagkontroll",(L209),0)))))</f>
        <v>0</v>
      </c>
      <c r="N209" s="12">
        <f>IF(A209&lt;(Støtteark!$H$4-5),0,B209)</f>
        <v>0</v>
      </c>
    </row>
    <row r="210" spans="1:14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32"/>
      <c r="K210" s="12">
        <f t="shared" si="6"/>
        <v>0</v>
      </c>
      <c r="L210" s="12">
        <f t="shared" si="7"/>
        <v>0</v>
      </c>
      <c r="M210" s="12">
        <f>IF(E210&lt;1,0,IF(A210&lt;(Støtteark!$H$4-5),0,(IF(G210="Utførelse",(K210),IF(G210="Fagkontroll",(L210),0)))))</f>
        <v>0</v>
      </c>
      <c r="N210" s="12">
        <f>IF(A210&lt;(Støtteark!$H$4-5),0,B210)</f>
        <v>0</v>
      </c>
    </row>
    <row r="211" spans="1:14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32"/>
      <c r="K211" s="12">
        <f t="shared" si="6"/>
        <v>0</v>
      </c>
      <c r="L211" s="12">
        <f t="shared" si="7"/>
        <v>0</v>
      </c>
      <c r="M211" s="12">
        <f>IF(E211&lt;1,0,IF(A211&lt;(Støtteark!$H$4-5),0,(IF(G211="Utførelse",(K211),IF(G211="Fagkontroll",(L211),0)))))</f>
        <v>0</v>
      </c>
      <c r="N211" s="12">
        <f>IF(A211&lt;(Støtteark!$H$4-5),0,B211)</f>
        <v>0</v>
      </c>
    </row>
    <row r="212" spans="1:14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32"/>
      <c r="K212" s="12">
        <f t="shared" si="6"/>
        <v>0</v>
      </c>
      <c r="L212" s="12">
        <f t="shared" si="7"/>
        <v>0</v>
      </c>
      <c r="M212" s="12">
        <f>IF(E212&lt;1,0,IF(A212&lt;(Støtteark!$H$4-5),0,(IF(G212="Utførelse",(K212),IF(G212="Fagkontroll",(L212),0)))))</f>
        <v>0</v>
      </c>
      <c r="N212" s="12">
        <f>IF(A212&lt;(Støtteark!$H$4-5),0,B212)</f>
        <v>0</v>
      </c>
    </row>
    <row r="213" spans="1:14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32"/>
      <c r="K213" s="12">
        <f t="shared" si="6"/>
        <v>0</v>
      </c>
      <c r="L213" s="12">
        <f t="shared" si="7"/>
        <v>0</v>
      </c>
      <c r="M213" s="12">
        <f>IF(E213&lt;1,0,IF(A213&lt;(Støtteark!$H$4-5),0,(IF(G213="Utførelse",(K213),IF(G213="Fagkontroll",(L213),0)))))</f>
        <v>0</v>
      </c>
      <c r="N213" s="12">
        <f>IF(A213&lt;(Støtteark!$H$4-5),0,B213)</f>
        <v>0</v>
      </c>
    </row>
    <row r="214" spans="1:14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32"/>
      <c r="K214" s="12">
        <f t="shared" si="6"/>
        <v>0</v>
      </c>
      <c r="L214" s="12">
        <f t="shared" si="7"/>
        <v>0</v>
      </c>
      <c r="M214" s="12">
        <f>IF(E214&lt;1,0,IF(A214&lt;(Støtteark!$H$4-5),0,(IF(G214="Utførelse",(K214),IF(G214="Fagkontroll",(L214),0)))))</f>
        <v>0</v>
      </c>
      <c r="N214" s="12">
        <f>IF(A214&lt;(Støtteark!$H$4-5),0,B214)</f>
        <v>0</v>
      </c>
    </row>
    <row r="215" spans="1:14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32"/>
      <c r="K215" s="12">
        <f t="shared" si="6"/>
        <v>0</v>
      </c>
      <c r="L215" s="12">
        <f t="shared" si="7"/>
        <v>0</v>
      </c>
      <c r="M215" s="12">
        <f>IF(E215&lt;1,0,IF(A215&lt;(Støtteark!$H$4-5),0,(IF(G215="Utførelse",(K215),IF(G215="Fagkontroll",(L215),0)))))</f>
        <v>0</v>
      </c>
      <c r="N215" s="12">
        <f>IF(A215&lt;(Støtteark!$H$4-5),0,B215)</f>
        <v>0</v>
      </c>
    </row>
    <row r="216" spans="1:14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32"/>
      <c r="K216" s="12">
        <f t="shared" si="6"/>
        <v>0</v>
      </c>
      <c r="L216" s="12">
        <f t="shared" si="7"/>
        <v>0</v>
      </c>
      <c r="M216" s="12">
        <f>IF(E216&lt;1,0,IF(A216&lt;(Støtteark!$H$4-5),0,(IF(G216="Utførelse",(K216),IF(G216="Fagkontroll",(L216),0)))))</f>
        <v>0</v>
      </c>
      <c r="N216" s="12">
        <f>IF(A216&lt;(Støtteark!$H$4-5),0,B216)</f>
        <v>0</v>
      </c>
    </row>
    <row r="217" spans="1:14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32"/>
      <c r="K217" s="12">
        <f t="shared" si="6"/>
        <v>0</v>
      </c>
      <c r="L217" s="12">
        <f t="shared" si="7"/>
        <v>0</v>
      </c>
      <c r="M217" s="12">
        <f>IF(E217&lt;1,0,IF(A217&lt;(Støtteark!$H$4-5),0,(IF(G217="Utførelse",(K217),IF(G217="Fagkontroll",(L217),0)))))</f>
        <v>0</v>
      </c>
      <c r="N217" s="12">
        <f>IF(A217&lt;(Støtteark!$H$4-5),0,B217)</f>
        <v>0</v>
      </c>
    </row>
    <row r="218" spans="1:14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32"/>
      <c r="K218" s="12">
        <f t="shared" si="6"/>
        <v>0</v>
      </c>
      <c r="L218" s="12">
        <f t="shared" si="7"/>
        <v>0</v>
      </c>
      <c r="M218" s="12">
        <f>IF(E218&lt;1,0,IF(A218&lt;(Støtteark!$H$4-5),0,(IF(G218="Utførelse",(K218),IF(G218="Fagkontroll",(L218),0)))))</f>
        <v>0</v>
      </c>
      <c r="N218" s="12">
        <f>IF(A218&lt;(Støtteark!$H$4-5),0,B218)</f>
        <v>0</v>
      </c>
    </row>
    <row r="219" spans="1:14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32"/>
      <c r="K219" s="12">
        <f t="shared" si="6"/>
        <v>0</v>
      </c>
      <c r="L219" s="12">
        <f t="shared" si="7"/>
        <v>0</v>
      </c>
      <c r="M219" s="12">
        <f>IF(E219&lt;1,0,IF(A219&lt;(Støtteark!$H$4-5),0,(IF(G219="Utførelse",(K219),IF(G219="Fagkontroll",(L219),0)))))</f>
        <v>0</v>
      </c>
      <c r="N219" s="12">
        <f>IF(A219&lt;(Støtteark!$H$4-5),0,B219)</f>
        <v>0</v>
      </c>
    </row>
    <row r="220" spans="1:14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32"/>
      <c r="K220" s="12">
        <f t="shared" si="6"/>
        <v>0</v>
      </c>
      <c r="L220" s="12">
        <f t="shared" si="7"/>
        <v>0</v>
      </c>
      <c r="M220" s="12">
        <f>IF(E220&lt;1,0,IF(A220&lt;(Støtteark!$H$4-5),0,(IF(G220="Utførelse",(K220),IF(G220="Fagkontroll",(L220),0)))))</f>
        <v>0</v>
      </c>
      <c r="N220" s="12">
        <f>IF(A220&lt;(Støtteark!$H$4-5),0,B220)</f>
        <v>0</v>
      </c>
    </row>
    <row r="221" spans="1:14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32"/>
      <c r="K221" s="12">
        <f t="shared" si="6"/>
        <v>0</v>
      </c>
      <c r="L221" s="12">
        <f t="shared" si="7"/>
        <v>0</v>
      </c>
      <c r="M221" s="12">
        <f>IF(E221&lt;1,0,IF(A221&lt;(Støtteark!$H$4-5),0,(IF(G221="Utførelse",(K221),IF(G221="Fagkontroll",(L221),0)))))</f>
        <v>0</v>
      </c>
      <c r="N221" s="12">
        <f>IF(A221&lt;(Støtteark!$H$4-5),0,B221)</f>
        <v>0</v>
      </c>
    </row>
    <row r="222" spans="1:14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32"/>
      <c r="K222" s="12">
        <f t="shared" si="6"/>
        <v>0</v>
      </c>
      <c r="L222" s="12">
        <f t="shared" si="7"/>
        <v>0</v>
      </c>
      <c r="M222" s="12">
        <f>IF(E222&lt;1,0,IF(A222&lt;(Støtteark!$H$4-5),0,(IF(G222="Utførelse",(K222),IF(G222="Fagkontroll",(L222),0)))))</f>
        <v>0</v>
      </c>
      <c r="N222" s="12">
        <f>IF(A222&lt;(Støtteark!$H$4-5),0,B222)</f>
        <v>0</v>
      </c>
    </row>
    <row r="223" spans="1:14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32"/>
      <c r="K223" s="12">
        <f t="shared" si="6"/>
        <v>0</v>
      </c>
      <c r="L223" s="12">
        <f t="shared" si="7"/>
        <v>0</v>
      </c>
      <c r="M223" s="12">
        <f>IF(E223&lt;1,0,IF(A223&lt;(Støtteark!$H$4-5),0,(IF(G223="Utførelse",(K223),IF(G223="Fagkontroll",(L223),0)))))</f>
        <v>0</v>
      </c>
      <c r="N223" s="12">
        <f>IF(A223&lt;(Støtteark!$H$4-5),0,B223)</f>
        <v>0</v>
      </c>
    </row>
    <row r="224" spans="1:14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32"/>
      <c r="K224" s="12">
        <f t="shared" si="6"/>
        <v>0</v>
      </c>
      <c r="L224" s="12">
        <f t="shared" si="7"/>
        <v>0</v>
      </c>
      <c r="M224" s="12">
        <f>IF(E224&lt;1,0,IF(A224&lt;(Støtteark!$H$4-5),0,(IF(G224="Utførelse",(K224),IF(G224="Fagkontroll",(L224),0)))))</f>
        <v>0</v>
      </c>
      <c r="N224" s="12">
        <f>IF(A224&lt;(Støtteark!$H$4-5),0,B224)</f>
        <v>0</v>
      </c>
    </row>
    <row r="225" spans="1:14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32"/>
      <c r="K225" s="12">
        <f t="shared" si="6"/>
        <v>0</v>
      </c>
      <c r="L225" s="12">
        <f t="shared" si="7"/>
        <v>0</v>
      </c>
      <c r="M225" s="12">
        <f>IF(E225&lt;1,0,IF(A225&lt;(Støtteark!$H$4-5),0,(IF(G225="Utførelse",(K225),IF(G225="Fagkontroll",(L225),0)))))</f>
        <v>0</v>
      </c>
      <c r="N225" s="12">
        <f>IF(A225&lt;(Støtteark!$H$4-5),0,B225)</f>
        <v>0</v>
      </c>
    </row>
    <row r="226" spans="1:14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32"/>
      <c r="K226" s="12">
        <f t="shared" si="6"/>
        <v>0</v>
      </c>
      <c r="L226" s="12">
        <f t="shared" si="7"/>
        <v>0</v>
      </c>
      <c r="M226" s="12">
        <f>IF(E226&lt;1,0,IF(A226&lt;(Støtteark!$H$4-5),0,(IF(G226="Utførelse",(K226),IF(G226="Fagkontroll",(L226),0)))))</f>
        <v>0</v>
      </c>
      <c r="N226" s="12">
        <f>IF(A226&lt;(Støtteark!$H$4-5),0,B226)</f>
        <v>0</v>
      </c>
    </row>
    <row r="227" spans="1:14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32"/>
      <c r="K227" s="12">
        <f t="shared" si="6"/>
        <v>0</v>
      </c>
      <c r="L227" s="12">
        <f t="shared" si="7"/>
        <v>0</v>
      </c>
      <c r="M227" s="12">
        <f>IF(E227&lt;1,0,IF(A227&lt;(Støtteark!$H$4-5),0,(IF(G227="Utførelse",(K227),IF(G227="Fagkontroll",(L227),0)))))</f>
        <v>0</v>
      </c>
      <c r="N227" s="12">
        <f>IF(A227&lt;(Støtteark!$H$4-5),0,B227)</f>
        <v>0</v>
      </c>
    </row>
    <row r="228" spans="1:14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32"/>
      <c r="K228" s="12">
        <f t="shared" si="6"/>
        <v>0</v>
      </c>
      <c r="L228" s="12">
        <f t="shared" si="7"/>
        <v>0</v>
      </c>
      <c r="M228" s="12">
        <f>IF(E228&lt;1,0,IF(A228&lt;(Støtteark!$H$4-5),0,(IF(G228="Utførelse",(K228),IF(G228="Fagkontroll",(L228),0)))))</f>
        <v>0</v>
      </c>
      <c r="N228" s="12">
        <f>IF(A228&lt;(Støtteark!$H$4-5),0,B228)</f>
        <v>0</v>
      </c>
    </row>
    <row r="229" spans="1:14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32"/>
      <c r="K229" s="12">
        <f t="shared" si="6"/>
        <v>0</v>
      </c>
      <c r="L229" s="12">
        <f t="shared" si="7"/>
        <v>0</v>
      </c>
      <c r="M229" s="12">
        <f>IF(E229&lt;1,0,IF(A229&lt;(Støtteark!$H$4-5),0,(IF(G229="Utførelse",(K229),IF(G229="Fagkontroll",(L229),0)))))</f>
        <v>0</v>
      </c>
      <c r="N229" s="12">
        <f>IF(A229&lt;(Støtteark!$H$4-5),0,B229)</f>
        <v>0</v>
      </c>
    </row>
    <row r="230" spans="1:14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32"/>
      <c r="K230" s="12">
        <f t="shared" si="6"/>
        <v>0</v>
      </c>
      <c r="L230" s="12">
        <f t="shared" si="7"/>
        <v>0</v>
      </c>
      <c r="M230" s="12">
        <f>IF(E230&lt;1,0,IF(A230&lt;(Støtteark!$H$4-5),0,(IF(G230="Utførelse",(K230),IF(G230="Fagkontroll",(L230),0)))))</f>
        <v>0</v>
      </c>
      <c r="N230" s="12">
        <f>IF(A230&lt;(Støtteark!$H$4-5),0,B230)</f>
        <v>0</v>
      </c>
    </row>
    <row r="231" spans="1:14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32"/>
      <c r="K231" s="12">
        <f t="shared" si="6"/>
        <v>0</v>
      </c>
      <c r="L231" s="12">
        <f t="shared" si="7"/>
        <v>0</v>
      </c>
      <c r="M231" s="12">
        <f>IF(E231&lt;1,0,IF(A231&lt;(Støtteark!$H$4-5),0,(IF(G231="Utførelse",(K231),IF(G231="Fagkontroll",(L231),0)))))</f>
        <v>0</v>
      </c>
      <c r="N231" s="12">
        <f>IF(A231&lt;(Støtteark!$H$4-5),0,B231)</f>
        <v>0</v>
      </c>
    </row>
    <row r="232" spans="1:14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32"/>
      <c r="K232" s="12">
        <f t="shared" si="6"/>
        <v>0</v>
      </c>
      <c r="L232" s="12">
        <f t="shared" si="7"/>
        <v>0</v>
      </c>
      <c r="M232" s="12">
        <f>IF(E232&lt;1,0,IF(A232&lt;(Støtteark!$H$4-5),0,(IF(G232="Utførelse",(K232),IF(G232="Fagkontroll",(L232),0)))))</f>
        <v>0</v>
      </c>
      <c r="N232" s="12">
        <f>IF(A232&lt;(Støtteark!$H$4-5),0,B232)</f>
        <v>0</v>
      </c>
    </row>
    <row r="233" spans="1:14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32"/>
      <c r="K233" s="12">
        <f t="shared" si="6"/>
        <v>0</v>
      </c>
      <c r="L233" s="12">
        <f t="shared" si="7"/>
        <v>0</v>
      </c>
      <c r="M233" s="12">
        <f>IF(E233&lt;1,0,IF(A233&lt;(Støtteark!$H$4-5),0,(IF(G233="Utførelse",(K233),IF(G233="Fagkontroll",(L233),0)))))</f>
        <v>0</v>
      </c>
      <c r="N233" s="12">
        <f>IF(A233&lt;(Støtteark!$H$4-5),0,B233)</f>
        <v>0</v>
      </c>
    </row>
    <row r="234" spans="1:14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32"/>
      <c r="K234" s="12">
        <f t="shared" si="6"/>
        <v>0</v>
      </c>
      <c r="L234" s="12">
        <f t="shared" si="7"/>
        <v>0</v>
      </c>
      <c r="M234" s="12">
        <f>IF(E234&lt;1,0,IF(A234&lt;(Støtteark!$H$4-5),0,(IF(G234="Utførelse",(K234),IF(G234="Fagkontroll",(L234),0)))))</f>
        <v>0</v>
      </c>
      <c r="N234" s="12">
        <f>IF(A234&lt;(Støtteark!$H$4-5),0,B234)</f>
        <v>0</v>
      </c>
    </row>
    <row r="235" spans="1:14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32"/>
      <c r="K235" s="12">
        <f t="shared" si="6"/>
        <v>0</v>
      </c>
      <c r="L235" s="12">
        <f t="shared" si="7"/>
        <v>0</v>
      </c>
      <c r="M235" s="12">
        <f>IF(E235&lt;1,0,IF(A235&lt;(Støtteark!$H$4-5),0,(IF(G235="Utførelse",(K235),IF(G235="Fagkontroll",(L235),0)))))</f>
        <v>0</v>
      </c>
      <c r="N235" s="12">
        <f>IF(A235&lt;(Støtteark!$H$4-5),0,B235)</f>
        <v>0</v>
      </c>
    </row>
    <row r="236" spans="1:14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32"/>
      <c r="K236" s="12">
        <f t="shared" si="6"/>
        <v>0</v>
      </c>
      <c r="L236" s="12">
        <f t="shared" si="7"/>
        <v>0</v>
      </c>
      <c r="M236" s="12">
        <f>IF(E236&lt;1,0,IF(A236&lt;(Støtteark!$H$4-5),0,(IF(G236="Utførelse",(K236),IF(G236="Fagkontroll",(L236),0)))))</f>
        <v>0</v>
      </c>
      <c r="N236" s="12">
        <f>IF(A236&lt;(Støtteark!$H$4-5),0,B236)</f>
        <v>0</v>
      </c>
    </row>
    <row r="237" spans="1:14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32"/>
      <c r="K237" s="12">
        <f t="shared" si="6"/>
        <v>0</v>
      </c>
      <c r="L237" s="12">
        <f t="shared" si="7"/>
        <v>0</v>
      </c>
      <c r="M237" s="12">
        <f>IF(E237&lt;1,0,IF(A237&lt;(Støtteark!$H$4-5),0,(IF(G237="Utførelse",(K237),IF(G237="Fagkontroll",(L237),0)))))</f>
        <v>0</v>
      </c>
      <c r="N237" s="12">
        <f>IF(A237&lt;(Støtteark!$H$4-5),0,B237)</f>
        <v>0</v>
      </c>
    </row>
    <row r="238" spans="1:14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32"/>
      <c r="K238" s="12">
        <f t="shared" si="6"/>
        <v>0</v>
      </c>
      <c r="L238" s="12">
        <f t="shared" si="7"/>
        <v>0</v>
      </c>
      <c r="M238" s="12">
        <f>IF(E238&lt;1,0,IF(A238&lt;(Støtteark!$H$4-5),0,(IF(G238="Utførelse",(K238),IF(G238="Fagkontroll",(L238),0)))))</f>
        <v>0</v>
      </c>
      <c r="N238" s="12">
        <f>IF(A238&lt;(Støtteark!$H$4-5),0,B238)</f>
        <v>0</v>
      </c>
    </row>
    <row r="239" spans="1:14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32"/>
      <c r="K239" s="12">
        <f t="shared" si="6"/>
        <v>0</v>
      </c>
      <c r="L239" s="12">
        <f t="shared" si="7"/>
        <v>0</v>
      </c>
      <c r="M239" s="12">
        <f>IF(E239&lt;1,0,IF(A239&lt;(Støtteark!$H$4-5),0,(IF(G239="Utførelse",(K239),IF(G239="Fagkontroll",(L239),0)))))</f>
        <v>0</v>
      </c>
      <c r="N239" s="12">
        <f>IF(A239&lt;(Støtteark!$H$4-5),0,B239)</f>
        <v>0</v>
      </c>
    </row>
    <row r="240" spans="1:14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32"/>
      <c r="K240" s="12">
        <f t="shared" si="6"/>
        <v>0</v>
      </c>
      <c r="L240" s="12">
        <f t="shared" si="7"/>
        <v>0</v>
      </c>
      <c r="M240" s="12">
        <f>IF(E240&lt;1,0,IF(A240&lt;(Støtteark!$H$4-5),0,(IF(G240="Utførelse",(K240),IF(G240="Fagkontroll",(L240),0)))))</f>
        <v>0</v>
      </c>
      <c r="N240" s="12">
        <f>IF(A240&lt;(Støtteark!$H$4-5),0,B240)</f>
        <v>0</v>
      </c>
    </row>
    <row r="241" spans="1:14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32"/>
      <c r="K241" s="12">
        <f t="shared" si="6"/>
        <v>0</v>
      </c>
      <c r="L241" s="12">
        <f t="shared" si="7"/>
        <v>0</v>
      </c>
      <c r="M241" s="12">
        <f>IF(E241&lt;1,0,IF(A241&lt;(Støtteark!$H$4-5),0,(IF(G241="Utførelse",(K241),IF(G241="Fagkontroll",(L241),0)))))</f>
        <v>0</v>
      </c>
      <c r="N241" s="12">
        <f>IF(A241&lt;(Støtteark!$H$4-5),0,B241)</f>
        <v>0</v>
      </c>
    </row>
    <row r="242" spans="1:14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32"/>
      <c r="K242" s="12">
        <f t="shared" si="6"/>
        <v>0</v>
      </c>
      <c r="L242" s="12">
        <f t="shared" si="7"/>
        <v>0</v>
      </c>
      <c r="M242" s="12">
        <f>IF(E242&lt;1,0,IF(A242&lt;(Støtteark!$H$4-5),0,(IF(G242="Utførelse",(K242),IF(G242="Fagkontroll",(L242),0)))))</f>
        <v>0</v>
      </c>
      <c r="N242" s="12">
        <f>IF(A242&lt;(Støtteark!$H$4-5),0,B242)</f>
        <v>0</v>
      </c>
    </row>
    <row r="243" spans="1:14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32"/>
      <c r="K243" s="12">
        <f t="shared" si="6"/>
        <v>0</v>
      </c>
      <c r="L243" s="12">
        <f t="shared" si="7"/>
        <v>0</v>
      </c>
      <c r="M243" s="12">
        <f>IF(E243&lt;1,0,IF(A243&lt;(Støtteark!$H$4-5),0,(IF(G243="Utførelse",(K243),IF(G243="Fagkontroll",(L243),0)))))</f>
        <v>0</v>
      </c>
      <c r="N243" s="12">
        <f>IF(A243&lt;(Støtteark!$H$4-5),0,B243)</f>
        <v>0</v>
      </c>
    </row>
    <row r="244" spans="1:14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32"/>
      <c r="K244" s="12">
        <f t="shared" si="6"/>
        <v>0</v>
      </c>
      <c r="L244" s="12">
        <f t="shared" si="7"/>
        <v>0</v>
      </c>
      <c r="M244" s="12">
        <f>IF(E244&lt;1,0,IF(A244&lt;(Støtteark!$H$4-5),0,(IF(G244="Utførelse",(K244),IF(G244="Fagkontroll",(L244),0)))))</f>
        <v>0</v>
      </c>
      <c r="N244" s="12">
        <f>IF(A244&lt;(Støtteark!$H$4-5),0,B244)</f>
        <v>0</v>
      </c>
    </row>
    <row r="245" spans="1:14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32"/>
      <c r="K245" s="12">
        <f t="shared" si="6"/>
        <v>0</v>
      </c>
      <c r="L245" s="12">
        <f t="shared" si="7"/>
        <v>0</v>
      </c>
      <c r="M245" s="12">
        <f>IF(E245&lt;1,0,IF(A245&lt;(Støtteark!$H$4-5),0,(IF(G245="Utførelse",(K245),IF(G245="Fagkontroll",(L245),0)))))</f>
        <v>0</v>
      </c>
      <c r="N245" s="12">
        <f>IF(A245&lt;(Støtteark!$H$4-5),0,B245)</f>
        <v>0</v>
      </c>
    </row>
    <row r="246" spans="1:14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32"/>
      <c r="K246" s="12">
        <f t="shared" si="6"/>
        <v>0</v>
      </c>
      <c r="L246" s="12">
        <f t="shared" si="7"/>
        <v>0</v>
      </c>
      <c r="M246" s="12">
        <f>IF(E246&lt;1,0,IF(A246&lt;(Støtteark!$H$4-5),0,(IF(G246="Utførelse",(K246),IF(G246="Fagkontroll",(L246),0)))))</f>
        <v>0</v>
      </c>
      <c r="N246" s="12">
        <f>IF(A246&lt;(Støtteark!$H$4-5),0,B246)</f>
        <v>0</v>
      </c>
    </row>
    <row r="247" spans="1:14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32"/>
      <c r="K247" s="12">
        <f t="shared" si="6"/>
        <v>0</v>
      </c>
      <c r="L247" s="12">
        <f t="shared" si="7"/>
        <v>0</v>
      </c>
      <c r="M247" s="12">
        <f>IF(E247&lt;1,0,IF(A247&lt;(Støtteark!$H$4-5),0,(IF(G247="Utførelse",(K247),IF(G247="Fagkontroll",(L247),0)))))</f>
        <v>0</v>
      </c>
      <c r="N247" s="12">
        <f>IF(A247&lt;(Støtteark!$H$4-5),0,B247)</f>
        <v>0</v>
      </c>
    </row>
    <row r="248" spans="1:14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32"/>
      <c r="K248" s="12">
        <f t="shared" si="6"/>
        <v>0</v>
      </c>
      <c r="L248" s="12">
        <f t="shared" si="7"/>
        <v>0</v>
      </c>
      <c r="M248" s="12">
        <f>IF(E248&lt;1,0,IF(A248&lt;(Støtteark!$H$4-5),0,(IF(G248="Utførelse",(K248),IF(G248="Fagkontroll",(L248),0)))))</f>
        <v>0</v>
      </c>
      <c r="N248" s="12">
        <f>IF(A248&lt;(Støtteark!$H$4-5),0,B248)</f>
        <v>0</v>
      </c>
    </row>
    <row r="249" spans="1:14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32"/>
      <c r="K249" s="12">
        <f t="shared" si="6"/>
        <v>0</v>
      </c>
      <c r="L249" s="12">
        <f t="shared" si="7"/>
        <v>0</v>
      </c>
      <c r="M249" s="12">
        <f>IF(E249&lt;1,0,IF(A249&lt;(Støtteark!$H$4-5),0,(IF(G249="Utførelse",(K249),IF(G249="Fagkontroll",(L249),0)))))</f>
        <v>0</v>
      </c>
      <c r="N249" s="12">
        <f>IF(A249&lt;(Støtteark!$H$4-5),0,B249)</f>
        <v>0</v>
      </c>
    </row>
    <row r="250" spans="1:14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32"/>
      <c r="K250" s="12">
        <f t="shared" si="6"/>
        <v>0</v>
      </c>
      <c r="L250" s="12">
        <f t="shared" si="7"/>
        <v>0</v>
      </c>
      <c r="M250" s="12">
        <f>IF(E250&lt;1,0,IF(A250&lt;(Støtteark!$H$4-5),0,(IF(G250="Utførelse",(K250),IF(G250="Fagkontroll",(L250),0)))))</f>
        <v>0</v>
      </c>
      <c r="N250" s="12">
        <f>IF(A250&lt;(Støtteark!$H$4-5),0,B250)</f>
        <v>0</v>
      </c>
    </row>
    <row r="251" spans="1:14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32"/>
      <c r="K251" s="12">
        <f t="shared" si="6"/>
        <v>0</v>
      </c>
      <c r="L251" s="12">
        <f t="shared" si="7"/>
        <v>0</v>
      </c>
      <c r="M251" s="12">
        <f>IF(E251&lt;1,0,IF(A251&lt;(Støtteark!$H$4-5),0,(IF(G251="Utførelse",(K251),IF(G251="Fagkontroll",(L251),0)))))</f>
        <v>0</v>
      </c>
      <c r="N251" s="12">
        <f>IF(A251&lt;(Støtteark!$H$4-5),0,B251)</f>
        <v>0</v>
      </c>
    </row>
    <row r="252" spans="1:14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32"/>
      <c r="K252" s="12">
        <f t="shared" si="6"/>
        <v>0</v>
      </c>
      <c r="L252" s="12">
        <f t="shared" si="7"/>
        <v>0</v>
      </c>
      <c r="M252" s="12">
        <f>IF(E252&lt;1,0,IF(A252&lt;(Støtteark!$H$4-5),0,(IF(G252="Utførelse",(K252),IF(G252="Fagkontroll",(L252),0)))))</f>
        <v>0</v>
      </c>
      <c r="N252" s="12">
        <f>IF(A252&lt;(Støtteark!$H$4-5),0,B252)</f>
        <v>0</v>
      </c>
    </row>
    <row r="253" spans="1:14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32"/>
      <c r="K253" s="12">
        <f t="shared" si="6"/>
        <v>0</v>
      </c>
      <c r="L253" s="12">
        <f t="shared" si="7"/>
        <v>0</v>
      </c>
      <c r="M253" s="12">
        <f>IF(E253&lt;1,0,IF(A253&lt;(Støtteark!$H$4-5),0,(IF(G253="Utførelse",(K253),IF(G253="Fagkontroll",(L253),0)))))</f>
        <v>0</v>
      </c>
      <c r="N253" s="12">
        <f>IF(A253&lt;(Støtteark!$H$4-5),0,B253)</f>
        <v>0</v>
      </c>
    </row>
    <row r="254" spans="1:14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32"/>
      <c r="K254" s="12">
        <f t="shared" si="6"/>
        <v>0</v>
      </c>
      <c r="L254" s="12">
        <f t="shared" si="7"/>
        <v>0</v>
      </c>
      <c r="M254" s="12">
        <f>IF(E254&lt;1,0,IF(A254&lt;(Støtteark!$H$4-5),0,(IF(G254="Utførelse",(K254),IF(G254="Fagkontroll",(L254),0)))))</f>
        <v>0</v>
      </c>
      <c r="N254" s="12">
        <f>IF(A254&lt;(Støtteark!$H$4-5),0,B254)</f>
        <v>0</v>
      </c>
    </row>
    <row r="255" spans="1:14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32"/>
      <c r="K255" s="12">
        <f t="shared" si="6"/>
        <v>0</v>
      </c>
      <c r="L255" s="12">
        <f t="shared" si="7"/>
        <v>0</v>
      </c>
      <c r="M255" s="12">
        <f>IF(E255&lt;1,0,IF(A255&lt;(Støtteark!$H$4-5),0,(IF(G255="Utførelse",(K255),IF(G255="Fagkontroll",(L255),0)))))</f>
        <v>0</v>
      </c>
      <c r="N255" s="12">
        <f>IF(A255&lt;(Støtteark!$H$4-5),0,B255)</f>
        <v>0</v>
      </c>
    </row>
    <row r="256" spans="1:14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32"/>
      <c r="K256" s="12">
        <f t="shared" si="6"/>
        <v>0</v>
      </c>
      <c r="L256" s="12">
        <f t="shared" si="7"/>
        <v>0</v>
      </c>
      <c r="M256" s="12">
        <f>IF(E256&lt;1,0,IF(A256&lt;(Støtteark!$H$4-5),0,(IF(G256="Utførelse",(K256),IF(G256="Fagkontroll",(L256),0)))))</f>
        <v>0</v>
      </c>
      <c r="N256" s="12">
        <f>IF(A256&lt;(Støtteark!$H$4-5),0,B256)</f>
        <v>0</v>
      </c>
    </row>
    <row r="257" spans="1:14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32"/>
      <c r="K257" s="12">
        <f t="shared" si="6"/>
        <v>0</v>
      </c>
      <c r="L257" s="12">
        <f t="shared" si="7"/>
        <v>0</v>
      </c>
      <c r="M257" s="12">
        <f>IF(E257&lt;1,0,IF(A257&lt;(Støtteark!$H$4-5),0,(IF(G257="Utførelse",(K257),IF(G257="Fagkontroll",(L257),0)))))</f>
        <v>0</v>
      </c>
      <c r="N257" s="12">
        <f>IF(A257&lt;(Støtteark!$H$4-5),0,B257)</f>
        <v>0</v>
      </c>
    </row>
    <row r="258" spans="1:14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32"/>
      <c r="K258" s="12">
        <f t="shared" si="6"/>
        <v>0</v>
      </c>
      <c r="L258" s="12">
        <f t="shared" si="7"/>
        <v>0</v>
      </c>
      <c r="M258" s="12">
        <f>IF(E258&lt;1,0,IF(A258&lt;(Støtteark!$H$4-5),0,(IF(G258="Utførelse",(K258),IF(G258="Fagkontroll",(L258),0)))))</f>
        <v>0</v>
      </c>
      <c r="N258" s="12">
        <f>IF(A258&lt;(Støtteark!$H$4-5),0,B258)</f>
        <v>0</v>
      </c>
    </row>
    <row r="259" spans="1:14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32"/>
      <c r="K259" s="12">
        <f t="shared" si="6"/>
        <v>0</v>
      </c>
      <c r="L259" s="12">
        <f t="shared" si="7"/>
        <v>0</v>
      </c>
      <c r="M259" s="12">
        <f>IF(E259&lt;1,0,IF(A259&lt;(Støtteark!$H$4-5),0,(IF(G259="Utførelse",(K259),IF(G259="Fagkontroll",(L259),0)))))</f>
        <v>0</v>
      </c>
      <c r="N259" s="12">
        <f>IF(A259&lt;(Støtteark!$H$4-5),0,B259)</f>
        <v>0</v>
      </c>
    </row>
    <row r="260" spans="1:14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32"/>
      <c r="K260" s="12">
        <f t="shared" si="6"/>
        <v>0</v>
      </c>
      <c r="L260" s="12">
        <f t="shared" si="7"/>
        <v>0</v>
      </c>
      <c r="M260" s="12">
        <f>IF(E260&lt;1,0,IF(A260&lt;(Støtteark!$H$4-5),0,(IF(G260="Utførelse",(K260),IF(G260="Fagkontroll",(L260),0)))))</f>
        <v>0</v>
      </c>
      <c r="N260" s="12">
        <f>IF(A260&lt;(Støtteark!$H$4-5),0,B260)</f>
        <v>0</v>
      </c>
    </row>
    <row r="261" spans="1:14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32"/>
      <c r="K261" s="12">
        <f t="shared" si="6"/>
        <v>0</v>
      </c>
      <c r="L261" s="12">
        <f t="shared" si="7"/>
        <v>0</v>
      </c>
      <c r="M261" s="12">
        <f>IF(E261&lt;1,0,IF(A261&lt;(Støtteark!$H$4-5),0,(IF(G261="Utførelse",(K261),IF(G261="Fagkontroll",(L261),0)))))</f>
        <v>0</v>
      </c>
      <c r="N261" s="12">
        <f>IF(A261&lt;(Støtteark!$H$4-5),0,B261)</f>
        <v>0</v>
      </c>
    </row>
    <row r="262" spans="1:14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32"/>
      <c r="K262" s="12">
        <f t="shared" si="6"/>
        <v>0</v>
      </c>
      <c r="L262" s="12">
        <f t="shared" si="7"/>
        <v>0</v>
      </c>
      <c r="M262" s="12">
        <f>IF(E262&lt;1,0,IF(A262&lt;(Støtteark!$H$4-5),0,(IF(G262="Utførelse",(K262),IF(G262="Fagkontroll",(L262),0)))))</f>
        <v>0</v>
      </c>
      <c r="N262" s="12">
        <f>IF(A262&lt;(Støtteark!$H$4-5),0,B262)</f>
        <v>0</v>
      </c>
    </row>
    <row r="263" spans="1:14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32"/>
      <c r="K263" s="12">
        <f t="shared" si="6"/>
        <v>0</v>
      </c>
      <c r="L263" s="12">
        <f t="shared" si="7"/>
        <v>0</v>
      </c>
      <c r="M263" s="12">
        <f>IF(E263&lt;1,0,IF(A263&lt;(Støtteark!$H$4-5),0,(IF(G263="Utførelse",(K263),IF(G263="Fagkontroll",(L263),0)))))</f>
        <v>0</v>
      </c>
      <c r="N263" s="12">
        <f>IF(A263&lt;(Støtteark!$H$4-5),0,B263)</f>
        <v>0</v>
      </c>
    </row>
    <row r="264" spans="1:14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32"/>
      <c r="K264" s="12">
        <f t="shared" si="6"/>
        <v>0</v>
      </c>
      <c r="L264" s="12">
        <f t="shared" si="7"/>
        <v>0</v>
      </c>
      <c r="M264" s="12">
        <f>IF(E264&lt;1,0,IF(A264&lt;(Støtteark!$H$4-5),0,(IF(G264="Utførelse",(K264),IF(G264="Fagkontroll",(L264),0)))))</f>
        <v>0</v>
      </c>
      <c r="N264" s="12">
        <f>IF(A264&lt;(Støtteark!$H$4-5),0,B264)</f>
        <v>0</v>
      </c>
    </row>
    <row r="265" spans="1:14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32"/>
      <c r="K265" s="12">
        <f t="shared" si="6"/>
        <v>0</v>
      </c>
      <c r="L265" s="12">
        <f t="shared" si="7"/>
        <v>0</v>
      </c>
      <c r="M265" s="12">
        <f>IF(E265&lt;1,0,IF(A265&lt;(Støtteark!$H$4-5),0,(IF(G265="Utførelse",(K265),IF(G265="Fagkontroll",(L265),0)))))</f>
        <v>0</v>
      </c>
      <c r="N265" s="12">
        <f>IF(A265&lt;(Støtteark!$H$4-5),0,B265)</f>
        <v>0</v>
      </c>
    </row>
    <row r="266" spans="1:14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32"/>
      <c r="K266" s="12">
        <f t="shared" si="6"/>
        <v>0</v>
      </c>
      <c r="L266" s="12">
        <f t="shared" si="7"/>
        <v>0</v>
      </c>
      <c r="M266" s="12">
        <f>IF(E266&lt;1,0,IF(A266&lt;(Støtteark!$H$4-5),0,(IF(G266="Utførelse",(K266),IF(G266="Fagkontroll",(L266),0)))))</f>
        <v>0</v>
      </c>
      <c r="N266" s="12">
        <f>IF(A266&lt;(Støtteark!$H$4-5),0,B266)</f>
        <v>0</v>
      </c>
    </row>
    <row r="267" spans="1:14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32"/>
      <c r="K267" s="12">
        <f t="shared" si="6"/>
        <v>0</v>
      </c>
      <c r="L267" s="12">
        <f t="shared" si="7"/>
        <v>0</v>
      </c>
      <c r="M267" s="12">
        <f>IF(E267&lt;1,0,IF(A267&lt;(Støtteark!$H$4-5),0,(IF(G267="Utførelse",(K267),IF(G267="Fagkontroll",(L267),0)))))</f>
        <v>0</v>
      </c>
      <c r="N267" s="12">
        <f>IF(A267&lt;(Støtteark!$H$4-5),0,B267)</f>
        <v>0</v>
      </c>
    </row>
    <row r="268" spans="1:14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32"/>
      <c r="K268" s="12">
        <f t="shared" si="6"/>
        <v>0</v>
      </c>
      <c r="L268" s="12">
        <f t="shared" si="7"/>
        <v>0</v>
      </c>
      <c r="M268" s="12">
        <f>IF(E268&lt;1,0,IF(A268&lt;(Støtteark!$H$4-5),0,(IF(G268="Utførelse",(K268),IF(G268="Fagkontroll",(L268),0)))))</f>
        <v>0</v>
      </c>
      <c r="N268" s="12">
        <f>IF(A268&lt;(Støtteark!$H$4-5),0,B268)</f>
        <v>0</v>
      </c>
    </row>
    <row r="269" spans="1:14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32"/>
      <c r="K269" s="12">
        <f t="shared" ref="K269:K332" si="8">IF(E269&lt;1,0,IF(G269="Utførelse",IF(F269="Flomberegninger damsikkerhet",B269,0),0))</f>
        <v>0</v>
      </c>
      <c r="L269" s="12">
        <f t="shared" ref="L269:L332" si="9">IF(K269&gt;0,0,B269)</f>
        <v>0</v>
      </c>
      <c r="M269" s="12">
        <f>IF(E269&lt;1,0,IF(A269&lt;(Støtteark!$H$4-5),0,(IF(G269="Utførelse",(K269),IF(G269="Fagkontroll",(L269),0)))))</f>
        <v>0</v>
      </c>
      <c r="N269" s="12">
        <f>IF(A269&lt;(Støtteark!$H$4-5),0,B269)</f>
        <v>0</v>
      </c>
    </row>
    <row r="270" spans="1:14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32"/>
      <c r="K270" s="12">
        <f t="shared" si="8"/>
        <v>0</v>
      </c>
      <c r="L270" s="12">
        <f t="shared" si="9"/>
        <v>0</v>
      </c>
      <c r="M270" s="12">
        <f>IF(E270&lt;1,0,IF(A270&lt;(Støtteark!$H$4-5),0,(IF(G270="Utførelse",(K270),IF(G270="Fagkontroll",(L270),0)))))</f>
        <v>0</v>
      </c>
      <c r="N270" s="12">
        <f>IF(A270&lt;(Støtteark!$H$4-5),0,B270)</f>
        <v>0</v>
      </c>
    </row>
    <row r="271" spans="1:14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32"/>
      <c r="K271" s="12">
        <f t="shared" si="8"/>
        <v>0</v>
      </c>
      <c r="L271" s="12">
        <f t="shared" si="9"/>
        <v>0</v>
      </c>
      <c r="M271" s="12">
        <f>IF(E271&lt;1,0,IF(A271&lt;(Støtteark!$H$4-5),0,(IF(G271="Utførelse",(K271),IF(G271="Fagkontroll",(L271),0)))))</f>
        <v>0</v>
      </c>
      <c r="N271" s="12">
        <f>IF(A271&lt;(Støtteark!$H$4-5),0,B271)</f>
        <v>0</v>
      </c>
    </row>
    <row r="272" spans="1:14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32"/>
      <c r="K272" s="12">
        <f t="shared" si="8"/>
        <v>0</v>
      </c>
      <c r="L272" s="12">
        <f t="shared" si="9"/>
        <v>0</v>
      </c>
      <c r="M272" s="12">
        <f>IF(E272&lt;1,0,IF(A272&lt;(Støtteark!$H$4-5),0,(IF(G272="Utførelse",(K272),IF(G272="Fagkontroll",(L272),0)))))</f>
        <v>0</v>
      </c>
      <c r="N272" s="12">
        <f>IF(A272&lt;(Støtteark!$H$4-5),0,B272)</f>
        <v>0</v>
      </c>
    </row>
    <row r="273" spans="1:14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32"/>
      <c r="K273" s="12">
        <f t="shared" si="8"/>
        <v>0</v>
      </c>
      <c r="L273" s="12">
        <f t="shared" si="9"/>
        <v>0</v>
      </c>
      <c r="M273" s="12">
        <f>IF(E273&lt;1,0,IF(A273&lt;(Støtteark!$H$4-5),0,(IF(G273="Utførelse",(K273),IF(G273="Fagkontroll",(L273),0)))))</f>
        <v>0</v>
      </c>
      <c r="N273" s="12">
        <f>IF(A273&lt;(Støtteark!$H$4-5),0,B273)</f>
        <v>0</v>
      </c>
    </row>
    <row r="274" spans="1:14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32"/>
      <c r="K274" s="12">
        <f t="shared" si="8"/>
        <v>0</v>
      </c>
      <c r="L274" s="12">
        <f t="shared" si="9"/>
        <v>0</v>
      </c>
      <c r="M274" s="12">
        <f>IF(E274&lt;1,0,IF(A274&lt;(Støtteark!$H$4-5),0,(IF(G274="Utførelse",(K274),IF(G274="Fagkontroll",(L274),0)))))</f>
        <v>0</v>
      </c>
      <c r="N274" s="12">
        <f>IF(A274&lt;(Støtteark!$H$4-5),0,B274)</f>
        <v>0</v>
      </c>
    </row>
    <row r="275" spans="1:14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32"/>
      <c r="K275" s="12">
        <f t="shared" si="8"/>
        <v>0</v>
      </c>
      <c r="L275" s="12">
        <f t="shared" si="9"/>
        <v>0</v>
      </c>
      <c r="M275" s="12">
        <f>IF(E275&lt;1,0,IF(A275&lt;(Støtteark!$H$4-5),0,(IF(G275="Utførelse",(K275),IF(G275="Fagkontroll",(L275),0)))))</f>
        <v>0</v>
      </c>
      <c r="N275" s="12">
        <f>IF(A275&lt;(Støtteark!$H$4-5),0,B275)</f>
        <v>0</v>
      </c>
    </row>
    <row r="276" spans="1:14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32"/>
      <c r="K276" s="12">
        <f t="shared" si="8"/>
        <v>0</v>
      </c>
      <c r="L276" s="12">
        <f t="shared" si="9"/>
        <v>0</v>
      </c>
      <c r="M276" s="12">
        <f>IF(E276&lt;1,0,IF(A276&lt;(Støtteark!$H$4-5),0,(IF(G276="Utførelse",(K276),IF(G276="Fagkontroll",(L276),0)))))</f>
        <v>0</v>
      </c>
      <c r="N276" s="12">
        <f>IF(A276&lt;(Støtteark!$H$4-5),0,B276)</f>
        <v>0</v>
      </c>
    </row>
    <row r="277" spans="1:14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32"/>
      <c r="K277" s="12">
        <f t="shared" si="8"/>
        <v>0</v>
      </c>
      <c r="L277" s="12">
        <f t="shared" si="9"/>
        <v>0</v>
      </c>
      <c r="M277" s="12">
        <f>IF(E277&lt;1,0,IF(A277&lt;(Støtteark!$H$4-5),0,(IF(G277="Utførelse",(K277),IF(G277="Fagkontroll",(L277),0)))))</f>
        <v>0</v>
      </c>
      <c r="N277" s="12">
        <f>IF(A277&lt;(Støtteark!$H$4-5),0,B277)</f>
        <v>0</v>
      </c>
    </row>
    <row r="278" spans="1:14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32"/>
      <c r="K278" s="12">
        <f t="shared" si="8"/>
        <v>0</v>
      </c>
      <c r="L278" s="12">
        <f t="shared" si="9"/>
        <v>0</v>
      </c>
      <c r="M278" s="12">
        <f>IF(E278&lt;1,0,IF(A278&lt;(Støtteark!$H$4-5),0,(IF(G278="Utførelse",(K278),IF(G278="Fagkontroll",(L278),0)))))</f>
        <v>0</v>
      </c>
      <c r="N278" s="12">
        <f>IF(A278&lt;(Støtteark!$H$4-5),0,B278)</f>
        <v>0</v>
      </c>
    </row>
    <row r="279" spans="1:14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32"/>
      <c r="K279" s="12">
        <f t="shared" si="8"/>
        <v>0</v>
      </c>
      <c r="L279" s="12">
        <f t="shared" si="9"/>
        <v>0</v>
      </c>
      <c r="M279" s="12">
        <f>IF(E279&lt;1,0,IF(A279&lt;(Støtteark!$H$4-5),0,(IF(G279="Utførelse",(K279),IF(G279="Fagkontroll",(L279),0)))))</f>
        <v>0</v>
      </c>
      <c r="N279" s="12">
        <f>IF(A279&lt;(Støtteark!$H$4-5),0,B279)</f>
        <v>0</v>
      </c>
    </row>
    <row r="280" spans="1:14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32"/>
      <c r="K280" s="12">
        <f t="shared" si="8"/>
        <v>0</v>
      </c>
      <c r="L280" s="12">
        <f t="shared" si="9"/>
        <v>0</v>
      </c>
      <c r="M280" s="12">
        <f>IF(E280&lt;1,0,IF(A280&lt;(Støtteark!$H$4-5),0,(IF(G280="Utførelse",(K280),IF(G280="Fagkontroll",(L280),0)))))</f>
        <v>0</v>
      </c>
      <c r="N280" s="12">
        <f>IF(A280&lt;(Støtteark!$H$4-5),0,B280)</f>
        <v>0</v>
      </c>
    </row>
    <row r="281" spans="1:14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32"/>
      <c r="K281" s="12">
        <f t="shared" si="8"/>
        <v>0</v>
      </c>
      <c r="L281" s="12">
        <f t="shared" si="9"/>
        <v>0</v>
      </c>
      <c r="M281" s="12">
        <f>IF(E281&lt;1,0,IF(A281&lt;(Støtteark!$H$4-5),0,(IF(G281="Utførelse",(K281),IF(G281="Fagkontroll",(L281),0)))))</f>
        <v>0</v>
      </c>
      <c r="N281" s="12">
        <f>IF(A281&lt;(Støtteark!$H$4-5),0,B281)</f>
        <v>0</v>
      </c>
    </row>
    <row r="282" spans="1:14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32"/>
      <c r="K282" s="12">
        <f t="shared" si="8"/>
        <v>0</v>
      </c>
      <c r="L282" s="12">
        <f t="shared" si="9"/>
        <v>0</v>
      </c>
      <c r="M282" s="12">
        <f>IF(E282&lt;1,0,IF(A282&lt;(Støtteark!$H$4-5),0,(IF(G282="Utførelse",(K282),IF(G282="Fagkontroll",(L282),0)))))</f>
        <v>0</v>
      </c>
      <c r="N282" s="12">
        <f>IF(A282&lt;(Støtteark!$H$4-5),0,B282)</f>
        <v>0</v>
      </c>
    </row>
    <row r="283" spans="1:14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32"/>
      <c r="K283" s="12">
        <f t="shared" si="8"/>
        <v>0</v>
      </c>
      <c r="L283" s="12">
        <f t="shared" si="9"/>
        <v>0</v>
      </c>
      <c r="M283" s="12">
        <f>IF(E283&lt;1,0,IF(A283&lt;(Støtteark!$H$4-5),0,(IF(G283="Utførelse",(K283),IF(G283="Fagkontroll",(L283),0)))))</f>
        <v>0</v>
      </c>
      <c r="N283" s="12">
        <f>IF(A283&lt;(Støtteark!$H$4-5),0,B283)</f>
        <v>0</v>
      </c>
    </row>
    <row r="284" spans="1:14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32"/>
      <c r="K284" s="12">
        <f t="shared" si="8"/>
        <v>0</v>
      </c>
      <c r="L284" s="12">
        <f t="shared" si="9"/>
        <v>0</v>
      </c>
      <c r="M284" s="12">
        <f>IF(E284&lt;1,0,IF(A284&lt;(Støtteark!$H$4-5),0,(IF(G284="Utførelse",(K284),IF(G284="Fagkontroll",(L284),0)))))</f>
        <v>0</v>
      </c>
      <c r="N284" s="12">
        <f>IF(A284&lt;(Støtteark!$H$4-5),0,B284)</f>
        <v>0</v>
      </c>
    </row>
    <row r="285" spans="1:14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32"/>
      <c r="K285" s="12">
        <f t="shared" si="8"/>
        <v>0</v>
      </c>
      <c r="L285" s="12">
        <f t="shared" si="9"/>
        <v>0</v>
      </c>
      <c r="M285" s="12">
        <f>IF(E285&lt;1,0,IF(A285&lt;(Støtteark!$H$4-5),0,(IF(G285="Utførelse",(K285),IF(G285="Fagkontroll",(L285),0)))))</f>
        <v>0</v>
      </c>
      <c r="N285" s="12">
        <f>IF(A285&lt;(Støtteark!$H$4-5),0,B285)</f>
        <v>0</v>
      </c>
    </row>
    <row r="286" spans="1:14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32"/>
      <c r="K286" s="12">
        <f t="shared" si="8"/>
        <v>0</v>
      </c>
      <c r="L286" s="12">
        <f t="shared" si="9"/>
        <v>0</v>
      </c>
      <c r="M286" s="12">
        <f>IF(E286&lt;1,0,IF(A286&lt;(Støtteark!$H$4-5),0,(IF(G286="Utførelse",(K286),IF(G286="Fagkontroll",(L286),0)))))</f>
        <v>0</v>
      </c>
      <c r="N286" s="12">
        <f>IF(A286&lt;(Støtteark!$H$4-5),0,B286)</f>
        <v>0</v>
      </c>
    </row>
    <row r="287" spans="1:14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32"/>
      <c r="K287" s="12">
        <f t="shared" si="8"/>
        <v>0</v>
      </c>
      <c r="L287" s="12">
        <f t="shared" si="9"/>
        <v>0</v>
      </c>
      <c r="M287" s="12">
        <f>IF(E287&lt;1,0,IF(A287&lt;(Støtteark!$H$4-5),0,(IF(G287="Utførelse",(K287),IF(G287="Fagkontroll",(L287),0)))))</f>
        <v>0</v>
      </c>
      <c r="N287" s="12">
        <f>IF(A287&lt;(Støtteark!$H$4-5),0,B287)</f>
        <v>0</v>
      </c>
    </row>
    <row r="288" spans="1:14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32"/>
      <c r="K288" s="12">
        <f t="shared" si="8"/>
        <v>0</v>
      </c>
      <c r="L288" s="12">
        <f t="shared" si="9"/>
        <v>0</v>
      </c>
      <c r="M288" s="12">
        <f>IF(E288&lt;1,0,IF(A288&lt;(Støtteark!$H$4-5),0,(IF(G288="Utførelse",(K288),IF(G288="Fagkontroll",(L288),0)))))</f>
        <v>0</v>
      </c>
      <c r="N288" s="12">
        <f>IF(A288&lt;(Støtteark!$H$4-5),0,B288)</f>
        <v>0</v>
      </c>
    </row>
    <row r="289" spans="1:14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32"/>
      <c r="K289" s="12">
        <f t="shared" si="8"/>
        <v>0</v>
      </c>
      <c r="L289" s="12">
        <f t="shared" si="9"/>
        <v>0</v>
      </c>
      <c r="M289" s="12">
        <f>IF(E289&lt;1,0,IF(A289&lt;(Støtteark!$H$4-5),0,(IF(G289="Utførelse",(K289),IF(G289="Fagkontroll",(L289),0)))))</f>
        <v>0</v>
      </c>
      <c r="N289" s="12">
        <f>IF(A289&lt;(Støtteark!$H$4-5),0,B289)</f>
        <v>0</v>
      </c>
    </row>
    <row r="290" spans="1:14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32"/>
      <c r="K290" s="12">
        <f t="shared" si="8"/>
        <v>0</v>
      </c>
      <c r="L290" s="12">
        <f t="shared" si="9"/>
        <v>0</v>
      </c>
      <c r="M290" s="12">
        <f>IF(E290&lt;1,0,IF(A290&lt;(Støtteark!$H$4-5),0,(IF(G290="Utførelse",(K290),IF(G290="Fagkontroll",(L290),0)))))</f>
        <v>0</v>
      </c>
      <c r="N290" s="12">
        <f>IF(A290&lt;(Støtteark!$H$4-5),0,B290)</f>
        <v>0</v>
      </c>
    </row>
    <row r="291" spans="1:14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32"/>
      <c r="K291" s="12">
        <f t="shared" si="8"/>
        <v>0</v>
      </c>
      <c r="L291" s="12">
        <f t="shared" si="9"/>
        <v>0</v>
      </c>
      <c r="M291" s="12">
        <f>IF(E291&lt;1,0,IF(A291&lt;(Støtteark!$H$4-5),0,(IF(G291="Utførelse",(K291),IF(G291="Fagkontroll",(L291),0)))))</f>
        <v>0</v>
      </c>
      <c r="N291" s="12">
        <f>IF(A291&lt;(Støtteark!$H$4-5),0,B291)</f>
        <v>0</v>
      </c>
    </row>
    <row r="292" spans="1:14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32"/>
      <c r="K292" s="12">
        <f t="shared" si="8"/>
        <v>0</v>
      </c>
      <c r="L292" s="12">
        <f t="shared" si="9"/>
        <v>0</v>
      </c>
      <c r="M292" s="12">
        <f>IF(E292&lt;1,0,IF(A292&lt;(Støtteark!$H$4-5),0,(IF(G292="Utførelse",(K292),IF(G292="Fagkontroll",(L292),0)))))</f>
        <v>0</v>
      </c>
      <c r="N292" s="12">
        <f>IF(A292&lt;(Støtteark!$H$4-5),0,B292)</f>
        <v>0</v>
      </c>
    </row>
    <row r="293" spans="1:14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32"/>
      <c r="K293" s="12">
        <f t="shared" si="8"/>
        <v>0</v>
      </c>
      <c r="L293" s="12">
        <f t="shared" si="9"/>
        <v>0</v>
      </c>
      <c r="M293" s="12">
        <f>IF(E293&lt;1,0,IF(A293&lt;(Støtteark!$H$4-5),0,(IF(G293="Utførelse",(K293),IF(G293="Fagkontroll",(L293),0)))))</f>
        <v>0</v>
      </c>
      <c r="N293" s="12">
        <f>IF(A293&lt;(Støtteark!$H$4-5),0,B293)</f>
        <v>0</v>
      </c>
    </row>
    <row r="294" spans="1:14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32"/>
      <c r="K294" s="12">
        <f t="shared" si="8"/>
        <v>0</v>
      </c>
      <c r="L294" s="12">
        <f t="shared" si="9"/>
        <v>0</v>
      </c>
      <c r="M294" s="12">
        <f>IF(E294&lt;1,0,IF(A294&lt;(Støtteark!$H$4-5),0,(IF(G294="Utførelse",(K294),IF(G294="Fagkontroll",(L294),0)))))</f>
        <v>0</v>
      </c>
      <c r="N294" s="12">
        <f>IF(A294&lt;(Støtteark!$H$4-5),0,B294)</f>
        <v>0</v>
      </c>
    </row>
    <row r="295" spans="1:14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32"/>
      <c r="K295" s="12">
        <f t="shared" si="8"/>
        <v>0</v>
      </c>
      <c r="L295" s="12">
        <f t="shared" si="9"/>
        <v>0</v>
      </c>
      <c r="M295" s="12">
        <f>IF(E295&lt;1,0,IF(A295&lt;(Støtteark!$H$4-5),0,(IF(G295="Utførelse",(K295),IF(G295="Fagkontroll",(L295),0)))))</f>
        <v>0</v>
      </c>
      <c r="N295" s="12">
        <f>IF(A295&lt;(Støtteark!$H$4-5),0,B295)</f>
        <v>0</v>
      </c>
    </row>
    <row r="296" spans="1:14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32"/>
      <c r="K296" s="12">
        <f t="shared" si="8"/>
        <v>0</v>
      </c>
      <c r="L296" s="12">
        <f t="shared" si="9"/>
        <v>0</v>
      </c>
      <c r="M296" s="12">
        <f>IF(E296&lt;1,0,IF(A296&lt;(Støtteark!$H$4-5),0,(IF(G296="Utførelse",(K296),IF(G296="Fagkontroll",(L296),0)))))</f>
        <v>0</v>
      </c>
      <c r="N296" s="12">
        <f>IF(A296&lt;(Støtteark!$H$4-5),0,B296)</f>
        <v>0</v>
      </c>
    </row>
    <row r="297" spans="1:14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32"/>
      <c r="K297" s="12">
        <f t="shared" si="8"/>
        <v>0</v>
      </c>
      <c r="L297" s="12">
        <f t="shared" si="9"/>
        <v>0</v>
      </c>
      <c r="M297" s="12">
        <f>IF(E297&lt;1,0,IF(A297&lt;(Støtteark!$H$4-5),0,(IF(G297="Utførelse",(K297),IF(G297="Fagkontroll",(L297),0)))))</f>
        <v>0</v>
      </c>
      <c r="N297" s="12">
        <f>IF(A297&lt;(Støtteark!$H$4-5),0,B297)</f>
        <v>0</v>
      </c>
    </row>
    <row r="298" spans="1:14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32"/>
      <c r="K298" s="12">
        <f t="shared" si="8"/>
        <v>0</v>
      </c>
      <c r="L298" s="12">
        <f t="shared" si="9"/>
        <v>0</v>
      </c>
      <c r="M298" s="12">
        <f>IF(E298&lt;1,0,IF(A298&lt;(Støtteark!$H$4-5),0,(IF(G298="Utførelse",(K298),IF(G298="Fagkontroll",(L298),0)))))</f>
        <v>0</v>
      </c>
      <c r="N298" s="12">
        <f>IF(A298&lt;(Støtteark!$H$4-5),0,B298)</f>
        <v>0</v>
      </c>
    </row>
    <row r="299" spans="1:14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32"/>
      <c r="K299" s="12">
        <f t="shared" si="8"/>
        <v>0</v>
      </c>
      <c r="L299" s="12">
        <f t="shared" si="9"/>
        <v>0</v>
      </c>
      <c r="M299" s="12">
        <f>IF(E299&lt;1,0,IF(A299&lt;(Støtteark!$H$4-5),0,(IF(G299="Utførelse",(K299),IF(G299="Fagkontroll",(L299),0)))))</f>
        <v>0</v>
      </c>
      <c r="N299" s="12">
        <f>IF(A299&lt;(Støtteark!$H$4-5),0,B299)</f>
        <v>0</v>
      </c>
    </row>
    <row r="300" spans="1:14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32"/>
      <c r="K300" s="12">
        <f t="shared" si="8"/>
        <v>0</v>
      </c>
      <c r="L300" s="12">
        <f t="shared" si="9"/>
        <v>0</v>
      </c>
      <c r="M300" s="12">
        <f>IF(E300&lt;1,0,IF(A300&lt;(Støtteark!$H$4-5),0,(IF(G300="Utførelse",(K300),IF(G300="Fagkontroll",(L300),0)))))</f>
        <v>0</v>
      </c>
      <c r="N300" s="12">
        <f>IF(A300&lt;(Støtteark!$H$4-5),0,B300)</f>
        <v>0</v>
      </c>
    </row>
    <row r="301" spans="1:14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32"/>
      <c r="K301" s="12">
        <f t="shared" si="8"/>
        <v>0</v>
      </c>
      <c r="L301" s="12">
        <f t="shared" si="9"/>
        <v>0</v>
      </c>
      <c r="M301" s="12">
        <f>IF(E301&lt;1,0,IF(A301&lt;(Støtteark!$H$4-5),0,(IF(G301="Utførelse",(K301),IF(G301="Fagkontroll",(L301),0)))))</f>
        <v>0</v>
      </c>
      <c r="N301" s="12">
        <f>IF(A301&lt;(Støtteark!$H$4-5),0,B301)</f>
        <v>0</v>
      </c>
    </row>
    <row r="302" spans="1:14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32"/>
      <c r="K302" s="12">
        <f t="shared" si="8"/>
        <v>0</v>
      </c>
      <c r="L302" s="12">
        <f t="shared" si="9"/>
        <v>0</v>
      </c>
      <c r="M302" s="12">
        <f>IF(E302&lt;1,0,IF(A302&lt;(Støtteark!$H$4-5),0,(IF(G302="Utførelse",(K302),IF(G302="Fagkontroll",(L302),0)))))</f>
        <v>0</v>
      </c>
      <c r="N302" s="12">
        <f>IF(A302&lt;(Støtteark!$H$4-5),0,B302)</f>
        <v>0</v>
      </c>
    </row>
    <row r="303" spans="1:14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32"/>
      <c r="K303" s="12">
        <f t="shared" si="8"/>
        <v>0</v>
      </c>
      <c r="L303" s="12">
        <f t="shared" si="9"/>
        <v>0</v>
      </c>
      <c r="M303" s="12">
        <f>IF(E303&lt;1,0,IF(A303&lt;(Støtteark!$H$4-5),0,(IF(G303="Utførelse",(K303),IF(G303="Fagkontroll",(L303),0)))))</f>
        <v>0</v>
      </c>
      <c r="N303" s="12">
        <f>IF(A303&lt;(Støtteark!$H$4-5),0,B303)</f>
        <v>0</v>
      </c>
    </row>
    <row r="304" spans="1:14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32"/>
      <c r="K304" s="12">
        <f t="shared" si="8"/>
        <v>0</v>
      </c>
      <c r="L304" s="12">
        <f t="shared" si="9"/>
        <v>0</v>
      </c>
      <c r="M304" s="12">
        <f>IF(E304&lt;1,0,IF(A304&lt;(Støtteark!$H$4-5),0,(IF(G304="Utførelse",(K304),IF(G304="Fagkontroll",(L304),0)))))</f>
        <v>0</v>
      </c>
      <c r="N304" s="12">
        <f>IF(A304&lt;(Støtteark!$H$4-5),0,B304)</f>
        <v>0</v>
      </c>
    </row>
    <row r="305" spans="1:14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32"/>
      <c r="K305" s="12">
        <f t="shared" si="8"/>
        <v>0</v>
      </c>
      <c r="L305" s="12">
        <f t="shared" si="9"/>
        <v>0</v>
      </c>
      <c r="M305" s="12">
        <f>IF(E305&lt;1,0,IF(A305&lt;(Støtteark!$H$4-5),0,(IF(G305="Utførelse",(K305),IF(G305="Fagkontroll",(L305),0)))))</f>
        <v>0</v>
      </c>
      <c r="N305" s="12">
        <f>IF(A305&lt;(Støtteark!$H$4-5),0,B305)</f>
        <v>0</v>
      </c>
    </row>
    <row r="306" spans="1:14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32"/>
      <c r="K306" s="12">
        <f t="shared" si="8"/>
        <v>0</v>
      </c>
      <c r="L306" s="12">
        <f t="shared" si="9"/>
        <v>0</v>
      </c>
      <c r="M306" s="12">
        <f>IF(E306&lt;1,0,IF(A306&lt;(Støtteark!$H$4-5),0,(IF(G306="Utførelse",(K306),IF(G306="Fagkontroll",(L306),0)))))</f>
        <v>0</v>
      </c>
      <c r="N306" s="12">
        <f>IF(A306&lt;(Støtteark!$H$4-5),0,B306)</f>
        <v>0</v>
      </c>
    </row>
    <row r="307" spans="1:14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32"/>
      <c r="K307" s="12">
        <f t="shared" si="8"/>
        <v>0</v>
      </c>
      <c r="L307" s="12">
        <f t="shared" si="9"/>
        <v>0</v>
      </c>
      <c r="M307" s="12">
        <f>IF(E307&lt;1,0,IF(A307&lt;(Støtteark!$H$4-5),0,(IF(G307="Utførelse",(K307),IF(G307="Fagkontroll",(L307),0)))))</f>
        <v>0</v>
      </c>
      <c r="N307" s="12">
        <f>IF(A307&lt;(Støtteark!$H$4-5),0,B307)</f>
        <v>0</v>
      </c>
    </row>
    <row r="308" spans="1:14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32"/>
      <c r="K308" s="12">
        <f t="shared" si="8"/>
        <v>0</v>
      </c>
      <c r="L308" s="12">
        <f t="shared" si="9"/>
        <v>0</v>
      </c>
      <c r="M308" s="12">
        <f>IF(E308&lt;1,0,IF(A308&lt;(Støtteark!$H$4-5),0,(IF(G308="Utførelse",(K308),IF(G308="Fagkontroll",(L308),0)))))</f>
        <v>0</v>
      </c>
      <c r="N308" s="12">
        <f>IF(A308&lt;(Støtteark!$H$4-5),0,B308)</f>
        <v>0</v>
      </c>
    </row>
    <row r="309" spans="1:14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32"/>
      <c r="K309" s="12">
        <f t="shared" si="8"/>
        <v>0</v>
      </c>
      <c r="L309" s="12">
        <f t="shared" si="9"/>
        <v>0</v>
      </c>
      <c r="M309" s="12">
        <f>IF(E309&lt;1,0,IF(A309&lt;(Støtteark!$H$4-5),0,(IF(G309="Utførelse",(K309),IF(G309="Fagkontroll",(L309),0)))))</f>
        <v>0</v>
      </c>
      <c r="N309" s="12">
        <f>IF(A309&lt;(Støtteark!$H$4-5),0,B309)</f>
        <v>0</v>
      </c>
    </row>
    <row r="310" spans="1:14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32"/>
      <c r="K310" s="12">
        <f t="shared" si="8"/>
        <v>0</v>
      </c>
      <c r="L310" s="12">
        <f t="shared" si="9"/>
        <v>0</v>
      </c>
      <c r="M310" s="12">
        <f>IF(E310&lt;1,0,IF(A310&lt;(Støtteark!$H$4-5),0,(IF(G310="Utførelse",(K310),IF(G310="Fagkontroll",(L310),0)))))</f>
        <v>0</v>
      </c>
      <c r="N310" s="12">
        <f>IF(A310&lt;(Støtteark!$H$4-5),0,B310)</f>
        <v>0</v>
      </c>
    </row>
    <row r="311" spans="1:14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32"/>
      <c r="K311" s="12">
        <f t="shared" si="8"/>
        <v>0</v>
      </c>
      <c r="L311" s="12">
        <f t="shared" si="9"/>
        <v>0</v>
      </c>
      <c r="M311" s="12">
        <f>IF(E311&lt;1,0,IF(A311&lt;(Støtteark!$H$4-5),0,(IF(G311="Utførelse",(K311),IF(G311="Fagkontroll",(L311),0)))))</f>
        <v>0</v>
      </c>
      <c r="N311" s="12">
        <f>IF(A311&lt;(Støtteark!$H$4-5),0,B311)</f>
        <v>0</v>
      </c>
    </row>
    <row r="312" spans="1:14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32"/>
      <c r="K312" s="12">
        <f t="shared" si="8"/>
        <v>0</v>
      </c>
      <c r="L312" s="12">
        <f t="shared" si="9"/>
        <v>0</v>
      </c>
      <c r="M312" s="12">
        <f>IF(E312&lt;1,0,IF(A312&lt;(Støtteark!$H$4-5),0,(IF(G312="Utførelse",(K312),IF(G312="Fagkontroll",(L312),0)))))</f>
        <v>0</v>
      </c>
      <c r="N312" s="12">
        <f>IF(A312&lt;(Støtteark!$H$4-5),0,B312)</f>
        <v>0</v>
      </c>
    </row>
    <row r="313" spans="1:14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32"/>
      <c r="K313" s="12">
        <f t="shared" si="8"/>
        <v>0</v>
      </c>
      <c r="L313" s="12">
        <f t="shared" si="9"/>
        <v>0</v>
      </c>
      <c r="M313" s="12">
        <f>IF(E313&lt;1,0,IF(A313&lt;(Støtteark!$H$4-5),0,(IF(G313="Utførelse",(K313),IF(G313="Fagkontroll",(L313),0)))))</f>
        <v>0</v>
      </c>
      <c r="N313" s="12">
        <f>IF(A313&lt;(Støtteark!$H$4-5),0,B313)</f>
        <v>0</v>
      </c>
    </row>
    <row r="314" spans="1:14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32"/>
      <c r="K314" s="12">
        <f t="shared" si="8"/>
        <v>0</v>
      </c>
      <c r="L314" s="12">
        <f t="shared" si="9"/>
        <v>0</v>
      </c>
      <c r="M314" s="12">
        <f>IF(E314&lt;1,0,IF(A314&lt;(Støtteark!$H$4-5),0,(IF(G314="Utførelse",(K314),IF(G314="Fagkontroll",(L314),0)))))</f>
        <v>0</v>
      </c>
      <c r="N314" s="12">
        <f>IF(A314&lt;(Støtteark!$H$4-5),0,B314)</f>
        <v>0</v>
      </c>
    </row>
    <row r="315" spans="1:14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32"/>
      <c r="K315" s="12">
        <f t="shared" si="8"/>
        <v>0</v>
      </c>
      <c r="L315" s="12">
        <f t="shared" si="9"/>
        <v>0</v>
      </c>
      <c r="M315" s="12">
        <f>IF(E315&lt;1,0,IF(A315&lt;(Støtteark!$H$4-5),0,(IF(G315="Utførelse",(K315),IF(G315="Fagkontroll",(L315),0)))))</f>
        <v>0</v>
      </c>
      <c r="N315" s="12">
        <f>IF(A315&lt;(Støtteark!$H$4-5),0,B315)</f>
        <v>0</v>
      </c>
    </row>
    <row r="316" spans="1:14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32"/>
      <c r="K316" s="12">
        <f t="shared" si="8"/>
        <v>0</v>
      </c>
      <c r="L316" s="12">
        <f t="shared" si="9"/>
        <v>0</v>
      </c>
      <c r="M316" s="12">
        <f>IF(E316&lt;1,0,IF(A316&lt;(Støtteark!$H$4-5),0,(IF(G316="Utførelse",(K316),IF(G316="Fagkontroll",(L316),0)))))</f>
        <v>0</v>
      </c>
      <c r="N316" s="12">
        <f>IF(A316&lt;(Støtteark!$H$4-5),0,B316)</f>
        <v>0</v>
      </c>
    </row>
    <row r="317" spans="1:14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32"/>
      <c r="K317" s="12">
        <f t="shared" si="8"/>
        <v>0</v>
      </c>
      <c r="L317" s="12">
        <f t="shared" si="9"/>
        <v>0</v>
      </c>
      <c r="M317" s="12">
        <f>IF(E317&lt;1,0,IF(A317&lt;(Støtteark!$H$4-5),0,(IF(G317="Utførelse",(K317),IF(G317="Fagkontroll",(L317),0)))))</f>
        <v>0</v>
      </c>
      <c r="N317" s="12">
        <f>IF(A317&lt;(Støtteark!$H$4-5),0,B317)</f>
        <v>0</v>
      </c>
    </row>
    <row r="318" spans="1:14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32"/>
      <c r="K318" s="12">
        <f t="shared" si="8"/>
        <v>0</v>
      </c>
      <c r="L318" s="12">
        <f t="shared" si="9"/>
        <v>0</v>
      </c>
      <c r="M318" s="12">
        <f>IF(E318&lt;1,0,IF(A318&lt;(Støtteark!$H$4-5),0,(IF(G318="Utførelse",(K318),IF(G318="Fagkontroll",(L318),0)))))</f>
        <v>0</v>
      </c>
      <c r="N318" s="12">
        <f>IF(A318&lt;(Støtteark!$H$4-5),0,B318)</f>
        <v>0</v>
      </c>
    </row>
    <row r="319" spans="1:14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32"/>
      <c r="K319" s="12">
        <f t="shared" si="8"/>
        <v>0</v>
      </c>
      <c r="L319" s="12">
        <f t="shared" si="9"/>
        <v>0</v>
      </c>
      <c r="M319" s="12">
        <f>IF(E319&lt;1,0,IF(A319&lt;(Støtteark!$H$4-5),0,(IF(G319="Utførelse",(K319),IF(G319="Fagkontroll",(L319),0)))))</f>
        <v>0</v>
      </c>
      <c r="N319" s="12">
        <f>IF(A319&lt;(Støtteark!$H$4-5),0,B319)</f>
        <v>0</v>
      </c>
    </row>
    <row r="320" spans="1:14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32"/>
      <c r="K320" s="12">
        <f t="shared" si="8"/>
        <v>0</v>
      </c>
      <c r="L320" s="12">
        <f t="shared" si="9"/>
        <v>0</v>
      </c>
      <c r="M320" s="12">
        <f>IF(E320&lt;1,0,IF(A320&lt;(Støtteark!$H$4-5),0,(IF(G320="Utførelse",(K320),IF(G320="Fagkontroll",(L320),0)))))</f>
        <v>0</v>
      </c>
      <c r="N320" s="12">
        <f>IF(A320&lt;(Støtteark!$H$4-5),0,B320)</f>
        <v>0</v>
      </c>
    </row>
    <row r="321" spans="1:14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32"/>
      <c r="K321" s="12">
        <f t="shared" si="8"/>
        <v>0</v>
      </c>
      <c r="L321" s="12">
        <f t="shared" si="9"/>
        <v>0</v>
      </c>
      <c r="M321" s="12">
        <f>IF(E321&lt;1,0,IF(A321&lt;(Støtteark!$H$4-5),0,(IF(G321="Utførelse",(K321),IF(G321="Fagkontroll",(L321),0)))))</f>
        <v>0</v>
      </c>
      <c r="N321" s="12">
        <f>IF(A321&lt;(Støtteark!$H$4-5),0,B321)</f>
        <v>0</v>
      </c>
    </row>
    <row r="322" spans="1:14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32"/>
      <c r="K322" s="12">
        <f t="shared" si="8"/>
        <v>0</v>
      </c>
      <c r="L322" s="12">
        <f t="shared" si="9"/>
        <v>0</v>
      </c>
      <c r="M322" s="12">
        <f>IF(E322&lt;1,0,IF(A322&lt;(Støtteark!$H$4-5),0,(IF(G322="Utførelse",(K322),IF(G322="Fagkontroll",(L322),0)))))</f>
        <v>0</v>
      </c>
      <c r="N322" s="12">
        <f>IF(A322&lt;(Støtteark!$H$4-5),0,B322)</f>
        <v>0</v>
      </c>
    </row>
    <row r="323" spans="1:14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32"/>
      <c r="K323" s="12">
        <f t="shared" si="8"/>
        <v>0</v>
      </c>
      <c r="L323" s="12">
        <f t="shared" si="9"/>
        <v>0</v>
      </c>
      <c r="M323" s="12">
        <f>IF(E323&lt;1,0,IF(A323&lt;(Støtteark!$H$4-5),0,(IF(G323="Utførelse",(K323),IF(G323="Fagkontroll",(L323),0)))))</f>
        <v>0</v>
      </c>
      <c r="N323" s="12">
        <f>IF(A323&lt;(Støtteark!$H$4-5),0,B323)</f>
        <v>0</v>
      </c>
    </row>
    <row r="324" spans="1:14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32"/>
      <c r="K324" s="12">
        <f t="shared" si="8"/>
        <v>0</v>
      </c>
      <c r="L324" s="12">
        <f t="shared" si="9"/>
        <v>0</v>
      </c>
      <c r="M324" s="12">
        <f>IF(E324&lt;1,0,IF(A324&lt;(Støtteark!$H$4-5),0,(IF(G324="Utførelse",(K324),IF(G324="Fagkontroll",(L324),0)))))</f>
        <v>0</v>
      </c>
      <c r="N324" s="12">
        <f>IF(A324&lt;(Støtteark!$H$4-5),0,B324)</f>
        <v>0</v>
      </c>
    </row>
    <row r="325" spans="1:14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32"/>
      <c r="K325" s="12">
        <f t="shared" si="8"/>
        <v>0</v>
      </c>
      <c r="L325" s="12">
        <f t="shared" si="9"/>
        <v>0</v>
      </c>
      <c r="M325" s="12">
        <f>IF(E325&lt;1,0,IF(A325&lt;(Støtteark!$H$4-5),0,(IF(G325="Utførelse",(K325),IF(G325="Fagkontroll",(L325),0)))))</f>
        <v>0</v>
      </c>
      <c r="N325" s="12">
        <f>IF(A325&lt;(Støtteark!$H$4-5),0,B325)</f>
        <v>0</v>
      </c>
    </row>
    <row r="326" spans="1:14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32"/>
      <c r="K326" s="12">
        <f t="shared" si="8"/>
        <v>0</v>
      </c>
      <c r="L326" s="12">
        <f t="shared" si="9"/>
        <v>0</v>
      </c>
      <c r="M326" s="12">
        <f>IF(E326&lt;1,0,IF(A326&lt;(Støtteark!$H$4-5),0,(IF(G326="Utførelse",(K326),IF(G326="Fagkontroll",(L326),0)))))</f>
        <v>0</v>
      </c>
      <c r="N326" s="12">
        <f>IF(A326&lt;(Støtteark!$H$4-5),0,B326)</f>
        <v>0</v>
      </c>
    </row>
    <row r="327" spans="1:14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32"/>
      <c r="K327" s="12">
        <f t="shared" si="8"/>
        <v>0</v>
      </c>
      <c r="L327" s="12">
        <f t="shared" si="9"/>
        <v>0</v>
      </c>
      <c r="M327" s="12">
        <f>IF(E327&lt;1,0,IF(A327&lt;(Støtteark!$H$4-5),0,(IF(G327="Utførelse",(K327),IF(G327="Fagkontroll",(L327),0)))))</f>
        <v>0</v>
      </c>
      <c r="N327" s="12">
        <f>IF(A327&lt;(Støtteark!$H$4-5),0,B327)</f>
        <v>0</v>
      </c>
    </row>
    <row r="328" spans="1:14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32"/>
      <c r="K328" s="12">
        <f t="shared" si="8"/>
        <v>0</v>
      </c>
      <c r="L328" s="12">
        <f t="shared" si="9"/>
        <v>0</v>
      </c>
      <c r="M328" s="12">
        <f>IF(E328&lt;1,0,IF(A328&lt;(Støtteark!$H$4-5),0,(IF(G328="Utførelse",(K328),IF(G328="Fagkontroll",(L328),0)))))</f>
        <v>0</v>
      </c>
      <c r="N328" s="12">
        <f>IF(A328&lt;(Støtteark!$H$4-5),0,B328)</f>
        <v>0</v>
      </c>
    </row>
    <row r="329" spans="1:14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32"/>
      <c r="K329" s="12">
        <f t="shared" si="8"/>
        <v>0</v>
      </c>
      <c r="L329" s="12">
        <f t="shared" si="9"/>
        <v>0</v>
      </c>
      <c r="M329" s="12">
        <f>IF(E329&lt;1,0,IF(A329&lt;(Støtteark!$H$4-5),0,(IF(G329="Utførelse",(K329),IF(G329="Fagkontroll",(L329),0)))))</f>
        <v>0</v>
      </c>
      <c r="N329" s="12">
        <f>IF(A329&lt;(Støtteark!$H$4-5),0,B329)</f>
        <v>0</v>
      </c>
    </row>
    <row r="330" spans="1:14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32"/>
      <c r="K330" s="12">
        <f t="shared" si="8"/>
        <v>0</v>
      </c>
      <c r="L330" s="12">
        <f t="shared" si="9"/>
        <v>0</v>
      </c>
      <c r="M330" s="12">
        <f>IF(E330&lt;1,0,IF(A330&lt;(Støtteark!$H$4-5),0,(IF(G330="Utførelse",(K330),IF(G330="Fagkontroll",(L330),0)))))</f>
        <v>0</v>
      </c>
      <c r="N330" s="12">
        <f>IF(A330&lt;(Støtteark!$H$4-5),0,B330)</f>
        <v>0</v>
      </c>
    </row>
    <row r="331" spans="1:14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32"/>
      <c r="K331" s="12">
        <f t="shared" si="8"/>
        <v>0</v>
      </c>
      <c r="L331" s="12">
        <f t="shared" si="9"/>
        <v>0</v>
      </c>
      <c r="M331" s="12">
        <f>IF(E331&lt;1,0,IF(A331&lt;(Støtteark!$H$4-5),0,(IF(G331="Utførelse",(K331),IF(G331="Fagkontroll",(L331),0)))))</f>
        <v>0</v>
      </c>
      <c r="N331" s="12">
        <f>IF(A331&lt;(Støtteark!$H$4-5),0,B331)</f>
        <v>0</v>
      </c>
    </row>
    <row r="332" spans="1:14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32"/>
      <c r="K332" s="12">
        <f t="shared" si="8"/>
        <v>0</v>
      </c>
      <c r="L332" s="12">
        <f t="shared" si="9"/>
        <v>0</v>
      </c>
      <c r="M332" s="12">
        <f>IF(E332&lt;1,0,IF(A332&lt;(Støtteark!$H$4-5),0,(IF(G332="Utførelse",(K332),IF(G332="Fagkontroll",(L332),0)))))</f>
        <v>0</v>
      </c>
      <c r="N332" s="12">
        <f>IF(A332&lt;(Støtteark!$H$4-5),0,B332)</f>
        <v>0</v>
      </c>
    </row>
    <row r="333" spans="1:14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32"/>
      <c r="K333" s="12">
        <f t="shared" ref="K333:K396" si="10">IF(E333&lt;1,0,IF(G333="Utførelse",IF(F333="Flomberegninger damsikkerhet",B333,0),0))</f>
        <v>0</v>
      </c>
      <c r="L333" s="12">
        <f t="shared" ref="L333:L396" si="11">IF(K333&gt;0,0,B333)</f>
        <v>0</v>
      </c>
      <c r="M333" s="12">
        <f>IF(E333&lt;1,0,IF(A333&lt;(Støtteark!$H$4-5),0,(IF(G333="Utførelse",(K333),IF(G333="Fagkontroll",(L333),0)))))</f>
        <v>0</v>
      </c>
      <c r="N333" s="12">
        <f>IF(A333&lt;(Støtteark!$H$4-5),0,B333)</f>
        <v>0</v>
      </c>
    </row>
    <row r="334" spans="1:14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32"/>
      <c r="K334" s="12">
        <f t="shared" si="10"/>
        <v>0</v>
      </c>
      <c r="L334" s="12">
        <f t="shared" si="11"/>
        <v>0</v>
      </c>
      <c r="M334" s="12">
        <f>IF(E334&lt;1,0,IF(A334&lt;(Støtteark!$H$4-5),0,(IF(G334="Utførelse",(K334),IF(G334="Fagkontroll",(L334),0)))))</f>
        <v>0</v>
      </c>
      <c r="N334" s="12">
        <f>IF(A334&lt;(Støtteark!$H$4-5),0,B334)</f>
        <v>0</v>
      </c>
    </row>
    <row r="335" spans="1:14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32"/>
      <c r="K335" s="12">
        <f t="shared" si="10"/>
        <v>0</v>
      </c>
      <c r="L335" s="12">
        <f t="shared" si="11"/>
        <v>0</v>
      </c>
      <c r="M335" s="12">
        <f>IF(E335&lt;1,0,IF(A335&lt;(Støtteark!$H$4-5),0,(IF(G335="Utførelse",(K335),IF(G335="Fagkontroll",(L335),0)))))</f>
        <v>0</v>
      </c>
      <c r="N335" s="12">
        <f>IF(A335&lt;(Støtteark!$H$4-5),0,B335)</f>
        <v>0</v>
      </c>
    </row>
    <row r="336" spans="1:14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32"/>
      <c r="K336" s="12">
        <f t="shared" si="10"/>
        <v>0</v>
      </c>
      <c r="L336" s="12">
        <f t="shared" si="11"/>
        <v>0</v>
      </c>
      <c r="M336" s="12">
        <f>IF(E336&lt;1,0,IF(A336&lt;(Støtteark!$H$4-5),0,(IF(G336="Utførelse",(K336),IF(G336="Fagkontroll",(L336),0)))))</f>
        <v>0</v>
      </c>
      <c r="N336" s="12">
        <f>IF(A336&lt;(Støtteark!$H$4-5),0,B336)</f>
        <v>0</v>
      </c>
    </row>
    <row r="337" spans="1:14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32"/>
      <c r="K337" s="12">
        <f t="shared" si="10"/>
        <v>0</v>
      </c>
      <c r="L337" s="12">
        <f t="shared" si="11"/>
        <v>0</v>
      </c>
      <c r="M337" s="12">
        <f>IF(E337&lt;1,0,IF(A337&lt;(Støtteark!$H$4-5),0,(IF(G337="Utførelse",(K337),IF(G337="Fagkontroll",(L337),0)))))</f>
        <v>0</v>
      </c>
      <c r="N337" s="12">
        <f>IF(A337&lt;(Støtteark!$H$4-5),0,B337)</f>
        <v>0</v>
      </c>
    </row>
    <row r="338" spans="1:14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32"/>
      <c r="K338" s="12">
        <f t="shared" si="10"/>
        <v>0</v>
      </c>
      <c r="L338" s="12">
        <f t="shared" si="11"/>
        <v>0</v>
      </c>
      <c r="M338" s="12">
        <f>IF(E338&lt;1,0,IF(A338&lt;(Støtteark!$H$4-5),0,(IF(G338="Utførelse",(K338),IF(G338="Fagkontroll",(L338),0)))))</f>
        <v>0</v>
      </c>
      <c r="N338" s="12">
        <f>IF(A338&lt;(Støtteark!$H$4-5),0,B338)</f>
        <v>0</v>
      </c>
    </row>
    <row r="339" spans="1:14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32"/>
      <c r="K339" s="12">
        <f t="shared" si="10"/>
        <v>0</v>
      </c>
      <c r="L339" s="12">
        <f t="shared" si="11"/>
        <v>0</v>
      </c>
      <c r="M339" s="12">
        <f>IF(E339&lt;1,0,IF(A339&lt;(Støtteark!$H$4-5),0,(IF(G339="Utførelse",(K339),IF(G339="Fagkontroll",(L339),0)))))</f>
        <v>0</v>
      </c>
      <c r="N339" s="12">
        <f>IF(A339&lt;(Støtteark!$H$4-5),0,B339)</f>
        <v>0</v>
      </c>
    </row>
    <row r="340" spans="1:14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32"/>
      <c r="K340" s="12">
        <f t="shared" si="10"/>
        <v>0</v>
      </c>
      <c r="L340" s="12">
        <f t="shared" si="11"/>
        <v>0</v>
      </c>
      <c r="M340" s="12">
        <f>IF(E340&lt;1,0,IF(A340&lt;(Støtteark!$H$4-5),0,(IF(G340="Utførelse",(K340),IF(G340="Fagkontroll",(L340),0)))))</f>
        <v>0</v>
      </c>
      <c r="N340" s="12">
        <f>IF(A340&lt;(Støtteark!$H$4-5),0,B340)</f>
        <v>0</v>
      </c>
    </row>
    <row r="341" spans="1:14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32"/>
      <c r="K341" s="12">
        <f t="shared" si="10"/>
        <v>0</v>
      </c>
      <c r="L341" s="12">
        <f t="shared" si="11"/>
        <v>0</v>
      </c>
      <c r="M341" s="12">
        <f>IF(E341&lt;1,0,IF(A341&lt;(Støtteark!$H$4-5),0,(IF(G341="Utførelse",(K341),IF(G341="Fagkontroll",(L341),0)))))</f>
        <v>0</v>
      </c>
      <c r="N341" s="12">
        <f>IF(A341&lt;(Støtteark!$H$4-5),0,B341)</f>
        <v>0</v>
      </c>
    </row>
    <row r="342" spans="1:14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32"/>
      <c r="K342" s="12">
        <f t="shared" si="10"/>
        <v>0</v>
      </c>
      <c r="L342" s="12">
        <f t="shared" si="11"/>
        <v>0</v>
      </c>
      <c r="M342" s="12">
        <f>IF(E342&lt;1,0,IF(A342&lt;(Støtteark!$H$4-5),0,(IF(G342="Utførelse",(K342),IF(G342="Fagkontroll",(L342),0)))))</f>
        <v>0</v>
      </c>
      <c r="N342" s="12">
        <f>IF(A342&lt;(Støtteark!$H$4-5),0,B342)</f>
        <v>0</v>
      </c>
    </row>
    <row r="343" spans="1:14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32"/>
      <c r="K343" s="12">
        <f t="shared" si="10"/>
        <v>0</v>
      </c>
      <c r="L343" s="12">
        <f t="shared" si="11"/>
        <v>0</v>
      </c>
      <c r="M343" s="12">
        <f>IF(E343&lt;1,0,IF(A343&lt;(Støtteark!$H$4-5),0,(IF(G343="Utførelse",(K343),IF(G343="Fagkontroll",(L343),0)))))</f>
        <v>0</v>
      </c>
      <c r="N343" s="12">
        <f>IF(A343&lt;(Støtteark!$H$4-5),0,B343)</f>
        <v>0</v>
      </c>
    </row>
    <row r="344" spans="1:14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32"/>
      <c r="K344" s="12">
        <f t="shared" si="10"/>
        <v>0</v>
      </c>
      <c r="L344" s="12">
        <f t="shared" si="11"/>
        <v>0</v>
      </c>
      <c r="M344" s="12">
        <f>IF(E344&lt;1,0,IF(A344&lt;(Støtteark!$H$4-5),0,(IF(G344="Utførelse",(K344),IF(G344="Fagkontroll",(L344),0)))))</f>
        <v>0</v>
      </c>
      <c r="N344" s="12">
        <f>IF(A344&lt;(Støtteark!$H$4-5),0,B344)</f>
        <v>0</v>
      </c>
    </row>
    <row r="345" spans="1:14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32"/>
      <c r="K345" s="12">
        <f t="shared" si="10"/>
        <v>0</v>
      </c>
      <c r="L345" s="12">
        <f t="shared" si="11"/>
        <v>0</v>
      </c>
      <c r="M345" s="12">
        <f>IF(E345&lt;1,0,IF(A345&lt;(Støtteark!$H$4-5),0,(IF(G345="Utførelse",(K345),IF(G345="Fagkontroll",(L345),0)))))</f>
        <v>0</v>
      </c>
      <c r="N345" s="12">
        <f>IF(A345&lt;(Støtteark!$H$4-5),0,B345)</f>
        <v>0</v>
      </c>
    </row>
    <row r="346" spans="1:14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32"/>
      <c r="K346" s="12">
        <f t="shared" si="10"/>
        <v>0</v>
      </c>
      <c r="L346" s="12">
        <f t="shared" si="11"/>
        <v>0</v>
      </c>
      <c r="M346" s="12">
        <f>IF(E346&lt;1,0,IF(A346&lt;(Støtteark!$H$4-5),0,(IF(G346="Utførelse",(K346),IF(G346="Fagkontroll",(L346),0)))))</f>
        <v>0</v>
      </c>
      <c r="N346" s="12">
        <f>IF(A346&lt;(Støtteark!$H$4-5),0,B346)</f>
        <v>0</v>
      </c>
    </row>
    <row r="347" spans="1:14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32"/>
      <c r="K347" s="12">
        <f t="shared" si="10"/>
        <v>0</v>
      </c>
      <c r="L347" s="12">
        <f t="shared" si="11"/>
        <v>0</v>
      </c>
      <c r="M347" s="12">
        <f>IF(E347&lt;1,0,IF(A347&lt;(Støtteark!$H$4-5),0,(IF(G347="Utførelse",(K347),IF(G347="Fagkontroll",(L347),0)))))</f>
        <v>0</v>
      </c>
      <c r="N347" s="12">
        <f>IF(A347&lt;(Støtteark!$H$4-5),0,B347)</f>
        <v>0</v>
      </c>
    </row>
    <row r="348" spans="1:14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32"/>
      <c r="K348" s="12">
        <f t="shared" si="10"/>
        <v>0</v>
      </c>
      <c r="L348" s="12">
        <f t="shared" si="11"/>
        <v>0</v>
      </c>
      <c r="M348" s="12">
        <f>IF(E348&lt;1,0,IF(A348&lt;(Støtteark!$H$4-5),0,(IF(G348="Utførelse",(K348),IF(G348="Fagkontroll",(L348),0)))))</f>
        <v>0</v>
      </c>
      <c r="N348" s="12">
        <f>IF(A348&lt;(Støtteark!$H$4-5),0,B348)</f>
        <v>0</v>
      </c>
    </row>
    <row r="349" spans="1:14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32"/>
      <c r="K349" s="12">
        <f t="shared" si="10"/>
        <v>0</v>
      </c>
      <c r="L349" s="12">
        <f t="shared" si="11"/>
        <v>0</v>
      </c>
      <c r="M349" s="12">
        <f>IF(E349&lt;1,0,IF(A349&lt;(Støtteark!$H$4-5),0,(IF(G349="Utførelse",(K349),IF(G349="Fagkontroll",(L349),0)))))</f>
        <v>0</v>
      </c>
      <c r="N349" s="12">
        <f>IF(A349&lt;(Støtteark!$H$4-5),0,B349)</f>
        <v>0</v>
      </c>
    </row>
    <row r="350" spans="1:14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32"/>
      <c r="K350" s="12">
        <f t="shared" si="10"/>
        <v>0</v>
      </c>
      <c r="L350" s="12">
        <f t="shared" si="11"/>
        <v>0</v>
      </c>
      <c r="M350" s="12">
        <f>IF(E350&lt;1,0,IF(A350&lt;(Støtteark!$H$4-5),0,(IF(G350="Utførelse",(K350),IF(G350="Fagkontroll",(L350),0)))))</f>
        <v>0</v>
      </c>
      <c r="N350" s="12">
        <f>IF(A350&lt;(Støtteark!$H$4-5),0,B350)</f>
        <v>0</v>
      </c>
    </row>
    <row r="351" spans="1:14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32"/>
      <c r="K351" s="12">
        <f t="shared" si="10"/>
        <v>0</v>
      </c>
      <c r="L351" s="12">
        <f t="shared" si="11"/>
        <v>0</v>
      </c>
      <c r="M351" s="12">
        <f>IF(E351&lt;1,0,IF(A351&lt;(Støtteark!$H$4-5),0,(IF(G351="Utførelse",(K351),IF(G351="Fagkontroll",(L351),0)))))</f>
        <v>0</v>
      </c>
      <c r="N351" s="12">
        <f>IF(A351&lt;(Støtteark!$H$4-5),0,B351)</f>
        <v>0</v>
      </c>
    </row>
    <row r="352" spans="1:14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32"/>
      <c r="K352" s="12">
        <f t="shared" si="10"/>
        <v>0</v>
      </c>
      <c r="L352" s="12">
        <f t="shared" si="11"/>
        <v>0</v>
      </c>
      <c r="M352" s="12">
        <f>IF(E352&lt;1,0,IF(A352&lt;(Støtteark!$H$4-5),0,(IF(G352="Utførelse",(K352),IF(G352="Fagkontroll",(L352),0)))))</f>
        <v>0</v>
      </c>
      <c r="N352" s="12">
        <f>IF(A352&lt;(Støtteark!$H$4-5),0,B352)</f>
        <v>0</v>
      </c>
    </row>
    <row r="353" spans="1:14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32"/>
      <c r="K353" s="12">
        <f t="shared" si="10"/>
        <v>0</v>
      </c>
      <c r="L353" s="12">
        <f t="shared" si="11"/>
        <v>0</v>
      </c>
      <c r="M353" s="12">
        <f>IF(E353&lt;1,0,IF(A353&lt;(Støtteark!$H$4-5),0,(IF(G353="Utførelse",(K353),IF(G353="Fagkontroll",(L353),0)))))</f>
        <v>0</v>
      </c>
      <c r="N353" s="12">
        <f>IF(A353&lt;(Støtteark!$H$4-5),0,B353)</f>
        <v>0</v>
      </c>
    </row>
    <row r="354" spans="1:14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32"/>
      <c r="K354" s="12">
        <f t="shared" si="10"/>
        <v>0</v>
      </c>
      <c r="L354" s="12">
        <f t="shared" si="11"/>
        <v>0</v>
      </c>
      <c r="M354" s="12">
        <f>IF(E354&lt;1,0,IF(A354&lt;(Støtteark!$H$4-5),0,(IF(G354="Utførelse",(K354),IF(G354="Fagkontroll",(L354),0)))))</f>
        <v>0</v>
      </c>
      <c r="N354" s="12">
        <f>IF(A354&lt;(Støtteark!$H$4-5),0,B354)</f>
        <v>0</v>
      </c>
    </row>
    <row r="355" spans="1:14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32"/>
      <c r="K355" s="12">
        <f t="shared" si="10"/>
        <v>0</v>
      </c>
      <c r="L355" s="12">
        <f t="shared" si="11"/>
        <v>0</v>
      </c>
      <c r="M355" s="12">
        <f>IF(E355&lt;1,0,IF(A355&lt;(Støtteark!$H$4-5),0,(IF(G355="Utførelse",(K355),IF(G355="Fagkontroll",(L355),0)))))</f>
        <v>0</v>
      </c>
      <c r="N355" s="12">
        <f>IF(A355&lt;(Støtteark!$H$4-5),0,B355)</f>
        <v>0</v>
      </c>
    </row>
    <row r="356" spans="1:14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32"/>
      <c r="K356" s="12">
        <f t="shared" si="10"/>
        <v>0</v>
      </c>
      <c r="L356" s="12">
        <f t="shared" si="11"/>
        <v>0</v>
      </c>
      <c r="M356" s="12">
        <f>IF(E356&lt;1,0,IF(A356&lt;(Støtteark!$H$4-5),0,(IF(G356="Utførelse",(K356),IF(G356="Fagkontroll",(L356),0)))))</f>
        <v>0</v>
      </c>
      <c r="N356" s="12">
        <f>IF(A356&lt;(Støtteark!$H$4-5),0,B356)</f>
        <v>0</v>
      </c>
    </row>
    <row r="357" spans="1:14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32"/>
      <c r="K357" s="12">
        <f t="shared" si="10"/>
        <v>0</v>
      </c>
      <c r="L357" s="12">
        <f t="shared" si="11"/>
        <v>0</v>
      </c>
      <c r="M357" s="12">
        <f>IF(E357&lt;1,0,IF(A357&lt;(Støtteark!$H$4-5),0,(IF(G357="Utførelse",(K357),IF(G357="Fagkontroll",(L357),0)))))</f>
        <v>0</v>
      </c>
      <c r="N357" s="12">
        <f>IF(A357&lt;(Støtteark!$H$4-5),0,B357)</f>
        <v>0</v>
      </c>
    </row>
    <row r="358" spans="1:14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32"/>
      <c r="K358" s="12">
        <f t="shared" si="10"/>
        <v>0</v>
      </c>
      <c r="L358" s="12">
        <f t="shared" si="11"/>
        <v>0</v>
      </c>
      <c r="M358" s="12">
        <f>IF(E358&lt;1,0,IF(A358&lt;(Støtteark!$H$4-5),0,(IF(G358="Utførelse",(K358),IF(G358="Fagkontroll",(L358),0)))))</f>
        <v>0</v>
      </c>
      <c r="N358" s="12">
        <f>IF(A358&lt;(Støtteark!$H$4-5),0,B358)</f>
        <v>0</v>
      </c>
    </row>
    <row r="359" spans="1:14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32"/>
      <c r="K359" s="12">
        <f t="shared" si="10"/>
        <v>0</v>
      </c>
      <c r="L359" s="12">
        <f t="shared" si="11"/>
        <v>0</v>
      </c>
      <c r="M359" s="12">
        <f>IF(E359&lt;1,0,IF(A359&lt;(Støtteark!$H$4-5),0,(IF(G359="Utførelse",(K359),IF(G359="Fagkontroll",(L359),0)))))</f>
        <v>0</v>
      </c>
      <c r="N359" s="12">
        <f>IF(A359&lt;(Støtteark!$H$4-5),0,B359)</f>
        <v>0</v>
      </c>
    </row>
    <row r="360" spans="1:14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32"/>
      <c r="K360" s="12">
        <f t="shared" si="10"/>
        <v>0</v>
      </c>
      <c r="L360" s="12">
        <f t="shared" si="11"/>
        <v>0</v>
      </c>
      <c r="M360" s="12">
        <f>IF(E360&lt;1,0,IF(A360&lt;(Støtteark!$H$4-5),0,(IF(G360="Utførelse",(K360),IF(G360="Fagkontroll",(L360),0)))))</f>
        <v>0</v>
      </c>
      <c r="N360" s="12">
        <f>IF(A360&lt;(Støtteark!$H$4-5),0,B360)</f>
        <v>0</v>
      </c>
    </row>
    <row r="361" spans="1:14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32"/>
      <c r="K361" s="12">
        <f t="shared" si="10"/>
        <v>0</v>
      </c>
      <c r="L361" s="12">
        <f t="shared" si="11"/>
        <v>0</v>
      </c>
      <c r="M361" s="12">
        <f>IF(E361&lt;1,0,IF(A361&lt;(Støtteark!$H$4-5),0,(IF(G361="Utførelse",(K361),IF(G361="Fagkontroll",(L361),0)))))</f>
        <v>0</v>
      </c>
      <c r="N361" s="12">
        <f>IF(A361&lt;(Støtteark!$H$4-5),0,B361)</f>
        <v>0</v>
      </c>
    </row>
    <row r="362" spans="1:14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32"/>
      <c r="K362" s="12">
        <f t="shared" si="10"/>
        <v>0</v>
      </c>
      <c r="L362" s="12">
        <f t="shared" si="11"/>
        <v>0</v>
      </c>
      <c r="M362" s="12">
        <f>IF(E362&lt;1,0,IF(A362&lt;(Støtteark!$H$4-5),0,(IF(G362="Utførelse",(K362),IF(G362="Fagkontroll",(L362),0)))))</f>
        <v>0</v>
      </c>
      <c r="N362" s="12">
        <f>IF(A362&lt;(Støtteark!$H$4-5),0,B362)</f>
        <v>0</v>
      </c>
    </row>
    <row r="363" spans="1:14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32"/>
      <c r="K363" s="12">
        <f t="shared" si="10"/>
        <v>0</v>
      </c>
      <c r="L363" s="12">
        <f t="shared" si="11"/>
        <v>0</v>
      </c>
      <c r="M363" s="12">
        <f>IF(E363&lt;1,0,IF(A363&lt;(Støtteark!$H$4-5),0,(IF(G363="Utførelse",(K363),IF(G363="Fagkontroll",(L363),0)))))</f>
        <v>0</v>
      </c>
      <c r="N363" s="12">
        <f>IF(A363&lt;(Støtteark!$H$4-5),0,B363)</f>
        <v>0</v>
      </c>
    </row>
    <row r="364" spans="1:14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32"/>
      <c r="K364" s="12">
        <f t="shared" si="10"/>
        <v>0</v>
      </c>
      <c r="L364" s="12">
        <f t="shared" si="11"/>
        <v>0</v>
      </c>
      <c r="M364" s="12">
        <f>IF(E364&lt;1,0,IF(A364&lt;(Støtteark!$H$4-5),0,(IF(G364="Utførelse",(K364),IF(G364="Fagkontroll",(L364),0)))))</f>
        <v>0</v>
      </c>
      <c r="N364" s="12">
        <f>IF(A364&lt;(Støtteark!$H$4-5),0,B364)</f>
        <v>0</v>
      </c>
    </row>
    <row r="365" spans="1:14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32"/>
      <c r="K365" s="12">
        <f t="shared" si="10"/>
        <v>0</v>
      </c>
      <c r="L365" s="12">
        <f t="shared" si="11"/>
        <v>0</v>
      </c>
      <c r="M365" s="12">
        <f>IF(E365&lt;1,0,IF(A365&lt;(Støtteark!$H$4-5),0,(IF(G365="Utførelse",(K365),IF(G365="Fagkontroll",(L365),0)))))</f>
        <v>0</v>
      </c>
      <c r="N365" s="12">
        <f>IF(A365&lt;(Støtteark!$H$4-5),0,B365)</f>
        <v>0</v>
      </c>
    </row>
    <row r="366" spans="1:14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32"/>
      <c r="K366" s="12">
        <f t="shared" si="10"/>
        <v>0</v>
      </c>
      <c r="L366" s="12">
        <f t="shared" si="11"/>
        <v>0</v>
      </c>
      <c r="M366" s="12">
        <f>IF(E366&lt;1,0,IF(A366&lt;(Støtteark!$H$4-5),0,(IF(G366="Utførelse",(K366),IF(G366="Fagkontroll",(L366),0)))))</f>
        <v>0</v>
      </c>
      <c r="N366" s="12">
        <f>IF(A366&lt;(Støtteark!$H$4-5),0,B366)</f>
        <v>0</v>
      </c>
    </row>
    <row r="367" spans="1:14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32"/>
      <c r="K367" s="12">
        <f t="shared" si="10"/>
        <v>0</v>
      </c>
      <c r="L367" s="12">
        <f t="shared" si="11"/>
        <v>0</v>
      </c>
      <c r="M367" s="12">
        <f>IF(E367&lt;1,0,IF(A367&lt;(Støtteark!$H$4-5),0,(IF(G367="Utførelse",(K367),IF(G367="Fagkontroll",(L367),0)))))</f>
        <v>0</v>
      </c>
      <c r="N367" s="12">
        <f>IF(A367&lt;(Støtteark!$H$4-5),0,B367)</f>
        <v>0</v>
      </c>
    </row>
    <row r="368" spans="1:14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32"/>
      <c r="K368" s="12">
        <f t="shared" si="10"/>
        <v>0</v>
      </c>
      <c r="L368" s="12">
        <f t="shared" si="11"/>
        <v>0</v>
      </c>
      <c r="M368" s="12">
        <f>IF(E368&lt;1,0,IF(A368&lt;(Støtteark!$H$4-5),0,(IF(G368="Utførelse",(K368),IF(G368="Fagkontroll",(L368),0)))))</f>
        <v>0</v>
      </c>
      <c r="N368" s="12">
        <f>IF(A368&lt;(Støtteark!$H$4-5),0,B368)</f>
        <v>0</v>
      </c>
    </row>
    <row r="369" spans="1:14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32"/>
      <c r="K369" s="12">
        <f t="shared" si="10"/>
        <v>0</v>
      </c>
      <c r="L369" s="12">
        <f t="shared" si="11"/>
        <v>0</v>
      </c>
      <c r="M369" s="12">
        <f>IF(E369&lt;1,0,IF(A369&lt;(Støtteark!$H$4-5),0,(IF(G369="Utførelse",(K369),IF(G369="Fagkontroll",(L369),0)))))</f>
        <v>0</v>
      </c>
      <c r="N369" s="12">
        <f>IF(A369&lt;(Støtteark!$H$4-5),0,B369)</f>
        <v>0</v>
      </c>
    </row>
    <row r="370" spans="1:14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32"/>
      <c r="K370" s="12">
        <f t="shared" si="10"/>
        <v>0</v>
      </c>
      <c r="L370" s="12">
        <f t="shared" si="11"/>
        <v>0</v>
      </c>
      <c r="M370" s="12">
        <f>IF(E370&lt;1,0,IF(A370&lt;(Støtteark!$H$4-5),0,(IF(G370="Utførelse",(K370),IF(G370="Fagkontroll",(L370),0)))))</f>
        <v>0</v>
      </c>
      <c r="N370" s="12">
        <f>IF(A370&lt;(Støtteark!$H$4-5),0,B370)</f>
        <v>0</v>
      </c>
    </row>
    <row r="371" spans="1:14" x14ac:dyDescent="0.25">
      <c r="A371" s="20"/>
      <c r="B371" s="20"/>
      <c r="C371" s="20"/>
      <c r="D371" s="20"/>
      <c r="E371" s="20"/>
      <c r="F371" s="20"/>
      <c r="G371" s="20"/>
      <c r="H371" s="20"/>
      <c r="I371" s="20"/>
      <c r="J371" s="32"/>
      <c r="K371" s="12">
        <f t="shared" si="10"/>
        <v>0</v>
      </c>
      <c r="L371" s="12">
        <f t="shared" si="11"/>
        <v>0</v>
      </c>
      <c r="M371" s="12">
        <f>IF(E371&lt;1,0,IF(A371&lt;(Støtteark!$H$4-5),0,(IF(G371="Utførelse",(K371),IF(G371="Fagkontroll",(L371),0)))))</f>
        <v>0</v>
      </c>
      <c r="N371" s="12">
        <f>IF(A371&lt;(Støtteark!$H$4-5),0,B371)</f>
        <v>0</v>
      </c>
    </row>
    <row r="372" spans="1:14" x14ac:dyDescent="0.25">
      <c r="A372" s="20"/>
      <c r="B372" s="20"/>
      <c r="C372" s="20"/>
      <c r="D372" s="20"/>
      <c r="E372" s="20"/>
      <c r="F372" s="20"/>
      <c r="G372" s="20"/>
      <c r="H372" s="20"/>
      <c r="I372" s="20"/>
      <c r="J372" s="32"/>
      <c r="K372" s="12">
        <f t="shared" si="10"/>
        <v>0</v>
      </c>
      <c r="L372" s="12">
        <f t="shared" si="11"/>
        <v>0</v>
      </c>
      <c r="M372" s="12">
        <f>IF(E372&lt;1,0,IF(A372&lt;(Støtteark!$H$4-5),0,(IF(G372="Utførelse",(K372),IF(G372="Fagkontroll",(L372),0)))))</f>
        <v>0</v>
      </c>
      <c r="N372" s="12">
        <f>IF(A372&lt;(Støtteark!$H$4-5),0,B372)</f>
        <v>0</v>
      </c>
    </row>
    <row r="373" spans="1:14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32"/>
      <c r="K373" s="12">
        <f t="shared" si="10"/>
        <v>0</v>
      </c>
      <c r="L373" s="12">
        <f t="shared" si="11"/>
        <v>0</v>
      </c>
      <c r="M373" s="12">
        <f>IF(E373&lt;1,0,IF(A373&lt;(Støtteark!$H$4-5),0,(IF(G373="Utførelse",(K373),IF(G373="Fagkontroll",(L373),0)))))</f>
        <v>0</v>
      </c>
      <c r="N373" s="12">
        <f>IF(A373&lt;(Støtteark!$H$4-5),0,B373)</f>
        <v>0</v>
      </c>
    </row>
    <row r="374" spans="1:14" x14ac:dyDescent="0.25">
      <c r="A374" s="20"/>
      <c r="B374" s="20"/>
      <c r="C374" s="20"/>
      <c r="D374" s="20"/>
      <c r="E374" s="20"/>
      <c r="F374" s="20"/>
      <c r="G374" s="20"/>
      <c r="H374" s="20"/>
      <c r="I374" s="20"/>
      <c r="J374" s="32"/>
      <c r="K374" s="12">
        <f t="shared" si="10"/>
        <v>0</v>
      </c>
      <c r="L374" s="12">
        <f t="shared" si="11"/>
        <v>0</v>
      </c>
      <c r="M374" s="12">
        <f>IF(E374&lt;1,0,IF(A374&lt;(Støtteark!$H$4-5),0,(IF(G374="Utførelse",(K374),IF(G374="Fagkontroll",(L374),0)))))</f>
        <v>0</v>
      </c>
      <c r="N374" s="12">
        <f>IF(A374&lt;(Støtteark!$H$4-5),0,B374)</f>
        <v>0</v>
      </c>
    </row>
    <row r="375" spans="1:14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32"/>
      <c r="K375" s="12">
        <f t="shared" si="10"/>
        <v>0</v>
      </c>
      <c r="L375" s="12">
        <f t="shared" si="11"/>
        <v>0</v>
      </c>
      <c r="M375" s="12">
        <f>IF(E375&lt;1,0,IF(A375&lt;(Støtteark!$H$4-5),0,(IF(G375="Utførelse",(K375),IF(G375="Fagkontroll",(L375),0)))))</f>
        <v>0</v>
      </c>
      <c r="N375" s="12">
        <f>IF(A375&lt;(Støtteark!$H$4-5),0,B375)</f>
        <v>0</v>
      </c>
    </row>
    <row r="376" spans="1:14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32"/>
      <c r="K376" s="12">
        <f t="shared" si="10"/>
        <v>0</v>
      </c>
      <c r="L376" s="12">
        <f t="shared" si="11"/>
        <v>0</v>
      </c>
      <c r="M376" s="12">
        <f>IF(E376&lt;1,0,IF(A376&lt;(Støtteark!$H$4-5),0,(IF(G376="Utførelse",(K376),IF(G376="Fagkontroll",(L376),0)))))</f>
        <v>0</v>
      </c>
      <c r="N376" s="12">
        <f>IF(A376&lt;(Støtteark!$H$4-5),0,B376)</f>
        <v>0</v>
      </c>
    </row>
    <row r="377" spans="1:14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32"/>
      <c r="K377" s="12">
        <f t="shared" si="10"/>
        <v>0</v>
      </c>
      <c r="L377" s="12">
        <f t="shared" si="11"/>
        <v>0</v>
      </c>
      <c r="M377" s="12">
        <f>IF(E377&lt;1,0,IF(A377&lt;(Støtteark!$H$4-5),0,(IF(G377="Utførelse",(K377),IF(G377="Fagkontroll",(L377),0)))))</f>
        <v>0</v>
      </c>
      <c r="N377" s="12">
        <f>IF(A377&lt;(Støtteark!$H$4-5),0,B377)</f>
        <v>0</v>
      </c>
    </row>
    <row r="378" spans="1:14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32"/>
      <c r="K378" s="12">
        <f t="shared" si="10"/>
        <v>0</v>
      </c>
      <c r="L378" s="12">
        <f t="shared" si="11"/>
        <v>0</v>
      </c>
      <c r="M378" s="12">
        <f>IF(E378&lt;1,0,IF(A378&lt;(Støtteark!$H$4-5),0,(IF(G378="Utførelse",(K378),IF(G378="Fagkontroll",(L378),0)))))</f>
        <v>0</v>
      </c>
      <c r="N378" s="12">
        <f>IF(A378&lt;(Støtteark!$H$4-5),0,B378)</f>
        <v>0</v>
      </c>
    </row>
    <row r="379" spans="1:14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32"/>
      <c r="K379" s="12">
        <f t="shared" si="10"/>
        <v>0</v>
      </c>
      <c r="L379" s="12">
        <f t="shared" si="11"/>
        <v>0</v>
      </c>
      <c r="M379" s="12">
        <f>IF(E379&lt;1,0,IF(A379&lt;(Støtteark!$H$4-5),0,(IF(G379="Utførelse",(K379),IF(G379="Fagkontroll",(L379),0)))))</f>
        <v>0</v>
      </c>
      <c r="N379" s="12">
        <f>IF(A379&lt;(Støtteark!$H$4-5),0,B379)</f>
        <v>0</v>
      </c>
    </row>
    <row r="380" spans="1:14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32"/>
      <c r="K380" s="12">
        <f t="shared" si="10"/>
        <v>0</v>
      </c>
      <c r="L380" s="12">
        <f t="shared" si="11"/>
        <v>0</v>
      </c>
      <c r="M380" s="12">
        <f>IF(E380&lt;1,0,IF(A380&lt;(Støtteark!$H$4-5),0,(IF(G380="Utførelse",(K380),IF(G380="Fagkontroll",(L380),0)))))</f>
        <v>0</v>
      </c>
      <c r="N380" s="12">
        <f>IF(A380&lt;(Støtteark!$H$4-5),0,B380)</f>
        <v>0</v>
      </c>
    </row>
    <row r="381" spans="1:14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32"/>
      <c r="K381" s="12">
        <f t="shared" si="10"/>
        <v>0</v>
      </c>
      <c r="L381" s="12">
        <f t="shared" si="11"/>
        <v>0</v>
      </c>
      <c r="M381" s="12">
        <f>IF(E381&lt;1,0,IF(A381&lt;(Støtteark!$H$4-5),0,(IF(G381="Utførelse",(K381),IF(G381="Fagkontroll",(L381),0)))))</f>
        <v>0</v>
      </c>
      <c r="N381" s="12">
        <f>IF(A381&lt;(Støtteark!$H$4-5),0,B381)</f>
        <v>0</v>
      </c>
    </row>
    <row r="382" spans="1:14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32"/>
      <c r="K382" s="12">
        <f t="shared" si="10"/>
        <v>0</v>
      </c>
      <c r="L382" s="12">
        <f t="shared" si="11"/>
        <v>0</v>
      </c>
      <c r="M382" s="12">
        <f>IF(E382&lt;1,0,IF(A382&lt;(Støtteark!$H$4-5),0,(IF(G382="Utførelse",(K382),IF(G382="Fagkontroll",(L382),0)))))</f>
        <v>0</v>
      </c>
      <c r="N382" s="12">
        <f>IF(A382&lt;(Støtteark!$H$4-5),0,B382)</f>
        <v>0</v>
      </c>
    </row>
    <row r="383" spans="1:14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32"/>
      <c r="K383" s="12">
        <f t="shared" si="10"/>
        <v>0</v>
      </c>
      <c r="L383" s="12">
        <f t="shared" si="11"/>
        <v>0</v>
      </c>
      <c r="M383" s="12">
        <f>IF(E383&lt;1,0,IF(A383&lt;(Støtteark!$H$4-5),0,(IF(G383="Utførelse",(K383),IF(G383="Fagkontroll",(L383),0)))))</f>
        <v>0</v>
      </c>
      <c r="N383" s="12">
        <f>IF(A383&lt;(Støtteark!$H$4-5),0,B383)</f>
        <v>0</v>
      </c>
    </row>
    <row r="384" spans="1:14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32"/>
      <c r="K384" s="12">
        <f t="shared" si="10"/>
        <v>0</v>
      </c>
      <c r="L384" s="12">
        <f t="shared" si="11"/>
        <v>0</v>
      </c>
      <c r="M384" s="12">
        <f>IF(E384&lt;1,0,IF(A384&lt;(Støtteark!$H$4-5),0,(IF(G384="Utførelse",(K384),IF(G384="Fagkontroll",(L384),0)))))</f>
        <v>0</v>
      </c>
      <c r="N384" s="12">
        <f>IF(A384&lt;(Støtteark!$H$4-5),0,B384)</f>
        <v>0</v>
      </c>
    </row>
    <row r="385" spans="1:14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32"/>
      <c r="K385" s="12">
        <f t="shared" si="10"/>
        <v>0</v>
      </c>
      <c r="L385" s="12">
        <f t="shared" si="11"/>
        <v>0</v>
      </c>
      <c r="M385" s="12">
        <f>IF(E385&lt;1,0,IF(A385&lt;(Støtteark!$H$4-5),0,(IF(G385="Utførelse",(K385),IF(G385="Fagkontroll",(L385),0)))))</f>
        <v>0</v>
      </c>
      <c r="N385" s="12">
        <f>IF(A385&lt;(Støtteark!$H$4-5),0,B385)</f>
        <v>0</v>
      </c>
    </row>
    <row r="386" spans="1:14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32"/>
      <c r="K386" s="12">
        <f t="shared" si="10"/>
        <v>0</v>
      </c>
      <c r="L386" s="12">
        <f t="shared" si="11"/>
        <v>0</v>
      </c>
      <c r="M386" s="12">
        <f>IF(E386&lt;1,0,IF(A386&lt;(Støtteark!$H$4-5),0,(IF(G386="Utførelse",(K386),IF(G386="Fagkontroll",(L386),0)))))</f>
        <v>0</v>
      </c>
      <c r="N386" s="12">
        <f>IF(A386&lt;(Støtteark!$H$4-5),0,B386)</f>
        <v>0</v>
      </c>
    </row>
    <row r="387" spans="1:14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32"/>
      <c r="K387" s="12">
        <f t="shared" si="10"/>
        <v>0</v>
      </c>
      <c r="L387" s="12">
        <f t="shared" si="11"/>
        <v>0</v>
      </c>
      <c r="M387" s="12">
        <f>IF(E387&lt;1,0,IF(A387&lt;(Støtteark!$H$4-5),0,(IF(G387="Utførelse",(K387),IF(G387="Fagkontroll",(L387),0)))))</f>
        <v>0</v>
      </c>
      <c r="N387" s="12">
        <f>IF(A387&lt;(Støtteark!$H$4-5),0,B387)</f>
        <v>0</v>
      </c>
    </row>
    <row r="388" spans="1:14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32"/>
      <c r="K388" s="12">
        <f t="shared" si="10"/>
        <v>0</v>
      </c>
      <c r="L388" s="12">
        <f t="shared" si="11"/>
        <v>0</v>
      </c>
      <c r="M388" s="12">
        <f>IF(E388&lt;1,0,IF(A388&lt;(Støtteark!$H$4-5),0,(IF(G388="Utførelse",(K388),IF(G388="Fagkontroll",(L388),0)))))</f>
        <v>0</v>
      </c>
      <c r="N388" s="12">
        <f>IF(A388&lt;(Støtteark!$H$4-5),0,B388)</f>
        <v>0</v>
      </c>
    </row>
    <row r="389" spans="1:14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32"/>
      <c r="K389" s="12">
        <f t="shared" si="10"/>
        <v>0</v>
      </c>
      <c r="L389" s="12">
        <f t="shared" si="11"/>
        <v>0</v>
      </c>
      <c r="M389" s="12">
        <f>IF(E389&lt;1,0,IF(A389&lt;(Støtteark!$H$4-5),0,(IF(G389="Utførelse",(K389),IF(G389="Fagkontroll",(L389),0)))))</f>
        <v>0</v>
      </c>
      <c r="N389" s="12">
        <f>IF(A389&lt;(Støtteark!$H$4-5),0,B389)</f>
        <v>0</v>
      </c>
    </row>
    <row r="390" spans="1:14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32"/>
      <c r="K390" s="12">
        <f t="shared" si="10"/>
        <v>0</v>
      </c>
      <c r="L390" s="12">
        <f t="shared" si="11"/>
        <v>0</v>
      </c>
      <c r="M390" s="12">
        <f>IF(E390&lt;1,0,IF(A390&lt;(Støtteark!$H$4-5),0,(IF(G390="Utførelse",(K390),IF(G390="Fagkontroll",(L390),0)))))</f>
        <v>0</v>
      </c>
      <c r="N390" s="12">
        <f>IF(A390&lt;(Støtteark!$H$4-5),0,B390)</f>
        <v>0</v>
      </c>
    </row>
    <row r="391" spans="1:14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32"/>
      <c r="K391" s="12">
        <f t="shared" si="10"/>
        <v>0</v>
      </c>
      <c r="L391" s="12">
        <f t="shared" si="11"/>
        <v>0</v>
      </c>
      <c r="M391" s="12">
        <f>IF(E391&lt;1,0,IF(A391&lt;(Støtteark!$H$4-5),0,(IF(G391="Utførelse",(K391),IF(G391="Fagkontroll",(L391),0)))))</f>
        <v>0</v>
      </c>
      <c r="N391" s="12">
        <f>IF(A391&lt;(Støtteark!$H$4-5),0,B391)</f>
        <v>0</v>
      </c>
    </row>
    <row r="392" spans="1:14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32"/>
      <c r="K392" s="12">
        <f t="shared" si="10"/>
        <v>0</v>
      </c>
      <c r="L392" s="12">
        <f t="shared" si="11"/>
        <v>0</v>
      </c>
      <c r="M392" s="12">
        <f>IF(E392&lt;1,0,IF(A392&lt;(Støtteark!$H$4-5),0,(IF(G392="Utførelse",(K392),IF(G392="Fagkontroll",(L392),0)))))</f>
        <v>0</v>
      </c>
      <c r="N392" s="12">
        <f>IF(A392&lt;(Støtteark!$H$4-5),0,B392)</f>
        <v>0</v>
      </c>
    </row>
    <row r="393" spans="1:14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32"/>
      <c r="K393" s="12">
        <f t="shared" si="10"/>
        <v>0</v>
      </c>
      <c r="L393" s="12">
        <f t="shared" si="11"/>
        <v>0</v>
      </c>
      <c r="M393" s="12">
        <f>IF(E393&lt;1,0,IF(A393&lt;(Støtteark!$H$4-5),0,(IF(G393="Utførelse",(K393),IF(G393="Fagkontroll",(L393),0)))))</f>
        <v>0</v>
      </c>
      <c r="N393" s="12">
        <f>IF(A393&lt;(Støtteark!$H$4-5),0,B393)</f>
        <v>0</v>
      </c>
    </row>
    <row r="394" spans="1:14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32"/>
      <c r="K394" s="12">
        <f t="shared" si="10"/>
        <v>0</v>
      </c>
      <c r="L394" s="12">
        <f t="shared" si="11"/>
        <v>0</v>
      </c>
      <c r="M394" s="12">
        <f>IF(E394&lt;1,0,IF(A394&lt;(Støtteark!$H$4-5),0,(IF(G394="Utførelse",(K394),IF(G394="Fagkontroll",(L394),0)))))</f>
        <v>0</v>
      </c>
      <c r="N394" s="12">
        <f>IF(A394&lt;(Støtteark!$H$4-5),0,B394)</f>
        <v>0</v>
      </c>
    </row>
    <row r="395" spans="1:14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32"/>
      <c r="K395" s="12">
        <f t="shared" si="10"/>
        <v>0</v>
      </c>
      <c r="L395" s="12">
        <f t="shared" si="11"/>
        <v>0</v>
      </c>
      <c r="M395" s="12">
        <f>IF(E395&lt;1,0,IF(A395&lt;(Støtteark!$H$4-5),0,(IF(G395="Utførelse",(K395),IF(G395="Fagkontroll",(L395),0)))))</f>
        <v>0</v>
      </c>
      <c r="N395" s="12">
        <f>IF(A395&lt;(Støtteark!$H$4-5),0,B395)</f>
        <v>0</v>
      </c>
    </row>
    <row r="396" spans="1:14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32"/>
      <c r="K396" s="12">
        <f t="shared" si="10"/>
        <v>0</v>
      </c>
      <c r="L396" s="12">
        <f t="shared" si="11"/>
        <v>0</v>
      </c>
      <c r="M396" s="12">
        <f>IF(E396&lt;1,0,IF(A396&lt;(Støtteark!$H$4-5),0,(IF(G396="Utførelse",(K396),IF(G396="Fagkontroll",(L396),0)))))</f>
        <v>0</v>
      </c>
      <c r="N396" s="12">
        <f>IF(A396&lt;(Støtteark!$H$4-5),0,B396)</f>
        <v>0</v>
      </c>
    </row>
    <row r="397" spans="1:14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32"/>
      <c r="K397" s="12">
        <f t="shared" ref="K397" si="12">IF(E397&lt;1,0,IF(G397="Utførelse",IF(F397="Flomberegninger damsikkerhet",B397,0),0))</f>
        <v>0</v>
      </c>
      <c r="L397" s="12">
        <f t="shared" ref="L397" si="13">IF(K397&gt;0,0,B397)</f>
        <v>0</v>
      </c>
      <c r="M397" s="12">
        <f>IF(E397&lt;1,0,IF(A397&lt;(Støtteark!$H$4-5),0,(IF(G397="Utførelse",(K397),IF(G397="Fagkontroll",(L397),0)))))</f>
        <v>0</v>
      </c>
      <c r="N397" s="12">
        <f>IF(A397&lt;(Støtteark!$H$4-5),0,B397)</f>
        <v>0</v>
      </c>
    </row>
    <row r="398" spans="1:14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32"/>
      <c r="K398" s="12">
        <f t="shared" ref="K398:K461" si="14">IF(E398&lt;1,0,IF(G398="Utførelse",IF(F398="Flomberegninger damsikkerhet",B398,0),0))</f>
        <v>0</v>
      </c>
      <c r="L398" s="12">
        <f t="shared" ref="L398:L461" si="15">IF(K398&gt;0,0,B398)</f>
        <v>0</v>
      </c>
      <c r="M398" s="12">
        <f>IF(E398&lt;1,0,IF(A398&lt;(Støtteark!$H$4-5),0,(IF(G398="Utførelse",(K398),IF(G398="Fagkontroll",(L398),0)))))</f>
        <v>0</v>
      </c>
      <c r="N398" s="12">
        <f>IF(A398&lt;(Støtteark!$H$4-5),0,B398)</f>
        <v>0</v>
      </c>
    </row>
    <row r="399" spans="1:14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32"/>
      <c r="K399" s="12">
        <f t="shared" si="14"/>
        <v>0</v>
      </c>
      <c r="L399" s="12">
        <f t="shared" si="15"/>
        <v>0</v>
      </c>
      <c r="M399" s="12">
        <f>IF(E399&lt;1,0,IF(A399&lt;(Støtteark!$H$4-5),0,(IF(G399="Utførelse",(K399),IF(G399="Fagkontroll",(L399),0)))))</f>
        <v>0</v>
      </c>
      <c r="N399" s="12">
        <f>IF(A399&lt;(Støtteark!$H$4-5),0,B399)</f>
        <v>0</v>
      </c>
    </row>
    <row r="400" spans="1:14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32"/>
      <c r="K400" s="12">
        <f t="shared" si="14"/>
        <v>0</v>
      </c>
      <c r="L400" s="12">
        <f t="shared" si="15"/>
        <v>0</v>
      </c>
      <c r="M400" s="12">
        <f>IF(E400&lt;1,0,IF(A400&lt;(Støtteark!$H$4-5),0,(IF(G400="Utførelse",(K400),IF(G400="Fagkontroll",(L400),0)))))</f>
        <v>0</v>
      </c>
      <c r="N400" s="12">
        <f>IF(A400&lt;(Støtteark!$H$4-5),0,B400)</f>
        <v>0</v>
      </c>
    </row>
    <row r="401" spans="1:14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32"/>
      <c r="K401" s="12">
        <f t="shared" si="14"/>
        <v>0</v>
      </c>
      <c r="L401" s="12">
        <f t="shared" si="15"/>
        <v>0</v>
      </c>
      <c r="M401" s="12">
        <f>IF(E401&lt;1,0,IF(A401&lt;(Støtteark!$H$4-5),0,(IF(G401="Utførelse",(K401),IF(G401="Fagkontroll",(L401),0)))))</f>
        <v>0</v>
      </c>
      <c r="N401" s="12">
        <f>IF(A401&lt;(Støtteark!$H$4-5),0,B401)</f>
        <v>0</v>
      </c>
    </row>
    <row r="402" spans="1:14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32"/>
      <c r="K402" s="12">
        <f t="shared" si="14"/>
        <v>0</v>
      </c>
      <c r="L402" s="12">
        <f t="shared" si="15"/>
        <v>0</v>
      </c>
      <c r="M402" s="12">
        <f>IF(E402&lt;1,0,IF(A402&lt;(Støtteark!$H$4-5),0,(IF(G402="Utførelse",(K402),IF(G402="Fagkontroll",(L402),0)))))</f>
        <v>0</v>
      </c>
      <c r="N402" s="12">
        <f>IF(A402&lt;(Støtteark!$H$4-5),0,B402)</f>
        <v>0</v>
      </c>
    </row>
    <row r="403" spans="1:14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32"/>
      <c r="K403" s="12">
        <f t="shared" si="14"/>
        <v>0</v>
      </c>
      <c r="L403" s="12">
        <f t="shared" si="15"/>
        <v>0</v>
      </c>
      <c r="M403" s="12">
        <f>IF(E403&lt;1,0,IF(A403&lt;(Støtteark!$H$4-5),0,(IF(G403="Utførelse",(K403),IF(G403="Fagkontroll",(L403),0)))))</f>
        <v>0</v>
      </c>
      <c r="N403" s="12">
        <f>IF(A403&lt;(Støtteark!$H$4-5),0,B403)</f>
        <v>0</v>
      </c>
    </row>
    <row r="404" spans="1:14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32"/>
      <c r="K404" s="12">
        <f t="shared" si="14"/>
        <v>0</v>
      </c>
      <c r="L404" s="12">
        <f t="shared" si="15"/>
        <v>0</v>
      </c>
      <c r="M404" s="12">
        <f>IF(E404&lt;1,0,IF(A404&lt;(Støtteark!$H$4-5),0,(IF(G404="Utførelse",(K404),IF(G404="Fagkontroll",(L404),0)))))</f>
        <v>0</v>
      </c>
      <c r="N404" s="12">
        <f>IF(A404&lt;(Støtteark!$H$4-5),0,B404)</f>
        <v>0</v>
      </c>
    </row>
    <row r="405" spans="1:14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32"/>
      <c r="K405" s="12">
        <f t="shared" si="14"/>
        <v>0</v>
      </c>
      <c r="L405" s="12">
        <f t="shared" si="15"/>
        <v>0</v>
      </c>
      <c r="M405" s="12">
        <f>IF(E405&lt;1,0,IF(A405&lt;(Støtteark!$H$4-5),0,(IF(G405="Utførelse",(K405),IF(G405="Fagkontroll",(L405),0)))))</f>
        <v>0</v>
      </c>
      <c r="N405" s="12">
        <f>IF(A405&lt;(Støtteark!$H$4-5),0,B405)</f>
        <v>0</v>
      </c>
    </row>
    <row r="406" spans="1:14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32"/>
      <c r="K406" s="12">
        <f t="shared" si="14"/>
        <v>0</v>
      </c>
      <c r="L406" s="12">
        <f t="shared" si="15"/>
        <v>0</v>
      </c>
      <c r="M406" s="12">
        <f>IF(E406&lt;1,0,IF(A406&lt;(Støtteark!$H$4-5),0,(IF(G406="Utførelse",(K406),IF(G406="Fagkontroll",(L406),0)))))</f>
        <v>0</v>
      </c>
      <c r="N406" s="12">
        <f>IF(A406&lt;(Støtteark!$H$4-5),0,B406)</f>
        <v>0</v>
      </c>
    </row>
    <row r="407" spans="1:14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32"/>
      <c r="K407" s="12">
        <f t="shared" si="14"/>
        <v>0</v>
      </c>
      <c r="L407" s="12">
        <f t="shared" si="15"/>
        <v>0</v>
      </c>
      <c r="M407" s="12">
        <f>IF(E407&lt;1,0,IF(A407&lt;(Støtteark!$H$4-5),0,(IF(G407="Utførelse",(K407),IF(G407="Fagkontroll",(L407),0)))))</f>
        <v>0</v>
      </c>
      <c r="N407" s="12">
        <f>IF(A407&lt;(Støtteark!$H$4-5),0,B407)</f>
        <v>0</v>
      </c>
    </row>
    <row r="408" spans="1:14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32"/>
      <c r="K408" s="12">
        <f t="shared" si="14"/>
        <v>0</v>
      </c>
      <c r="L408" s="12">
        <f t="shared" si="15"/>
        <v>0</v>
      </c>
      <c r="M408" s="12">
        <f>IF(E408&lt;1,0,IF(A408&lt;(Støtteark!$H$4-5),0,(IF(G408="Utførelse",(K408),IF(G408="Fagkontroll",(L408),0)))))</f>
        <v>0</v>
      </c>
      <c r="N408" s="12">
        <f>IF(A408&lt;(Støtteark!$H$4-5),0,B408)</f>
        <v>0</v>
      </c>
    </row>
    <row r="409" spans="1:14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32"/>
      <c r="K409" s="12">
        <f t="shared" si="14"/>
        <v>0</v>
      </c>
      <c r="L409" s="12">
        <f t="shared" si="15"/>
        <v>0</v>
      </c>
      <c r="M409" s="12">
        <f>IF(E409&lt;1,0,IF(A409&lt;(Støtteark!$H$4-5),0,(IF(G409="Utførelse",(K409),IF(G409="Fagkontroll",(L409),0)))))</f>
        <v>0</v>
      </c>
      <c r="N409" s="12">
        <f>IF(A409&lt;(Støtteark!$H$4-5),0,B409)</f>
        <v>0</v>
      </c>
    </row>
    <row r="410" spans="1:14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32"/>
      <c r="K410" s="12">
        <f t="shared" si="14"/>
        <v>0</v>
      </c>
      <c r="L410" s="12">
        <f t="shared" si="15"/>
        <v>0</v>
      </c>
      <c r="M410" s="12">
        <f>IF(E410&lt;1,0,IF(A410&lt;(Støtteark!$H$4-5),0,(IF(G410="Utførelse",(K410),IF(G410="Fagkontroll",(L410),0)))))</f>
        <v>0</v>
      </c>
      <c r="N410" s="12">
        <f>IF(A410&lt;(Støtteark!$H$4-5),0,B410)</f>
        <v>0</v>
      </c>
    </row>
    <row r="411" spans="1:14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32"/>
      <c r="K411" s="12">
        <f t="shared" si="14"/>
        <v>0</v>
      </c>
      <c r="L411" s="12">
        <f t="shared" si="15"/>
        <v>0</v>
      </c>
      <c r="M411" s="12">
        <f>IF(E411&lt;1,0,IF(A411&lt;(Støtteark!$H$4-5),0,(IF(G411="Utførelse",(K411),IF(G411="Fagkontroll",(L411),0)))))</f>
        <v>0</v>
      </c>
      <c r="N411" s="12">
        <f>IF(A411&lt;(Støtteark!$H$4-5),0,B411)</f>
        <v>0</v>
      </c>
    </row>
    <row r="412" spans="1:14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32"/>
      <c r="K412" s="12">
        <f t="shared" si="14"/>
        <v>0</v>
      </c>
      <c r="L412" s="12">
        <f t="shared" si="15"/>
        <v>0</v>
      </c>
      <c r="M412" s="12">
        <f>IF(E412&lt;1,0,IF(A412&lt;(Støtteark!$H$4-5),0,(IF(G412="Utførelse",(K412),IF(G412="Fagkontroll",(L412),0)))))</f>
        <v>0</v>
      </c>
      <c r="N412" s="12">
        <f>IF(A412&lt;(Støtteark!$H$4-5),0,B412)</f>
        <v>0</v>
      </c>
    </row>
    <row r="413" spans="1:14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32"/>
      <c r="K413" s="12">
        <f t="shared" si="14"/>
        <v>0</v>
      </c>
      <c r="L413" s="12">
        <f t="shared" si="15"/>
        <v>0</v>
      </c>
      <c r="M413" s="12">
        <f>IF(E413&lt;1,0,IF(A413&lt;(Støtteark!$H$4-5),0,(IF(G413="Utførelse",(K413),IF(G413="Fagkontroll",(L413),0)))))</f>
        <v>0</v>
      </c>
      <c r="N413" s="12">
        <f>IF(A413&lt;(Støtteark!$H$4-5),0,B413)</f>
        <v>0</v>
      </c>
    </row>
    <row r="414" spans="1:14" x14ac:dyDescent="0.25">
      <c r="A414" s="20"/>
      <c r="B414" s="20"/>
      <c r="C414" s="20"/>
      <c r="D414" s="20"/>
      <c r="E414" s="20"/>
      <c r="F414" s="20"/>
      <c r="G414" s="20"/>
      <c r="H414" s="20"/>
      <c r="I414" s="20"/>
      <c r="J414" s="32"/>
      <c r="K414" s="12">
        <f t="shared" si="14"/>
        <v>0</v>
      </c>
      <c r="L414" s="12">
        <f t="shared" si="15"/>
        <v>0</v>
      </c>
      <c r="M414" s="12">
        <f>IF(E414&lt;1,0,IF(A414&lt;(Støtteark!$H$4-5),0,(IF(G414="Utførelse",(K414),IF(G414="Fagkontroll",(L414),0)))))</f>
        <v>0</v>
      </c>
      <c r="N414" s="12">
        <f>IF(A414&lt;(Støtteark!$H$4-5),0,B414)</f>
        <v>0</v>
      </c>
    </row>
    <row r="415" spans="1:14" x14ac:dyDescent="0.25">
      <c r="A415" s="20"/>
      <c r="B415" s="20"/>
      <c r="C415" s="20"/>
      <c r="D415" s="20"/>
      <c r="E415" s="20"/>
      <c r="F415" s="20"/>
      <c r="G415" s="20"/>
      <c r="H415" s="20"/>
      <c r="I415" s="20"/>
      <c r="J415" s="32"/>
      <c r="K415" s="12">
        <f t="shared" si="14"/>
        <v>0</v>
      </c>
      <c r="L415" s="12">
        <f t="shared" si="15"/>
        <v>0</v>
      </c>
      <c r="M415" s="12">
        <f>IF(E415&lt;1,0,IF(A415&lt;(Støtteark!$H$4-5),0,(IF(G415="Utførelse",(K415),IF(G415="Fagkontroll",(L415),0)))))</f>
        <v>0</v>
      </c>
      <c r="N415" s="12">
        <f>IF(A415&lt;(Støtteark!$H$4-5),0,B415)</f>
        <v>0</v>
      </c>
    </row>
    <row r="416" spans="1:14" x14ac:dyDescent="0.25">
      <c r="A416" s="20"/>
      <c r="B416" s="20"/>
      <c r="C416" s="20"/>
      <c r="D416" s="20"/>
      <c r="E416" s="20"/>
      <c r="F416" s="20"/>
      <c r="G416" s="20"/>
      <c r="H416" s="20"/>
      <c r="I416" s="20"/>
      <c r="J416" s="32"/>
      <c r="K416" s="12">
        <f t="shared" si="14"/>
        <v>0</v>
      </c>
      <c r="L416" s="12">
        <f t="shared" si="15"/>
        <v>0</v>
      </c>
      <c r="M416" s="12">
        <f>IF(E416&lt;1,0,IF(A416&lt;(Støtteark!$H$4-5),0,(IF(G416="Utførelse",(K416),IF(G416="Fagkontroll",(L416),0)))))</f>
        <v>0</v>
      </c>
      <c r="N416" s="12">
        <f>IF(A416&lt;(Støtteark!$H$4-5),0,B416)</f>
        <v>0</v>
      </c>
    </row>
    <row r="417" spans="1:14" x14ac:dyDescent="0.25">
      <c r="A417" s="20"/>
      <c r="B417" s="20"/>
      <c r="C417" s="20"/>
      <c r="D417" s="20"/>
      <c r="E417" s="20"/>
      <c r="F417" s="20"/>
      <c r="G417" s="20"/>
      <c r="H417" s="20"/>
      <c r="I417" s="20"/>
      <c r="J417" s="32"/>
      <c r="K417" s="12">
        <f t="shared" si="14"/>
        <v>0</v>
      </c>
      <c r="L417" s="12">
        <f t="shared" si="15"/>
        <v>0</v>
      </c>
      <c r="M417" s="12">
        <f>IF(E417&lt;1,0,IF(A417&lt;(Støtteark!$H$4-5),0,(IF(G417="Utførelse",(K417),IF(G417="Fagkontroll",(L417),0)))))</f>
        <v>0</v>
      </c>
      <c r="N417" s="12">
        <f>IF(A417&lt;(Støtteark!$H$4-5),0,B417)</f>
        <v>0</v>
      </c>
    </row>
    <row r="418" spans="1:14" x14ac:dyDescent="0.25">
      <c r="A418" s="20"/>
      <c r="B418" s="20"/>
      <c r="C418" s="20"/>
      <c r="D418" s="20"/>
      <c r="E418" s="20"/>
      <c r="F418" s="20"/>
      <c r="G418" s="20"/>
      <c r="H418" s="20"/>
      <c r="I418" s="20"/>
      <c r="J418" s="32"/>
      <c r="K418" s="12">
        <f t="shared" si="14"/>
        <v>0</v>
      </c>
      <c r="L418" s="12">
        <f t="shared" si="15"/>
        <v>0</v>
      </c>
      <c r="M418" s="12">
        <f>IF(E418&lt;1,0,IF(A418&lt;(Støtteark!$H$4-5),0,(IF(G418="Utførelse",(K418),IF(G418="Fagkontroll",(L418),0)))))</f>
        <v>0</v>
      </c>
      <c r="N418" s="12">
        <f>IF(A418&lt;(Støtteark!$H$4-5),0,B418)</f>
        <v>0</v>
      </c>
    </row>
    <row r="419" spans="1:14" x14ac:dyDescent="0.25">
      <c r="A419" s="20"/>
      <c r="B419" s="20"/>
      <c r="C419" s="20"/>
      <c r="D419" s="20"/>
      <c r="E419" s="20"/>
      <c r="F419" s="20"/>
      <c r="G419" s="20"/>
      <c r="H419" s="20"/>
      <c r="I419" s="20"/>
      <c r="J419" s="32"/>
      <c r="K419" s="12">
        <f t="shared" si="14"/>
        <v>0</v>
      </c>
      <c r="L419" s="12">
        <f t="shared" si="15"/>
        <v>0</v>
      </c>
      <c r="M419" s="12">
        <f>IF(E419&lt;1,0,IF(A419&lt;(Støtteark!$H$4-5),0,(IF(G419="Utførelse",(K419),IF(G419="Fagkontroll",(L419),0)))))</f>
        <v>0</v>
      </c>
      <c r="N419" s="12">
        <f>IF(A419&lt;(Støtteark!$H$4-5),0,B419)</f>
        <v>0</v>
      </c>
    </row>
    <row r="420" spans="1:14" x14ac:dyDescent="0.25">
      <c r="A420" s="20"/>
      <c r="B420" s="20"/>
      <c r="C420" s="20"/>
      <c r="D420" s="20"/>
      <c r="E420" s="20"/>
      <c r="F420" s="20"/>
      <c r="G420" s="20"/>
      <c r="H420" s="20"/>
      <c r="I420" s="20"/>
      <c r="J420" s="32"/>
      <c r="K420" s="12">
        <f t="shared" si="14"/>
        <v>0</v>
      </c>
      <c r="L420" s="12">
        <f t="shared" si="15"/>
        <v>0</v>
      </c>
      <c r="M420" s="12">
        <f>IF(E420&lt;1,0,IF(A420&lt;(Støtteark!$H$4-5),0,(IF(G420="Utførelse",(K420),IF(G420="Fagkontroll",(L420),0)))))</f>
        <v>0</v>
      </c>
      <c r="N420" s="12">
        <f>IF(A420&lt;(Støtteark!$H$4-5),0,B420)</f>
        <v>0</v>
      </c>
    </row>
    <row r="421" spans="1:14" x14ac:dyDescent="0.25">
      <c r="A421" s="20"/>
      <c r="B421" s="20"/>
      <c r="C421" s="20"/>
      <c r="D421" s="20"/>
      <c r="E421" s="20"/>
      <c r="F421" s="20"/>
      <c r="G421" s="20"/>
      <c r="H421" s="20"/>
      <c r="I421" s="20"/>
      <c r="J421" s="32"/>
      <c r="K421" s="12">
        <f t="shared" si="14"/>
        <v>0</v>
      </c>
      <c r="L421" s="12">
        <f t="shared" si="15"/>
        <v>0</v>
      </c>
      <c r="M421" s="12">
        <f>IF(E421&lt;1,0,IF(A421&lt;(Støtteark!$H$4-5),0,(IF(G421="Utførelse",(K421),IF(G421="Fagkontroll",(L421),0)))))</f>
        <v>0</v>
      </c>
      <c r="N421" s="12">
        <f>IF(A421&lt;(Støtteark!$H$4-5),0,B421)</f>
        <v>0</v>
      </c>
    </row>
    <row r="422" spans="1:14" x14ac:dyDescent="0.25">
      <c r="A422" s="20"/>
      <c r="B422" s="20"/>
      <c r="C422" s="20"/>
      <c r="D422" s="20"/>
      <c r="E422" s="20"/>
      <c r="F422" s="20"/>
      <c r="G422" s="20"/>
      <c r="H422" s="20"/>
      <c r="I422" s="20"/>
      <c r="J422" s="32"/>
      <c r="K422" s="12">
        <f t="shared" si="14"/>
        <v>0</v>
      </c>
      <c r="L422" s="12">
        <f t="shared" si="15"/>
        <v>0</v>
      </c>
      <c r="M422" s="12">
        <f>IF(E422&lt;1,0,IF(A422&lt;(Støtteark!$H$4-5),0,(IF(G422="Utførelse",(K422),IF(G422="Fagkontroll",(L422),0)))))</f>
        <v>0</v>
      </c>
      <c r="N422" s="12">
        <f>IF(A422&lt;(Støtteark!$H$4-5),0,B422)</f>
        <v>0</v>
      </c>
    </row>
    <row r="423" spans="1:14" x14ac:dyDescent="0.25">
      <c r="A423" s="20"/>
      <c r="B423" s="20"/>
      <c r="C423" s="20"/>
      <c r="D423" s="20"/>
      <c r="E423" s="20"/>
      <c r="F423" s="20"/>
      <c r="G423" s="20"/>
      <c r="H423" s="20"/>
      <c r="I423" s="20"/>
      <c r="J423" s="32"/>
      <c r="K423" s="12">
        <f t="shared" si="14"/>
        <v>0</v>
      </c>
      <c r="L423" s="12">
        <f t="shared" si="15"/>
        <v>0</v>
      </c>
      <c r="M423" s="12">
        <f>IF(E423&lt;1,0,IF(A423&lt;(Støtteark!$H$4-5),0,(IF(G423="Utførelse",(K423),IF(G423="Fagkontroll",(L423),0)))))</f>
        <v>0</v>
      </c>
      <c r="N423" s="12">
        <f>IF(A423&lt;(Støtteark!$H$4-5),0,B423)</f>
        <v>0</v>
      </c>
    </row>
    <row r="424" spans="1:14" x14ac:dyDescent="0.25">
      <c r="A424" s="20"/>
      <c r="B424" s="20"/>
      <c r="C424" s="20"/>
      <c r="D424" s="20"/>
      <c r="E424" s="20"/>
      <c r="F424" s="20"/>
      <c r="G424" s="20"/>
      <c r="H424" s="20"/>
      <c r="I424" s="20"/>
      <c r="J424" s="32"/>
      <c r="K424" s="12">
        <f t="shared" si="14"/>
        <v>0</v>
      </c>
      <c r="L424" s="12">
        <f t="shared" si="15"/>
        <v>0</v>
      </c>
      <c r="M424" s="12">
        <f>IF(E424&lt;1,0,IF(A424&lt;(Støtteark!$H$4-5),0,(IF(G424="Utførelse",(K424),IF(G424="Fagkontroll",(L424),0)))))</f>
        <v>0</v>
      </c>
      <c r="N424" s="12">
        <f>IF(A424&lt;(Støtteark!$H$4-5),0,B424)</f>
        <v>0</v>
      </c>
    </row>
    <row r="425" spans="1:14" x14ac:dyDescent="0.25">
      <c r="A425" s="20"/>
      <c r="B425" s="20"/>
      <c r="C425" s="20"/>
      <c r="D425" s="20"/>
      <c r="E425" s="20"/>
      <c r="F425" s="20"/>
      <c r="G425" s="20"/>
      <c r="H425" s="20"/>
      <c r="I425" s="20"/>
      <c r="J425" s="32"/>
      <c r="K425" s="12">
        <f t="shared" si="14"/>
        <v>0</v>
      </c>
      <c r="L425" s="12">
        <f t="shared" si="15"/>
        <v>0</v>
      </c>
      <c r="M425" s="12">
        <f>IF(E425&lt;1,0,IF(A425&lt;(Støtteark!$H$4-5),0,(IF(G425="Utførelse",(K425),IF(G425="Fagkontroll",(L425),0)))))</f>
        <v>0</v>
      </c>
      <c r="N425" s="12">
        <f>IF(A425&lt;(Støtteark!$H$4-5),0,B425)</f>
        <v>0</v>
      </c>
    </row>
    <row r="426" spans="1:14" x14ac:dyDescent="0.25">
      <c r="A426" s="20"/>
      <c r="B426" s="20"/>
      <c r="C426" s="20"/>
      <c r="D426" s="20"/>
      <c r="E426" s="20"/>
      <c r="F426" s="20"/>
      <c r="G426" s="20"/>
      <c r="H426" s="20"/>
      <c r="I426" s="20"/>
      <c r="J426" s="32"/>
      <c r="K426" s="12">
        <f t="shared" si="14"/>
        <v>0</v>
      </c>
      <c r="L426" s="12">
        <f t="shared" si="15"/>
        <v>0</v>
      </c>
      <c r="M426" s="12">
        <f>IF(E426&lt;1,0,IF(A426&lt;(Støtteark!$H$4-5),0,(IF(G426="Utførelse",(K426),IF(G426="Fagkontroll",(L426),0)))))</f>
        <v>0</v>
      </c>
      <c r="N426" s="12">
        <f>IF(A426&lt;(Støtteark!$H$4-5),0,B426)</f>
        <v>0</v>
      </c>
    </row>
    <row r="427" spans="1:14" x14ac:dyDescent="0.25">
      <c r="A427" s="20"/>
      <c r="B427" s="20"/>
      <c r="C427" s="20"/>
      <c r="D427" s="20"/>
      <c r="E427" s="20"/>
      <c r="F427" s="20"/>
      <c r="G427" s="20"/>
      <c r="H427" s="20"/>
      <c r="I427" s="20"/>
      <c r="J427" s="32"/>
      <c r="K427" s="12">
        <f t="shared" si="14"/>
        <v>0</v>
      </c>
      <c r="L427" s="12">
        <f t="shared" si="15"/>
        <v>0</v>
      </c>
      <c r="M427" s="12">
        <f>IF(E427&lt;1,0,IF(A427&lt;(Støtteark!$H$4-5),0,(IF(G427="Utførelse",(K427),IF(G427="Fagkontroll",(L427),0)))))</f>
        <v>0</v>
      </c>
      <c r="N427" s="12">
        <f>IF(A427&lt;(Støtteark!$H$4-5),0,B427)</f>
        <v>0</v>
      </c>
    </row>
    <row r="428" spans="1:14" x14ac:dyDescent="0.25">
      <c r="A428" s="20"/>
      <c r="B428" s="20"/>
      <c r="C428" s="20"/>
      <c r="D428" s="20"/>
      <c r="E428" s="20"/>
      <c r="F428" s="20"/>
      <c r="G428" s="20"/>
      <c r="H428" s="20"/>
      <c r="I428" s="20"/>
      <c r="J428" s="32"/>
      <c r="K428" s="12">
        <f t="shared" si="14"/>
        <v>0</v>
      </c>
      <c r="L428" s="12">
        <f t="shared" si="15"/>
        <v>0</v>
      </c>
      <c r="M428" s="12">
        <f>IF(E428&lt;1,0,IF(A428&lt;(Støtteark!$H$4-5),0,(IF(G428="Utførelse",(K428),IF(G428="Fagkontroll",(L428),0)))))</f>
        <v>0</v>
      </c>
      <c r="N428" s="12">
        <f>IF(A428&lt;(Støtteark!$H$4-5),0,B428)</f>
        <v>0</v>
      </c>
    </row>
    <row r="429" spans="1:14" x14ac:dyDescent="0.25">
      <c r="A429" s="20"/>
      <c r="B429" s="20"/>
      <c r="C429" s="20"/>
      <c r="D429" s="20"/>
      <c r="E429" s="20"/>
      <c r="F429" s="20"/>
      <c r="G429" s="20"/>
      <c r="H429" s="20"/>
      <c r="I429" s="20"/>
      <c r="J429" s="32"/>
      <c r="K429" s="12">
        <f t="shared" si="14"/>
        <v>0</v>
      </c>
      <c r="L429" s="12">
        <f t="shared" si="15"/>
        <v>0</v>
      </c>
      <c r="M429" s="12">
        <f>IF(E429&lt;1,0,IF(A429&lt;(Støtteark!$H$4-5),0,(IF(G429="Utførelse",(K429),IF(G429="Fagkontroll",(L429),0)))))</f>
        <v>0</v>
      </c>
      <c r="N429" s="12">
        <f>IF(A429&lt;(Støtteark!$H$4-5),0,B429)</f>
        <v>0</v>
      </c>
    </row>
    <row r="430" spans="1:14" x14ac:dyDescent="0.25">
      <c r="A430" s="20"/>
      <c r="B430" s="20"/>
      <c r="C430" s="20"/>
      <c r="D430" s="20"/>
      <c r="E430" s="20"/>
      <c r="F430" s="20"/>
      <c r="G430" s="20"/>
      <c r="H430" s="20"/>
      <c r="I430" s="20"/>
      <c r="J430" s="32"/>
      <c r="K430" s="12">
        <f t="shared" si="14"/>
        <v>0</v>
      </c>
      <c r="L430" s="12">
        <f t="shared" si="15"/>
        <v>0</v>
      </c>
      <c r="M430" s="12">
        <f>IF(E430&lt;1,0,IF(A430&lt;(Støtteark!$H$4-5),0,(IF(G430="Utførelse",(K430),IF(G430="Fagkontroll",(L430),0)))))</f>
        <v>0</v>
      </c>
      <c r="N430" s="12">
        <f>IF(A430&lt;(Støtteark!$H$4-5),0,B430)</f>
        <v>0</v>
      </c>
    </row>
    <row r="431" spans="1:14" x14ac:dyDescent="0.25">
      <c r="A431" s="20"/>
      <c r="B431" s="20"/>
      <c r="C431" s="20"/>
      <c r="D431" s="20"/>
      <c r="E431" s="20"/>
      <c r="F431" s="20"/>
      <c r="G431" s="20"/>
      <c r="H431" s="20"/>
      <c r="I431" s="20"/>
      <c r="J431" s="32"/>
      <c r="K431" s="12">
        <f t="shared" si="14"/>
        <v>0</v>
      </c>
      <c r="L431" s="12">
        <f t="shared" si="15"/>
        <v>0</v>
      </c>
      <c r="M431" s="12">
        <f>IF(E431&lt;1,0,IF(A431&lt;(Støtteark!$H$4-5),0,(IF(G431="Utførelse",(K431),IF(G431="Fagkontroll",(L431),0)))))</f>
        <v>0</v>
      </c>
      <c r="N431" s="12">
        <f>IF(A431&lt;(Støtteark!$H$4-5),0,B431)</f>
        <v>0</v>
      </c>
    </row>
    <row r="432" spans="1:14" x14ac:dyDescent="0.25">
      <c r="A432" s="20"/>
      <c r="B432" s="20"/>
      <c r="C432" s="20"/>
      <c r="D432" s="20"/>
      <c r="E432" s="20"/>
      <c r="F432" s="20"/>
      <c r="G432" s="20"/>
      <c r="H432" s="20"/>
      <c r="I432" s="20"/>
      <c r="J432" s="32"/>
      <c r="K432" s="12">
        <f t="shared" si="14"/>
        <v>0</v>
      </c>
      <c r="L432" s="12">
        <f t="shared" si="15"/>
        <v>0</v>
      </c>
      <c r="M432" s="12">
        <f>IF(E432&lt;1,0,IF(A432&lt;(Støtteark!$H$4-5),0,(IF(G432="Utførelse",(K432),IF(G432="Fagkontroll",(L432),0)))))</f>
        <v>0</v>
      </c>
      <c r="N432" s="12">
        <f>IF(A432&lt;(Støtteark!$H$4-5),0,B432)</f>
        <v>0</v>
      </c>
    </row>
    <row r="433" spans="1:14" x14ac:dyDescent="0.25">
      <c r="A433" s="20"/>
      <c r="B433" s="20"/>
      <c r="C433" s="20"/>
      <c r="D433" s="20"/>
      <c r="E433" s="20"/>
      <c r="F433" s="20"/>
      <c r="G433" s="20"/>
      <c r="H433" s="20"/>
      <c r="I433" s="20"/>
      <c r="J433" s="32"/>
      <c r="K433" s="12">
        <f t="shared" si="14"/>
        <v>0</v>
      </c>
      <c r="L433" s="12">
        <f t="shared" si="15"/>
        <v>0</v>
      </c>
      <c r="M433" s="12">
        <f>IF(E433&lt;1,0,IF(A433&lt;(Støtteark!$H$4-5),0,(IF(G433="Utførelse",(K433),IF(G433="Fagkontroll",(L433),0)))))</f>
        <v>0</v>
      </c>
      <c r="N433" s="12">
        <f>IF(A433&lt;(Støtteark!$H$4-5),0,B433)</f>
        <v>0</v>
      </c>
    </row>
    <row r="434" spans="1:14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32"/>
      <c r="K434" s="12">
        <f t="shared" si="14"/>
        <v>0</v>
      </c>
      <c r="L434" s="12">
        <f t="shared" si="15"/>
        <v>0</v>
      </c>
      <c r="M434" s="12">
        <f>IF(E434&lt;1,0,IF(A434&lt;(Støtteark!$H$4-5),0,(IF(G434="Utførelse",(K434),IF(G434="Fagkontroll",(L434),0)))))</f>
        <v>0</v>
      </c>
      <c r="N434" s="12">
        <f>IF(A434&lt;(Støtteark!$H$4-5),0,B434)</f>
        <v>0</v>
      </c>
    </row>
    <row r="435" spans="1:14" x14ac:dyDescent="0.25">
      <c r="A435" s="20"/>
      <c r="B435" s="20"/>
      <c r="C435" s="20"/>
      <c r="D435" s="20"/>
      <c r="E435" s="20"/>
      <c r="F435" s="20"/>
      <c r="G435" s="20"/>
      <c r="H435" s="20"/>
      <c r="I435" s="20"/>
      <c r="J435" s="32"/>
      <c r="K435" s="12">
        <f t="shared" si="14"/>
        <v>0</v>
      </c>
      <c r="L435" s="12">
        <f t="shared" si="15"/>
        <v>0</v>
      </c>
      <c r="M435" s="12">
        <f>IF(E435&lt;1,0,IF(A435&lt;(Støtteark!$H$4-5),0,(IF(G435="Utførelse",(K435),IF(G435="Fagkontroll",(L435),0)))))</f>
        <v>0</v>
      </c>
      <c r="N435" s="12">
        <f>IF(A435&lt;(Støtteark!$H$4-5),0,B435)</f>
        <v>0</v>
      </c>
    </row>
    <row r="436" spans="1:14" x14ac:dyDescent="0.25">
      <c r="A436" s="20"/>
      <c r="B436" s="20"/>
      <c r="C436" s="20"/>
      <c r="D436" s="20"/>
      <c r="E436" s="20"/>
      <c r="F436" s="20"/>
      <c r="G436" s="20"/>
      <c r="H436" s="20"/>
      <c r="I436" s="20"/>
      <c r="J436" s="32"/>
      <c r="K436" s="12">
        <f t="shared" si="14"/>
        <v>0</v>
      </c>
      <c r="L436" s="12">
        <f t="shared" si="15"/>
        <v>0</v>
      </c>
      <c r="M436" s="12">
        <f>IF(E436&lt;1,0,IF(A436&lt;(Støtteark!$H$4-5),0,(IF(G436="Utførelse",(K436),IF(G436="Fagkontroll",(L436),0)))))</f>
        <v>0</v>
      </c>
      <c r="N436" s="12">
        <f>IF(A436&lt;(Støtteark!$H$4-5),0,B436)</f>
        <v>0</v>
      </c>
    </row>
    <row r="437" spans="1:14" x14ac:dyDescent="0.25">
      <c r="A437" s="20"/>
      <c r="B437" s="20"/>
      <c r="C437" s="20"/>
      <c r="D437" s="20"/>
      <c r="E437" s="20"/>
      <c r="F437" s="20"/>
      <c r="G437" s="20"/>
      <c r="H437" s="20"/>
      <c r="I437" s="20"/>
      <c r="J437" s="32"/>
      <c r="K437" s="12">
        <f t="shared" si="14"/>
        <v>0</v>
      </c>
      <c r="L437" s="12">
        <f t="shared" si="15"/>
        <v>0</v>
      </c>
      <c r="M437" s="12">
        <f>IF(E437&lt;1,0,IF(A437&lt;(Støtteark!$H$4-5),0,(IF(G437="Utførelse",(K437),IF(G437="Fagkontroll",(L437),0)))))</f>
        <v>0</v>
      </c>
      <c r="N437" s="12">
        <f>IF(A437&lt;(Støtteark!$H$4-5),0,B437)</f>
        <v>0</v>
      </c>
    </row>
    <row r="438" spans="1:14" x14ac:dyDescent="0.25">
      <c r="A438" s="20"/>
      <c r="B438" s="20"/>
      <c r="C438" s="20"/>
      <c r="D438" s="20"/>
      <c r="E438" s="20"/>
      <c r="F438" s="20"/>
      <c r="G438" s="20"/>
      <c r="H438" s="20"/>
      <c r="I438" s="20"/>
      <c r="J438" s="32"/>
      <c r="K438" s="12">
        <f t="shared" si="14"/>
        <v>0</v>
      </c>
      <c r="L438" s="12">
        <f t="shared" si="15"/>
        <v>0</v>
      </c>
      <c r="M438" s="12">
        <f>IF(E438&lt;1,0,IF(A438&lt;(Støtteark!$H$4-5),0,(IF(G438="Utførelse",(K438),IF(G438="Fagkontroll",(L438),0)))))</f>
        <v>0</v>
      </c>
      <c r="N438" s="12">
        <f>IF(A438&lt;(Støtteark!$H$4-5),0,B438)</f>
        <v>0</v>
      </c>
    </row>
    <row r="439" spans="1:14" x14ac:dyDescent="0.25">
      <c r="A439" s="20"/>
      <c r="B439" s="20"/>
      <c r="C439" s="20"/>
      <c r="D439" s="20"/>
      <c r="E439" s="20"/>
      <c r="F439" s="20"/>
      <c r="G439" s="20"/>
      <c r="H439" s="20"/>
      <c r="I439" s="20"/>
      <c r="J439" s="32"/>
      <c r="K439" s="12">
        <f t="shared" si="14"/>
        <v>0</v>
      </c>
      <c r="L439" s="12">
        <f t="shared" si="15"/>
        <v>0</v>
      </c>
      <c r="M439" s="12">
        <f>IF(E439&lt;1,0,IF(A439&lt;(Støtteark!$H$4-5),0,(IF(G439="Utførelse",(K439),IF(G439="Fagkontroll",(L439),0)))))</f>
        <v>0</v>
      </c>
      <c r="N439" s="12">
        <f>IF(A439&lt;(Støtteark!$H$4-5),0,B439)</f>
        <v>0</v>
      </c>
    </row>
    <row r="440" spans="1:14" x14ac:dyDescent="0.25">
      <c r="A440" s="20"/>
      <c r="B440" s="20"/>
      <c r="C440" s="20"/>
      <c r="D440" s="20"/>
      <c r="E440" s="20"/>
      <c r="F440" s="20"/>
      <c r="G440" s="20"/>
      <c r="H440" s="20"/>
      <c r="I440" s="20"/>
      <c r="J440" s="32"/>
      <c r="K440" s="12">
        <f t="shared" si="14"/>
        <v>0</v>
      </c>
      <c r="L440" s="12">
        <f t="shared" si="15"/>
        <v>0</v>
      </c>
      <c r="M440" s="12">
        <f>IF(E440&lt;1,0,IF(A440&lt;(Støtteark!$H$4-5),0,(IF(G440="Utførelse",(K440),IF(G440="Fagkontroll",(L440),0)))))</f>
        <v>0</v>
      </c>
      <c r="N440" s="12">
        <f>IF(A440&lt;(Støtteark!$H$4-5),0,B440)</f>
        <v>0</v>
      </c>
    </row>
    <row r="441" spans="1:14" x14ac:dyDescent="0.25">
      <c r="A441" s="20"/>
      <c r="B441" s="20"/>
      <c r="C441" s="20"/>
      <c r="D441" s="20"/>
      <c r="E441" s="20"/>
      <c r="F441" s="20"/>
      <c r="G441" s="20"/>
      <c r="H441" s="20"/>
      <c r="I441" s="20"/>
      <c r="J441" s="32"/>
      <c r="K441" s="12">
        <f t="shared" si="14"/>
        <v>0</v>
      </c>
      <c r="L441" s="12">
        <f t="shared" si="15"/>
        <v>0</v>
      </c>
      <c r="M441" s="12">
        <f>IF(E441&lt;1,0,IF(A441&lt;(Støtteark!$H$4-5),0,(IF(G441="Utførelse",(K441),IF(G441="Fagkontroll",(L441),0)))))</f>
        <v>0</v>
      </c>
      <c r="N441" s="12">
        <f>IF(A441&lt;(Støtteark!$H$4-5),0,B441)</f>
        <v>0</v>
      </c>
    </row>
    <row r="442" spans="1:14" x14ac:dyDescent="0.25">
      <c r="A442" s="20"/>
      <c r="B442" s="20"/>
      <c r="C442" s="20"/>
      <c r="D442" s="20"/>
      <c r="E442" s="20"/>
      <c r="F442" s="20"/>
      <c r="G442" s="20"/>
      <c r="H442" s="20"/>
      <c r="I442" s="20"/>
      <c r="J442" s="32"/>
      <c r="K442" s="12">
        <f t="shared" si="14"/>
        <v>0</v>
      </c>
      <c r="L442" s="12">
        <f t="shared" si="15"/>
        <v>0</v>
      </c>
      <c r="M442" s="12">
        <f>IF(E442&lt;1,0,IF(A442&lt;(Støtteark!$H$4-5),0,(IF(G442="Utførelse",(K442),IF(G442="Fagkontroll",(L442),0)))))</f>
        <v>0</v>
      </c>
      <c r="N442" s="12">
        <f>IF(A442&lt;(Støtteark!$H$4-5),0,B442)</f>
        <v>0</v>
      </c>
    </row>
    <row r="443" spans="1:14" x14ac:dyDescent="0.25">
      <c r="A443" s="20"/>
      <c r="B443" s="20"/>
      <c r="C443" s="20"/>
      <c r="D443" s="20"/>
      <c r="E443" s="20"/>
      <c r="F443" s="20"/>
      <c r="G443" s="20"/>
      <c r="H443" s="20"/>
      <c r="I443" s="20"/>
      <c r="J443" s="32"/>
      <c r="K443" s="12">
        <f t="shared" si="14"/>
        <v>0</v>
      </c>
      <c r="L443" s="12">
        <f t="shared" si="15"/>
        <v>0</v>
      </c>
      <c r="M443" s="12">
        <f>IF(E443&lt;1,0,IF(A443&lt;(Støtteark!$H$4-5),0,(IF(G443="Utførelse",(K443),IF(G443="Fagkontroll",(L443),0)))))</f>
        <v>0</v>
      </c>
      <c r="N443" s="12">
        <f>IF(A443&lt;(Støtteark!$H$4-5),0,B443)</f>
        <v>0</v>
      </c>
    </row>
    <row r="444" spans="1:14" x14ac:dyDescent="0.25">
      <c r="A444" s="20"/>
      <c r="B444" s="20"/>
      <c r="C444" s="20"/>
      <c r="D444" s="20"/>
      <c r="E444" s="20"/>
      <c r="F444" s="20"/>
      <c r="G444" s="20"/>
      <c r="H444" s="20"/>
      <c r="I444" s="20"/>
      <c r="J444" s="32"/>
      <c r="K444" s="12">
        <f t="shared" si="14"/>
        <v>0</v>
      </c>
      <c r="L444" s="12">
        <f t="shared" si="15"/>
        <v>0</v>
      </c>
      <c r="M444" s="12">
        <f>IF(E444&lt;1,0,IF(A444&lt;(Støtteark!$H$4-5),0,(IF(G444="Utførelse",(K444),IF(G444="Fagkontroll",(L444),0)))))</f>
        <v>0</v>
      </c>
      <c r="N444" s="12">
        <f>IF(A444&lt;(Støtteark!$H$4-5),0,B444)</f>
        <v>0</v>
      </c>
    </row>
    <row r="445" spans="1:14" x14ac:dyDescent="0.25">
      <c r="A445" s="20"/>
      <c r="B445" s="20"/>
      <c r="C445" s="20"/>
      <c r="D445" s="20"/>
      <c r="E445" s="20"/>
      <c r="F445" s="20"/>
      <c r="G445" s="20"/>
      <c r="H445" s="20"/>
      <c r="I445" s="20"/>
      <c r="J445" s="32"/>
      <c r="K445" s="12">
        <f t="shared" si="14"/>
        <v>0</v>
      </c>
      <c r="L445" s="12">
        <f t="shared" si="15"/>
        <v>0</v>
      </c>
      <c r="M445" s="12">
        <f>IF(E445&lt;1,0,IF(A445&lt;(Støtteark!$H$4-5),0,(IF(G445="Utførelse",(K445),IF(G445="Fagkontroll",(L445),0)))))</f>
        <v>0</v>
      </c>
      <c r="N445" s="12">
        <f>IF(A445&lt;(Støtteark!$H$4-5),0,B445)</f>
        <v>0</v>
      </c>
    </row>
    <row r="446" spans="1:14" x14ac:dyDescent="0.25">
      <c r="A446" s="20"/>
      <c r="B446" s="20"/>
      <c r="C446" s="20"/>
      <c r="D446" s="20"/>
      <c r="E446" s="20"/>
      <c r="F446" s="20"/>
      <c r="G446" s="20"/>
      <c r="H446" s="20"/>
      <c r="I446" s="20"/>
      <c r="J446" s="32"/>
      <c r="K446" s="12">
        <f t="shared" si="14"/>
        <v>0</v>
      </c>
      <c r="L446" s="12">
        <f t="shared" si="15"/>
        <v>0</v>
      </c>
      <c r="M446" s="12">
        <f>IF(E446&lt;1,0,IF(A446&lt;(Støtteark!$H$4-5),0,(IF(G446="Utførelse",(K446),IF(G446="Fagkontroll",(L446),0)))))</f>
        <v>0</v>
      </c>
      <c r="N446" s="12">
        <f>IF(A446&lt;(Støtteark!$H$4-5),0,B446)</f>
        <v>0</v>
      </c>
    </row>
    <row r="447" spans="1:14" x14ac:dyDescent="0.25">
      <c r="A447" s="20"/>
      <c r="B447" s="20"/>
      <c r="C447" s="20"/>
      <c r="D447" s="20"/>
      <c r="E447" s="20"/>
      <c r="F447" s="20"/>
      <c r="G447" s="20"/>
      <c r="H447" s="20"/>
      <c r="I447" s="20"/>
      <c r="J447" s="32"/>
      <c r="K447" s="12">
        <f t="shared" si="14"/>
        <v>0</v>
      </c>
      <c r="L447" s="12">
        <f t="shared" si="15"/>
        <v>0</v>
      </c>
      <c r="M447" s="12">
        <f>IF(E447&lt;1,0,IF(A447&lt;(Støtteark!$H$4-5),0,(IF(G447="Utførelse",(K447),IF(G447="Fagkontroll",(L447),0)))))</f>
        <v>0</v>
      </c>
      <c r="N447" s="12">
        <f>IF(A447&lt;(Støtteark!$H$4-5),0,B447)</f>
        <v>0</v>
      </c>
    </row>
    <row r="448" spans="1:14" x14ac:dyDescent="0.25">
      <c r="A448" s="20"/>
      <c r="B448" s="20"/>
      <c r="C448" s="20"/>
      <c r="D448" s="20"/>
      <c r="E448" s="20"/>
      <c r="F448" s="20"/>
      <c r="G448" s="20"/>
      <c r="H448" s="20"/>
      <c r="I448" s="20"/>
      <c r="J448" s="32"/>
      <c r="K448" s="12">
        <f t="shared" si="14"/>
        <v>0</v>
      </c>
      <c r="L448" s="12">
        <f t="shared" si="15"/>
        <v>0</v>
      </c>
      <c r="M448" s="12">
        <f>IF(E448&lt;1,0,IF(A448&lt;(Støtteark!$H$4-5),0,(IF(G448="Utførelse",(K448),IF(G448="Fagkontroll",(L448),0)))))</f>
        <v>0</v>
      </c>
      <c r="N448" s="12">
        <f>IF(A448&lt;(Støtteark!$H$4-5),0,B448)</f>
        <v>0</v>
      </c>
    </row>
    <row r="449" spans="1:14" x14ac:dyDescent="0.25">
      <c r="A449" s="20"/>
      <c r="B449" s="20"/>
      <c r="C449" s="20"/>
      <c r="D449" s="20"/>
      <c r="E449" s="20"/>
      <c r="F449" s="20"/>
      <c r="G449" s="20"/>
      <c r="H449" s="20"/>
      <c r="I449" s="20"/>
      <c r="J449" s="32"/>
      <c r="K449" s="12">
        <f t="shared" si="14"/>
        <v>0</v>
      </c>
      <c r="L449" s="12">
        <f t="shared" si="15"/>
        <v>0</v>
      </c>
      <c r="M449" s="12">
        <f>IF(E449&lt;1,0,IF(A449&lt;(Støtteark!$H$4-5),0,(IF(G449="Utførelse",(K449),IF(G449="Fagkontroll",(L449),0)))))</f>
        <v>0</v>
      </c>
      <c r="N449" s="12">
        <f>IF(A449&lt;(Støtteark!$H$4-5),0,B449)</f>
        <v>0</v>
      </c>
    </row>
    <row r="450" spans="1:14" x14ac:dyDescent="0.25">
      <c r="A450" s="20"/>
      <c r="B450" s="20"/>
      <c r="C450" s="20"/>
      <c r="D450" s="20"/>
      <c r="E450" s="20"/>
      <c r="F450" s="20"/>
      <c r="G450" s="20"/>
      <c r="H450" s="20"/>
      <c r="I450" s="20"/>
      <c r="J450" s="32"/>
      <c r="K450" s="12">
        <f t="shared" si="14"/>
        <v>0</v>
      </c>
      <c r="L450" s="12">
        <f t="shared" si="15"/>
        <v>0</v>
      </c>
      <c r="M450" s="12">
        <f>IF(E450&lt;1,0,IF(A450&lt;(Støtteark!$H$4-5),0,(IF(G450="Utførelse",(K450),IF(G450="Fagkontroll",(L450),0)))))</f>
        <v>0</v>
      </c>
      <c r="N450" s="12">
        <f>IF(A450&lt;(Støtteark!$H$4-5),0,B450)</f>
        <v>0</v>
      </c>
    </row>
    <row r="451" spans="1:14" x14ac:dyDescent="0.25">
      <c r="A451" s="20"/>
      <c r="B451" s="20"/>
      <c r="C451" s="20"/>
      <c r="D451" s="20"/>
      <c r="E451" s="20"/>
      <c r="F451" s="20"/>
      <c r="G451" s="20"/>
      <c r="H451" s="20"/>
      <c r="I451" s="20"/>
      <c r="J451" s="32"/>
      <c r="K451" s="12">
        <f t="shared" si="14"/>
        <v>0</v>
      </c>
      <c r="L451" s="12">
        <f t="shared" si="15"/>
        <v>0</v>
      </c>
      <c r="M451" s="12">
        <f>IF(E451&lt;1,0,IF(A451&lt;(Støtteark!$H$4-5),0,(IF(G451="Utførelse",(K451),IF(G451="Fagkontroll",(L451),0)))))</f>
        <v>0</v>
      </c>
      <c r="N451" s="12">
        <f>IF(A451&lt;(Støtteark!$H$4-5),0,B451)</f>
        <v>0</v>
      </c>
    </row>
    <row r="452" spans="1:14" x14ac:dyDescent="0.25">
      <c r="A452" s="20"/>
      <c r="B452" s="20"/>
      <c r="C452" s="20"/>
      <c r="D452" s="20"/>
      <c r="E452" s="20"/>
      <c r="F452" s="20"/>
      <c r="G452" s="20"/>
      <c r="H452" s="20"/>
      <c r="I452" s="20"/>
      <c r="J452" s="32"/>
      <c r="K452" s="12">
        <f t="shared" si="14"/>
        <v>0</v>
      </c>
      <c r="L452" s="12">
        <f t="shared" si="15"/>
        <v>0</v>
      </c>
      <c r="M452" s="12">
        <f>IF(E452&lt;1,0,IF(A452&lt;(Støtteark!$H$4-5),0,(IF(G452="Utførelse",(K452),IF(G452="Fagkontroll",(L452),0)))))</f>
        <v>0</v>
      </c>
      <c r="N452" s="12">
        <f>IF(A452&lt;(Støtteark!$H$4-5),0,B452)</f>
        <v>0</v>
      </c>
    </row>
    <row r="453" spans="1:14" x14ac:dyDescent="0.25">
      <c r="A453" s="20"/>
      <c r="B453" s="20"/>
      <c r="C453" s="20"/>
      <c r="D453" s="20"/>
      <c r="E453" s="20"/>
      <c r="F453" s="20"/>
      <c r="G453" s="20"/>
      <c r="H453" s="20"/>
      <c r="I453" s="20"/>
      <c r="J453" s="32"/>
      <c r="K453" s="12">
        <f t="shared" si="14"/>
        <v>0</v>
      </c>
      <c r="L453" s="12">
        <f t="shared" si="15"/>
        <v>0</v>
      </c>
      <c r="M453" s="12">
        <f>IF(E453&lt;1,0,IF(A453&lt;(Støtteark!$H$4-5),0,(IF(G453="Utførelse",(K453),IF(G453="Fagkontroll",(L453),0)))))</f>
        <v>0</v>
      </c>
      <c r="N453" s="12">
        <f>IF(A453&lt;(Støtteark!$H$4-5),0,B453)</f>
        <v>0</v>
      </c>
    </row>
    <row r="454" spans="1:14" x14ac:dyDescent="0.25">
      <c r="A454" s="20"/>
      <c r="B454" s="20"/>
      <c r="C454" s="20"/>
      <c r="D454" s="20"/>
      <c r="E454" s="20"/>
      <c r="F454" s="20"/>
      <c r="G454" s="20"/>
      <c r="H454" s="20"/>
      <c r="I454" s="20"/>
      <c r="J454" s="32"/>
      <c r="K454" s="12">
        <f t="shared" si="14"/>
        <v>0</v>
      </c>
      <c r="L454" s="12">
        <f t="shared" si="15"/>
        <v>0</v>
      </c>
      <c r="M454" s="12">
        <f>IF(E454&lt;1,0,IF(A454&lt;(Støtteark!$H$4-5),0,(IF(G454="Utførelse",(K454),IF(G454="Fagkontroll",(L454),0)))))</f>
        <v>0</v>
      </c>
      <c r="N454" s="12">
        <f>IF(A454&lt;(Støtteark!$H$4-5),0,B454)</f>
        <v>0</v>
      </c>
    </row>
    <row r="455" spans="1:14" x14ac:dyDescent="0.25">
      <c r="A455" s="20"/>
      <c r="B455" s="20"/>
      <c r="C455" s="20"/>
      <c r="D455" s="20"/>
      <c r="E455" s="20"/>
      <c r="F455" s="20"/>
      <c r="G455" s="20"/>
      <c r="H455" s="20"/>
      <c r="I455" s="20"/>
      <c r="J455" s="32"/>
      <c r="K455" s="12">
        <f t="shared" si="14"/>
        <v>0</v>
      </c>
      <c r="L455" s="12">
        <f t="shared" si="15"/>
        <v>0</v>
      </c>
      <c r="M455" s="12">
        <f>IF(E455&lt;1,0,IF(A455&lt;(Støtteark!$H$4-5),0,(IF(G455="Utførelse",(K455),IF(G455="Fagkontroll",(L455),0)))))</f>
        <v>0</v>
      </c>
      <c r="N455" s="12">
        <f>IF(A455&lt;(Støtteark!$H$4-5),0,B455)</f>
        <v>0</v>
      </c>
    </row>
    <row r="456" spans="1:14" x14ac:dyDescent="0.25">
      <c r="A456" s="20"/>
      <c r="B456" s="20"/>
      <c r="C456" s="20"/>
      <c r="D456" s="20"/>
      <c r="E456" s="20"/>
      <c r="F456" s="20"/>
      <c r="G456" s="20"/>
      <c r="H456" s="20"/>
      <c r="I456" s="20"/>
      <c r="J456" s="32"/>
      <c r="K456" s="12">
        <f t="shared" si="14"/>
        <v>0</v>
      </c>
      <c r="L456" s="12">
        <f t="shared" si="15"/>
        <v>0</v>
      </c>
      <c r="M456" s="12">
        <f>IF(E456&lt;1,0,IF(A456&lt;(Støtteark!$H$4-5),0,(IF(G456="Utførelse",(K456),IF(G456="Fagkontroll",(L456),0)))))</f>
        <v>0</v>
      </c>
      <c r="N456" s="12">
        <f>IF(A456&lt;(Støtteark!$H$4-5),0,B456)</f>
        <v>0</v>
      </c>
    </row>
    <row r="457" spans="1:14" x14ac:dyDescent="0.25">
      <c r="A457" s="20"/>
      <c r="B457" s="20"/>
      <c r="C457" s="20"/>
      <c r="D457" s="20"/>
      <c r="E457" s="20"/>
      <c r="F457" s="20"/>
      <c r="G457" s="20"/>
      <c r="H457" s="20"/>
      <c r="I457" s="20"/>
      <c r="J457" s="32"/>
      <c r="K457" s="12">
        <f t="shared" si="14"/>
        <v>0</v>
      </c>
      <c r="L457" s="12">
        <f t="shared" si="15"/>
        <v>0</v>
      </c>
      <c r="M457" s="12">
        <f>IF(E457&lt;1,0,IF(A457&lt;(Støtteark!$H$4-5),0,(IF(G457="Utførelse",(K457),IF(G457="Fagkontroll",(L457),0)))))</f>
        <v>0</v>
      </c>
      <c r="N457" s="12">
        <f>IF(A457&lt;(Støtteark!$H$4-5),0,B457)</f>
        <v>0</v>
      </c>
    </row>
    <row r="458" spans="1:14" x14ac:dyDescent="0.25">
      <c r="A458" s="20"/>
      <c r="B458" s="20"/>
      <c r="C458" s="20"/>
      <c r="D458" s="20"/>
      <c r="E458" s="20"/>
      <c r="F458" s="20"/>
      <c r="G458" s="20"/>
      <c r="H458" s="20"/>
      <c r="I458" s="20"/>
      <c r="J458" s="32"/>
      <c r="K458" s="12">
        <f t="shared" si="14"/>
        <v>0</v>
      </c>
      <c r="L458" s="12">
        <f t="shared" si="15"/>
        <v>0</v>
      </c>
      <c r="M458" s="12">
        <f>IF(E458&lt;1,0,IF(A458&lt;(Støtteark!$H$4-5),0,(IF(G458="Utførelse",(K458),IF(G458="Fagkontroll",(L458),0)))))</f>
        <v>0</v>
      </c>
      <c r="N458" s="12">
        <f>IF(A458&lt;(Støtteark!$H$4-5),0,B458)</f>
        <v>0</v>
      </c>
    </row>
    <row r="459" spans="1:14" x14ac:dyDescent="0.25">
      <c r="A459" s="20"/>
      <c r="B459" s="20"/>
      <c r="C459" s="20"/>
      <c r="D459" s="20"/>
      <c r="E459" s="20"/>
      <c r="F459" s="20"/>
      <c r="G459" s="20"/>
      <c r="H459" s="20"/>
      <c r="I459" s="20"/>
      <c r="J459" s="32"/>
      <c r="K459" s="12">
        <f t="shared" si="14"/>
        <v>0</v>
      </c>
      <c r="L459" s="12">
        <f t="shared" si="15"/>
        <v>0</v>
      </c>
      <c r="M459" s="12">
        <f>IF(E459&lt;1,0,IF(A459&lt;(Støtteark!$H$4-5),0,(IF(G459="Utførelse",(K459),IF(G459="Fagkontroll",(L459),0)))))</f>
        <v>0</v>
      </c>
      <c r="N459" s="12">
        <f>IF(A459&lt;(Støtteark!$H$4-5),0,B459)</f>
        <v>0</v>
      </c>
    </row>
    <row r="460" spans="1:14" x14ac:dyDescent="0.25">
      <c r="A460" s="20"/>
      <c r="B460" s="20"/>
      <c r="C460" s="20"/>
      <c r="D460" s="20"/>
      <c r="E460" s="20"/>
      <c r="F460" s="20"/>
      <c r="G460" s="20"/>
      <c r="H460" s="20"/>
      <c r="I460" s="20"/>
      <c r="J460" s="32"/>
      <c r="K460" s="12">
        <f t="shared" si="14"/>
        <v>0</v>
      </c>
      <c r="L460" s="12">
        <f t="shared" si="15"/>
        <v>0</v>
      </c>
      <c r="M460" s="12">
        <f>IF(E460&lt;1,0,IF(A460&lt;(Støtteark!$H$4-5),0,(IF(G460="Utførelse",(K460),IF(G460="Fagkontroll",(L460),0)))))</f>
        <v>0</v>
      </c>
      <c r="N460" s="12">
        <f>IF(A460&lt;(Støtteark!$H$4-5),0,B460)</f>
        <v>0</v>
      </c>
    </row>
    <row r="461" spans="1:14" x14ac:dyDescent="0.25">
      <c r="A461" s="20"/>
      <c r="B461" s="20"/>
      <c r="C461" s="20"/>
      <c r="D461" s="20"/>
      <c r="E461" s="20"/>
      <c r="F461" s="20"/>
      <c r="G461" s="20"/>
      <c r="H461" s="20"/>
      <c r="I461" s="20"/>
      <c r="J461" s="32"/>
      <c r="K461" s="12">
        <f t="shared" si="14"/>
        <v>0</v>
      </c>
      <c r="L461" s="12">
        <f t="shared" si="15"/>
        <v>0</v>
      </c>
      <c r="M461" s="12">
        <f>IF(E461&lt;1,0,IF(A461&lt;(Støtteark!$H$4-5),0,(IF(G461="Utførelse",(K461),IF(G461="Fagkontroll",(L461),0)))))</f>
        <v>0</v>
      </c>
      <c r="N461" s="12">
        <f>IF(A461&lt;(Støtteark!$H$4-5),0,B461)</f>
        <v>0</v>
      </c>
    </row>
    <row r="462" spans="1:14" x14ac:dyDescent="0.25">
      <c r="A462" s="20"/>
      <c r="B462" s="20"/>
      <c r="C462" s="20"/>
      <c r="D462" s="20"/>
      <c r="E462" s="20"/>
      <c r="F462" s="20"/>
      <c r="G462" s="20"/>
      <c r="H462" s="20"/>
      <c r="I462" s="20"/>
      <c r="J462" s="32"/>
      <c r="K462" s="12">
        <f t="shared" ref="K462:K525" si="16">IF(E462&lt;1,0,IF(G462="Utførelse",IF(F462="Flomberegninger damsikkerhet",B462,0),0))</f>
        <v>0</v>
      </c>
      <c r="L462" s="12">
        <f t="shared" ref="L462:L525" si="17">IF(K462&gt;0,0,B462)</f>
        <v>0</v>
      </c>
      <c r="M462" s="12">
        <f>IF(E462&lt;1,0,IF(A462&lt;(Støtteark!$H$4-5),0,(IF(G462="Utførelse",(K462),IF(G462="Fagkontroll",(L462),0)))))</f>
        <v>0</v>
      </c>
      <c r="N462" s="12">
        <f>IF(A462&lt;(Støtteark!$H$4-5),0,B462)</f>
        <v>0</v>
      </c>
    </row>
    <row r="463" spans="1:14" x14ac:dyDescent="0.25">
      <c r="A463" s="20"/>
      <c r="B463" s="20"/>
      <c r="C463" s="20"/>
      <c r="D463" s="20"/>
      <c r="E463" s="20"/>
      <c r="F463" s="20"/>
      <c r="G463" s="20"/>
      <c r="H463" s="20"/>
      <c r="I463" s="20"/>
      <c r="J463" s="32"/>
      <c r="K463" s="12">
        <f t="shared" si="16"/>
        <v>0</v>
      </c>
      <c r="L463" s="12">
        <f t="shared" si="17"/>
        <v>0</v>
      </c>
      <c r="M463" s="12">
        <f>IF(E463&lt;1,0,IF(A463&lt;(Støtteark!$H$4-5),0,(IF(G463="Utførelse",(K463),IF(G463="Fagkontroll",(L463),0)))))</f>
        <v>0</v>
      </c>
      <c r="N463" s="12">
        <f>IF(A463&lt;(Støtteark!$H$4-5),0,B463)</f>
        <v>0</v>
      </c>
    </row>
    <row r="464" spans="1:14" x14ac:dyDescent="0.25">
      <c r="A464" s="20"/>
      <c r="B464" s="20"/>
      <c r="C464" s="20"/>
      <c r="D464" s="20"/>
      <c r="E464" s="20"/>
      <c r="F464" s="20"/>
      <c r="G464" s="20"/>
      <c r="H464" s="20"/>
      <c r="I464" s="20"/>
      <c r="J464" s="32"/>
      <c r="K464" s="12">
        <f t="shared" si="16"/>
        <v>0</v>
      </c>
      <c r="L464" s="12">
        <f t="shared" si="17"/>
        <v>0</v>
      </c>
      <c r="M464" s="12">
        <f>IF(E464&lt;1,0,IF(A464&lt;(Støtteark!$H$4-5),0,(IF(G464="Utførelse",(K464),IF(G464="Fagkontroll",(L464),0)))))</f>
        <v>0</v>
      </c>
      <c r="N464" s="12">
        <f>IF(A464&lt;(Støtteark!$H$4-5),0,B464)</f>
        <v>0</v>
      </c>
    </row>
    <row r="465" spans="1:14" x14ac:dyDescent="0.25">
      <c r="A465" s="20"/>
      <c r="B465" s="20"/>
      <c r="C465" s="20"/>
      <c r="D465" s="20"/>
      <c r="E465" s="20"/>
      <c r="F465" s="20"/>
      <c r="G465" s="20"/>
      <c r="H465" s="20"/>
      <c r="I465" s="20"/>
      <c r="J465" s="32"/>
      <c r="K465" s="12">
        <f t="shared" si="16"/>
        <v>0</v>
      </c>
      <c r="L465" s="12">
        <f t="shared" si="17"/>
        <v>0</v>
      </c>
      <c r="M465" s="12">
        <f>IF(E465&lt;1,0,IF(A465&lt;(Støtteark!$H$4-5),0,(IF(G465="Utførelse",(K465),IF(G465="Fagkontroll",(L465),0)))))</f>
        <v>0</v>
      </c>
      <c r="N465" s="12">
        <f>IF(A465&lt;(Støtteark!$H$4-5),0,B465)</f>
        <v>0</v>
      </c>
    </row>
    <row r="466" spans="1:14" x14ac:dyDescent="0.25">
      <c r="A466" s="20"/>
      <c r="B466" s="20"/>
      <c r="C466" s="20"/>
      <c r="D466" s="20"/>
      <c r="E466" s="20"/>
      <c r="F466" s="20"/>
      <c r="G466" s="20"/>
      <c r="H466" s="20"/>
      <c r="I466" s="20"/>
      <c r="J466" s="32"/>
      <c r="K466" s="12">
        <f t="shared" si="16"/>
        <v>0</v>
      </c>
      <c r="L466" s="12">
        <f t="shared" si="17"/>
        <v>0</v>
      </c>
      <c r="M466" s="12">
        <f>IF(E466&lt;1,0,IF(A466&lt;(Støtteark!$H$4-5),0,(IF(G466="Utførelse",(K466),IF(G466="Fagkontroll",(L466),0)))))</f>
        <v>0</v>
      </c>
      <c r="N466" s="12">
        <f>IF(A466&lt;(Støtteark!$H$4-5),0,B466)</f>
        <v>0</v>
      </c>
    </row>
    <row r="467" spans="1:14" x14ac:dyDescent="0.25">
      <c r="A467" s="20"/>
      <c r="B467" s="20"/>
      <c r="C467" s="20"/>
      <c r="D467" s="20"/>
      <c r="E467" s="20"/>
      <c r="F467" s="20"/>
      <c r="G467" s="20"/>
      <c r="H467" s="20"/>
      <c r="I467" s="20"/>
      <c r="J467" s="32"/>
      <c r="K467" s="12">
        <f t="shared" si="16"/>
        <v>0</v>
      </c>
      <c r="L467" s="12">
        <f t="shared" si="17"/>
        <v>0</v>
      </c>
      <c r="M467" s="12">
        <f>IF(E467&lt;1,0,IF(A467&lt;(Støtteark!$H$4-5),0,(IF(G467="Utførelse",(K467),IF(G467="Fagkontroll",(L467),0)))))</f>
        <v>0</v>
      </c>
      <c r="N467" s="12">
        <f>IF(A467&lt;(Støtteark!$H$4-5),0,B467)</f>
        <v>0</v>
      </c>
    </row>
    <row r="468" spans="1:14" x14ac:dyDescent="0.25">
      <c r="A468" s="20"/>
      <c r="B468" s="20"/>
      <c r="C468" s="20"/>
      <c r="D468" s="20"/>
      <c r="E468" s="20"/>
      <c r="F468" s="20"/>
      <c r="G468" s="20"/>
      <c r="H468" s="20"/>
      <c r="I468" s="20"/>
      <c r="J468" s="32"/>
      <c r="K468" s="12">
        <f t="shared" si="16"/>
        <v>0</v>
      </c>
      <c r="L468" s="12">
        <f t="shared" si="17"/>
        <v>0</v>
      </c>
      <c r="M468" s="12">
        <f>IF(E468&lt;1,0,IF(A468&lt;(Støtteark!$H$4-5),0,(IF(G468="Utførelse",(K468),IF(G468="Fagkontroll",(L468),0)))))</f>
        <v>0</v>
      </c>
      <c r="N468" s="12">
        <f>IF(A468&lt;(Støtteark!$H$4-5),0,B468)</f>
        <v>0</v>
      </c>
    </row>
    <row r="469" spans="1:14" x14ac:dyDescent="0.25">
      <c r="A469" s="20"/>
      <c r="B469" s="20"/>
      <c r="C469" s="20"/>
      <c r="D469" s="20"/>
      <c r="E469" s="20"/>
      <c r="F469" s="20"/>
      <c r="G469" s="20"/>
      <c r="H469" s="20"/>
      <c r="I469" s="20"/>
      <c r="J469" s="32"/>
      <c r="K469" s="12">
        <f t="shared" si="16"/>
        <v>0</v>
      </c>
      <c r="L469" s="12">
        <f t="shared" si="17"/>
        <v>0</v>
      </c>
      <c r="M469" s="12">
        <f>IF(E469&lt;1,0,IF(A469&lt;(Støtteark!$H$4-5),0,(IF(G469="Utførelse",(K469),IF(G469="Fagkontroll",(L469),0)))))</f>
        <v>0</v>
      </c>
      <c r="N469" s="12">
        <f>IF(A469&lt;(Støtteark!$H$4-5),0,B469)</f>
        <v>0</v>
      </c>
    </row>
    <row r="470" spans="1:14" x14ac:dyDescent="0.25">
      <c r="A470" s="20"/>
      <c r="B470" s="20"/>
      <c r="C470" s="20"/>
      <c r="D470" s="20"/>
      <c r="E470" s="20"/>
      <c r="F470" s="20"/>
      <c r="G470" s="20"/>
      <c r="H470" s="20"/>
      <c r="I470" s="20"/>
      <c r="J470" s="32"/>
      <c r="K470" s="12">
        <f t="shared" si="16"/>
        <v>0</v>
      </c>
      <c r="L470" s="12">
        <f t="shared" si="17"/>
        <v>0</v>
      </c>
      <c r="M470" s="12">
        <f>IF(E470&lt;1,0,IF(A470&lt;(Støtteark!$H$4-5),0,(IF(G470="Utførelse",(K470),IF(G470="Fagkontroll",(L470),0)))))</f>
        <v>0</v>
      </c>
      <c r="N470" s="12">
        <f>IF(A470&lt;(Støtteark!$H$4-5),0,B470)</f>
        <v>0</v>
      </c>
    </row>
    <row r="471" spans="1:14" x14ac:dyDescent="0.25">
      <c r="A471" s="20"/>
      <c r="B471" s="20"/>
      <c r="C471" s="20"/>
      <c r="D471" s="20"/>
      <c r="E471" s="20"/>
      <c r="F471" s="20"/>
      <c r="G471" s="20"/>
      <c r="H471" s="20"/>
      <c r="I471" s="20"/>
      <c r="J471" s="32"/>
      <c r="K471" s="12">
        <f t="shared" si="16"/>
        <v>0</v>
      </c>
      <c r="L471" s="12">
        <f t="shared" si="17"/>
        <v>0</v>
      </c>
      <c r="M471" s="12">
        <f>IF(E471&lt;1,0,IF(A471&lt;(Støtteark!$H$4-5),0,(IF(G471="Utførelse",(K471),IF(G471="Fagkontroll",(L471),0)))))</f>
        <v>0</v>
      </c>
      <c r="N471" s="12">
        <f>IF(A471&lt;(Støtteark!$H$4-5),0,B471)</f>
        <v>0</v>
      </c>
    </row>
    <row r="472" spans="1:14" x14ac:dyDescent="0.25">
      <c r="A472" s="20"/>
      <c r="B472" s="20"/>
      <c r="C472" s="20"/>
      <c r="D472" s="20"/>
      <c r="E472" s="20"/>
      <c r="F472" s="20"/>
      <c r="G472" s="20"/>
      <c r="H472" s="20"/>
      <c r="I472" s="20"/>
      <c r="J472" s="32"/>
      <c r="K472" s="12">
        <f t="shared" si="16"/>
        <v>0</v>
      </c>
      <c r="L472" s="12">
        <f t="shared" si="17"/>
        <v>0</v>
      </c>
      <c r="M472" s="12">
        <f>IF(E472&lt;1,0,IF(A472&lt;(Støtteark!$H$4-5),0,(IF(G472="Utførelse",(K472),IF(G472="Fagkontroll",(L472),0)))))</f>
        <v>0</v>
      </c>
      <c r="N472" s="12">
        <f>IF(A472&lt;(Støtteark!$H$4-5),0,B472)</f>
        <v>0</v>
      </c>
    </row>
    <row r="473" spans="1:14" x14ac:dyDescent="0.25">
      <c r="A473" s="20"/>
      <c r="B473" s="20"/>
      <c r="C473" s="20"/>
      <c r="D473" s="20"/>
      <c r="E473" s="20"/>
      <c r="F473" s="20"/>
      <c r="G473" s="20"/>
      <c r="H473" s="20"/>
      <c r="I473" s="20"/>
      <c r="J473" s="32"/>
      <c r="K473" s="12">
        <f t="shared" si="16"/>
        <v>0</v>
      </c>
      <c r="L473" s="12">
        <f t="shared" si="17"/>
        <v>0</v>
      </c>
      <c r="M473" s="12">
        <f>IF(E473&lt;1,0,IF(A473&lt;(Støtteark!$H$4-5),0,(IF(G473="Utførelse",(K473),IF(G473="Fagkontroll",(L473),0)))))</f>
        <v>0</v>
      </c>
      <c r="N473" s="12">
        <f>IF(A473&lt;(Støtteark!$H$4-5),0,B473)</f>
        <v>0</v>
      </c>
    </row>
    <row r="474" spans="1:14" x14ac:dyDescent="0.25">
      <c r="A474" s="20"/>
      <c r="B474" s="20"/>
      <c r="C474" s="20"/>
      <c r="D474" s="20"/>
      <c r="E474" s="20"/>
      <c r="F474" s="20"/>
      <c r="G474" s="20"/>
      <c r="H474" s="20"/>
      <c r="I474" s="20"/>
      <c r="J474" s="32"/>
      <c r="K474" s="12">
        <f t="shared" si="16"/>
        <v>0</v>
      </c>
      <c r="L474" s="12">
        <f t="shared" si="17"/>
        <v>0</v>
      </c>
      <c r="M474" s="12">
        <f>IF(E474&lt;1,0,IF(A474&lt;(Støtteark!$H$4-5),0,(IF(G474="Utførelse",(K474),IF(G474="Fagkontroll",(L474),0)))))</f>
        <v>0</v>
      </c>
      <c r="N474" s="12">
        <f>IF(A474&lt;(Støtteark!$H$4-5),0,B474)</f>
        <v>0</v>
      </c>
    </row>
    <row r="475" spans="1:14" x14ac:dyDescent="0.25">
      <c r="A475" s="20"/>
      <c r="B475" s="20"/>
      <c r="C475" s="20"/>
      <c r="D475" s="20"/>
      <c r="E475" s="20"/>
      <c r="F475" s="20"/>
      <c r="G475" s="20"/>
      <c r="H475" s="20"/>
      <c r="I475" s="20"/>
      <c r="J475" s="32"/>
      <c r="K475" s="12">
        <f t="shared" si="16"/>
        <v>0</v>
      </c>
      <c r="L475" s="12">
        <f t="shared" si="17"/>
        <v>0</v>
      </c>
      <c r="M475" s="12">
        <f>IF(E475&lt;1,0,IF(A475&lt;(Støtteark!$H$4-5),0,(IF(G475="Utførelse",(K475),IF(G475="Fagkontroll",(L475),0)))))</f>
        <v>0</v>
      </c>
      <c r="N475" s="12">
        <f>IF(A475&lt;(Støtteark!$H$4-5),0,B475)</f>
        <v>0</v>
      </c>
    </row>
    <row r="476" spans="1:14" x14ac:dyDescent="0.25">
      <c r="A476" s="20"/>
      <c r="B476" s="20"/>
      <c r="C476" s="20"/>
      <c r="D476" s="20"/>
      <c r="E476" s="20"/>
      <c r="F476" s="20"/>
      <c r="G476" s="20"/>
      <c r="H476" s="20"/>
      <c r="I476" s="20"/>
      <c r="J476" s="32"/>
      <c r="K476" s="12">
        <f t="shared" si="16"/>
        <v>0</v>
      </c>
      <c r="L476" s="12">
        <f t="shared" si="17"/>
        <v>0</v>
      </c>
      <c r="M476" s="12">
        <f>IF(E476&lt;1,0,IF(A476&lt;(Støtteark!$H$4-5),0,(IF(G476="Utførelse",(K476),IF(G476="Fagkontroll",(L476),0)))))</f>
        <v>0</v>
      </c>
      <c r="N476" s="12">
        <f>IF(A476&lt;(Støtteark!$H$4-5),0,B476)</f>
        <v>0</v>
      </c>
    </row>
    <row r="477" spans="1:14" x14ac:dyDescent="0.25">
      <c r="A477" s="20"/>
      <c r="B477" s="20"/>
      <c r="C477" s="20"/>
      <c r="D477" s="20"/>
      <c r="E477" s="20"/>
      <c r="F477" s="20"/>
      <c r="G477" s="20"/>
      <c r="H477" s="20"/>
      <c r="I477" s="20"/>
      <c r="J477" s="32"/>
      <c r="K477" s="12">
        <f t="shared" si="16"/>
        <v>0</v>
      </c>
      <c r="L477" s="12">
        <f t="shared" si="17"/>
        <v>0</v>
      </c>
      <c r="M477" s="12">
        <f>IF(E477&lt;1,0,IF(A477&lt;(Støtteark!$H$4-5),0,(IF(G477="Utførelse",(K477),IF(G477="Fagkontroll",(L477),0)))))</f>
        <v>0</v>
      </c>
      <c r="N477" s="12">
        <f>IF(A477&lt;(Støtteark!$H$4-5),0,B477)</f>
        <v>0</v>
      </c>
    </row>
    <row r="478" spans="1:14" x14ac:dyDescent="0.25">
      <c r="A478" s="20"/>
      <c r="B478" s="20"/>
      <c r="C478" s="20"/>
      <c r="D478" s="20"/>
      <c r="E478" s="20"/>
      <c r="F478" s="20"/>
      <c r="G478" s="20"/>
      <c r="H478" s="20"/>
      <c r="I478" s="20"/>
      <c r="J478" s="32"/>
      <c r="K478" s="12">
        <f t="shared" si="16"/>
        <v>0</v>
      </c>
      <c r="L478" s="12">
        <f t="shared" si="17"/>
        <v>0</v>
      </c>
      <c r="M478" s="12">
        <f>IF(E478&lt;1,0,IF(A478&lt;(Støtteark!$H$4-5),0,(IF(G478="Utførelse",(K478),IF(G478="Fagkontroll",(L478),0)))))</f>
        <v>0</v>
      </c>
      <c r="N478" s="12">
        <f>IF(A478&lt;(Støtteark!$H$4-5),0,B478)</f>
        <v>0</v>
      </c>
    </row>
    <row r="479" spans="1:14" x14ac:dyDescent="0.25">
      <c r="A479" s="20"/>
      <c r="B479" s="20"/>
      <c r="C479" s="20"/>
      <c r="D479" s="20"/>
      <c r="E479" s="20"/>
      <c r="F479" s="20"/>
      <c r="G479" s="20"/>
      <c r="H479" s="20"/>
      <c r="I479" s="20"/>
      <c r="J479" s="32"/>
      <c r="K479" s="12">
        <f t="shared" si="16"/>
        <v>0</v>
      </c>
      <c r="L479" s="12">
        <f t="shared" si="17"/>
        <v>0</v>
      </c>
      <c r="M479" s="12">
        <f>IF(E479&lt;1,0,IF(A479&lt;(Støtteark!$H$4-5),0,(IF(G479="Utførelse",(K479),IF(G479="Fagkontroll",(L479),0)))))</f>
        <v>0</v>
      </c>
      <c r="N479" s="12">
        <f>IF(A479&lt;(Støtteark!$H$4-5),0,B479)</f>
        <v>0</v>
      </c>
    </row>
    <row r="480" spans="1:14" x14ac:dyDescent="0.25">
      <c r="A480" s="20"/>
      <c r="B480" s="20"/>
      <c r="C480" s="20"/>
      <c r="D480" s="20"/>
      <c r="E480" s="20"/>
      <c r="F480" s="20"/>
      <c r="G480" s="20"/>
      <c r="H480" s="20"/>
      <c r="I480" s="20"/>
      <c r="J480" s="32"/>
      <c r="K480" s="12">
        <f t="shared" si="16"/>
        <v>0</v>
      </c>
      <c r="L480" s="12">
        <f t="shared" si="17"/>
        <v>0</v>
      </c>
      <c r="M480" s="12">
        <f>IF(E480&lt;1,0,IF(A480&lt;(Støtteark!$H$4-5),0,(IF(G480="Utførelse",(K480),IF(G480="Fagkontroll",(L480),0)))))</f>
        <v>0</v>
      </c>
      <c r="N480" s="12">
        <f>IF(A480&lt;(Støtteark!$H$4-5),0,B480)</f>
        <v>0</v>
      </c>
    </row>
    <row r="481" spans="1:14" x14ac:dyDescent="0.25">
      <c r="A481" s="20"/>
      <c r="B481" s="20"/>
      <c r="C481" s="20"/>
      <c r="D481" s="20"/>
      <c r="E481" s="20"/>
      <c r="F481" s="20"/>
      <c r="G481" s="20"/>
      <c r="H481" s="20"/>
      <c r="I481" s="20"/>
      <c r="J481" s="32"/>
      <c r="K481" s="12">
        <f t="shared" si="16"/>
        <v>0</v>
      </c>
      <c r="L481" s="12">
        <f t="shared" si="17"/>
        <v>0</v>
      </c>
      <c r="M481" s="12">
        <f>IF(E481&lt;1,0,IF(A481&lt;(Støtteark!$H$4-5),0,(IF(G481="Utførelse",(K481),IF(G481="Fagkontroll",(L481),0)))))</f>
        <v>0</v>
      </c>
      <c r="N481" s="12">
        <f>IF(A481&lt;(Støtteark!$H$4-5),0,B481)</f>
        <v>0</v>
      </c>
    </row>
    <row r="482" spans="1:14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32"/>
      <c r="K482" s="12">
        <f t="shared" si="16"/>
        <v>0</v>
      </c>
      <c r="L482" s="12">
        <f t="shared" si="17"/>
        <v>0</v>
      </c>
      <c r="M482" s="12">
        <f>IF(E482&lt;1,0,IF(A482&lt;(Støtteark!$H$4-5),0,(IF(G482="Utførelse",(K482),IF(G482="Fagkontroll",(L482),0)))))</f>
        <v>0</v>
      </c>
      <c r="N482" s="12">
        <f>IF(A482&lt;(Støtteark!$H$4-5),0,B482)</f>
        <v>0</v>
      </c>
    </row>
    <row r="483" spans="1:14" x14ac:dyDescent="0.25">
      <c r="A483" s="20"/>
      <c r="B483" s="20"/>
      <c r="C483" s="20"/>
      <c r="D483" s="20"/>
      <c r="E483" s="20"/>
      <c r="F483" s="20"/>
      <c r="G483" s="20"/>
      <c r="H483" s="20"/>
      <c r="I483" s="20"/>
      <c r="J483" s="32"/>
      <c r="K483" s="12">
        <f t="shared" si="16"/>
        <v>0</v>
      </c>
      <c r="L483" s="12">
        <f t="shared" si="17"/>
        <v>0</v>
      </c>
      <c r="M483" s="12">
        <f>IF(E483&lt;1,0,IF(A483&lt;(Støtteark!$H$4-5),0,(IF(G483="Utførelse",(K483),IF(G483="Fagkontroll",(L483),0)))))</f>
        <v>0</v>
      </c>
      <c r="N483" s="12">
        <f>IF(A483&lt;(Støtteark!$H$4-5),0,B483)</f>
        <v>0</v>
      </c>
    </row>
    <row r="484" spans="1:14" x14ac:dyDescent="0.25">
      <c r="A484" s="20"/>
      <c r="B484" s="20"/>
      <c r="C484" s="20"/>
      <c r="D484" s="20"/>
      <c r="E484" s="20"/>
      <c r="F484" s="20"/>
      <c r="G484" s="20"/>
      <c r="H484" s="20"/>
      <c r="I484" s="20"/>
      <c r="J484" s="32"/>
      <c r="K484" s="12">
        <f t="shared" si="16"/>
        <v>0</v>
      </c>
      <c r="L484" s="12">
        <f t="shared" si="17"/>
        <v>0</v>
      </c>
      <c r="M484" s="12">
        <f>IF(E484&lt;1,0,IF(A484&lt;(Støtteark!$H$4-5),0,(IF(G484="Utførelse",(K484),IF(G484="Fagkontroll",(L484),0)))))</f>
        <v>0</v>
      </c>
      <c r="N484" s="12">
        <f>IF(A484&lt;(Støtteark!$H$4-5),0,B484)</f>
        <v>0</v>
      </c>
    </row>
    <row r="485" spans="1:14" x14ac:dyDescent="0.25">
      <c r="A485" s="20"/>
      <c r="B485" s="20"/>
      <c r="C485" s="20"/>
      <c r="D485" s="20"/>
      <c r="E485" s="20"/>
      <c r="F485" s="20"/>
      <c r="G485" s="20"/>
      <c r="H485" s="20"/>
      <c r="I485" s="20"/>
      <c r="J485" s="32"/>
      <c r="K485" s="12">
        <f t="shared" si="16"/>
        <v>0</v>
      </c>
      <c r="L485" s="12">
        <f t="shared" si="17"/>
        <v>0</v>
      </c>
      <c r="M485" s="12">
        <f>IF(E485&lt;1,0,IF(A485&lt;(Støtteark!$H$4-5),0,(IF(G485="Utførelse",(K485),IF(G485="Fagkontroll",(L485),0)))))</f>
        <v>0</v>
      </c>
      <c r="N485" s="12">
        <f>IF(A485&lt;(Støtteark!$H$4-5),0,B485)</f>
        <v>0</v>
      </c>
    </row>
    <row r="486" spans="1:14" x14ac:dyDescent="0.25">
      <c r="A486" s="20"/>
      <c r="B486" s="20"/>
      <c r="C486" s="20"/>
      <c r="D486" s="20"/>
      <c r="E486" s="20"/>
      <c r="F486" s="20"/>
      <c r="G486" s="20"/>
      <c r="H486" s="20"/>
      <c r="I486" s="20"/>
      <c r="J486" s="32"/>
      <c r="K486" s="12">
        <f t="shared" si="16"/>
        <v>0</v>
      </c>
      <c r="L486" s="12">
        <f t="shared" si="17"/>
        <v>0</v>
      </c>
      <c r="M486" s="12">
        <f>IF(E486&lt;1,0,IF(A486&lt;(Støtteark!$H$4-5),0,(IF(G486="Utførelse",(K486),IF(G486="Fagkontroll",(L486),0)))))</f>
        <v>0</v>
      </c>
      <c r="N486" s="12">
        <f>IF(A486&lt;(Støtteark!$H$4-5),0,B486)</f>
        <v>0</v>
      </c>
    </row>
    <row r="487" spans="1:14" x14ac:dyDescent="0.25">
      <c r="A487" s="20"/>
      <c r="B487" s="20"/>
      <c r="C487" s="20"/>
      <c r="D487" s="20"/>
      <c r="E487" s="20"/>
      <c r="F487" s="20"/>
      <c r="G487" s="20"/>
      <c r="H487" s="20"/>
      <c r="I487" s="20"/>
      <c r="J487" s="32"/>
      <c r="K487" s="12">
        <f t="shared" si="16"/>
        <v>0</v>
      </c>
      <c r="L487" s="12">
        <f t="shared" si="17"/>
        <v>0</v>
      </c>
      <c r="M487" s="12">
        <f>IF(E487&lt;1,0,IF(A487&lt;(Støtteark!$H$4-5),0,(IF(G487="Utførelse",(K487),IF(G487="Fagkontroll",(L487),0)))))</f>
        <v>0</v>
      </c>
      <c r="N487" s="12">
        <f>IF(A487&lt;(Støtteark!$H$4-5),0,B487)</f>
        <v>0</v>
      </c>
    </row>
    <row r="488" spans="1:14" x14ac:dyDescent="0.25">
      <c r="A488" s="20"/>
      <c r="B488" s="20"/>
      <c r="C488" s="20"/>
      <c r="D488" s="20"/>
      <c r="E488" s="20"/>
      <c r="F488" s="20"/>
      <c r="G488" s="20"/>
      <c r="H488" s="20"/>
      <c r="I488" s="20"/>
      <c r="J488" s="32"/>
      <c r="K488" s="12">
        <f t="shared" si="16"/>
        <v>0</v>
      </c>
      <c r="L488" s="12">
        <f t="shared" si="17"/>
        <v>0</v>
      </c>
      <c r="M488" s="12">
        <f>IF(E488&lt;1,0,IF(A488&lt;(Støtteark!$H$4-5),0,(IF(G488="Utførelse",(K488),IF(G488="Fagkontroll",(L488),0)))))</f>
        <v>0</v>
      </c>
      <c r="N488" s="12">
        <f>IF(A488&lt;(Støtteark!$H$4-5),0,B488)</f>
        <v>0</v>
      </c>
    </row>
    <row r="489" spans="1:14" x14ac:dyDescent="0.25">
      <c r="A489" s="20"/>
      <c r="B489" s="20"/>
      <c r="C489" s="20"/>
      <c r="D489" s="20"/>
      <c r="E489" s="20"/>
      <c r="F489" s="20"/>
      <c r="G489" s="20"/>
      <c r="H489" s="20"/>
      <c r="I489" s="20"/>
      <c r="J489" s="32"/>
      <c r="K489" s="12">
        <f t="shared" si="16"/>
        <v>0</v>
      </c>
      <c r="L489" s="12">
        <f t="shared" si="17"/>
        <v>0</v>
      </c>
      <c r="M489" s="12">
        <f>IF(E489&lt;1,0,IF(A489&lt;(Støtteark!$H$4-5),0,(IF(G489="Utførelse",(K489),IF(G489="Fagkontroll",(L489),0)))))</f>
        <v>0</v>
      </c>
      <c r="N489" s="12">
        <f>IF(A489&lt;(Støtteark!$H$4-5),0,B489)</f>
        <v>0</v>
      </c>
    </row>
    <row r="490" spans="1:14" x14ac:dyDescent="0.25">
      <c r="A490" s="20"/>
      <c r="B490" s="20"/>
      <c r="C490" s="20"/>
      <c r="D490" s="20"/>
      <c r="E490" s="20"/>
      <c r="F490" s="20"/>
      <c r="G490" s="20"/>
      <c r="H490" s="20"/>
      <c r="I490" s="20"/>
      <c r="J490" s="32"/>
      <c r="K490" s="12">
        <f t="shared" si="16"/>
        <v>0</v>
      </c>
      <c r="L490" s="12">
        <f t="shared" si="17"/>
        <v>0</v>
      </c>
      <c r="M490" s="12">
        <f>IF(E490&lt;1,0,IF(A490&lt;(Støtteark!$H$4-5),0,(IF(G490="Utførelse",(K490),IF(G490="Fagkontroll",(L490),0)))))</f>
        <v>0</v>
      </c>
      <c r="N490" s="12">
        <f>IF(A490&lt;(Støtteark!$H$4-5),0,B490)</f>
        <v>0</v>
      </c>
    </row>
    <row r="491" spans="1:14" x14ac:dyDescent="0.25">
      <c r="A491" s="20"/>
      <c r="B491" s="20"/>
      <c r="C491" s="20"/>
      <c r="D491" s="20"/>
      <c r="E491" s="20"/>
      <c r="F491" s="20"/>
      <c r="G491" s="20"/>
      <c r="H491" s="20"/>
      <c r="I491" s="20"/>
      <c r="J491" s="32"/>
      <c r="K491" s="12">
        <f t="shared" si="16"/>
        <v>0</v>
      </c>
      <c r="L491" s="12">
        <f t="shared" si="17"/>
        <v>0</v>
      </c>
      <c r="M491" s="12">
        <f>IF(E491&lt;1,0,IF(A491&lt;(Støtteark!$H$4-5),0,(IF(G491="Utførelse",(K491),IF(G491="Fagkontroll",(L491),0)))))</f>
        <v>0</v>
      </c>
      <c r="N491" s="12">
        <f>IF(A491&lt;(Støtteark!$H$4-5),0,B491)</f>
        <v>0</v>
      </c>
    </row>
    <row r="492" spans="1:14" x14ac:dyDescent="0.25">
      <c r="A492" s="20"/>
      <c r="B492" s="20"/>
      <c r="C492" s="20"/>
      <c r="D492" s="20"/>
      <c r="E492" s="20"/>
      <c r="F492" s="20"/>
      <c r="G492" s="20"/>
      <c r="H492" s="20"/>
      <c r="I492" s="20"/>
      <c r="J492" s="32"/>
      <c r="K492" s="12">
        <f t="shared" si="16"/>
        <v>0</v>
      </c>
      <c r="L492" s="12">
        <f t="shared" si="17"/>
        <v>0</v>
      </c>
      <c r="M492" s="12">
        <f>IF(E492&lt;1,0,IF(A492&lt;(Støtteark!$H$4-5),0,(IF(G492="Utførelse",(K492),IF(G492="Fagkontroll",(L492),0)))))</f>
        <v>0</v>
      </c>
      <c r="N492" s="12">
        <f>IF(A492&lt;(Støtteark!$H$4-5),0,B492)</f>
        <v>0</v>
      </c>
    </row>
    <row r="493" spans="1:14" x14ac:dyDescent="0.25">
      <c r="A493" s="20"/>
      <c r="B493" s="20"/>
      <c r="C493" s="20"/>
      <c r="D493" s="20"/>
      <c r="E493" s="20"/>
      <c r="F493" s="20"/>
      <c r="G493" s="20"/>
      <c r="H493" s="20"/>
      <c r="I493" s="20"/>
      <c r="J493" s="32"/>
      <c r="K493" s="12">
        <f t="shared" si="16"/>
        <v>0</v>
      </c>
      <c r="L493" s="12">
        <f t="shared" si="17"/>
        <v>0</v>
      </c>
      <c r="M493" s="12">
        <f>IF(E493&lt;1,0,IF(A493&lt;(Støtteark!$H$4-5),0,(IF(G493="Utførelse",(K493),IF(G493="Fagkontroll",(L493),0)))))</f>
        <v>0</v>
      </c>
      <c r="N493" s="12">
        <f>IF(A493&lt;(Støtteark!$H$4-5),0,B493)</f>
        <v>0</v>
      </c>
    </row>
    <row r="494" spans="1:14" x14ac:dyDescent="0.25">
      <c r="A494" s="20"/>
      <c r="B494" s="20"/>
      <c r="C494" s="20"/>
      <c r="D494" s="20"/>
      <c r="E494" s="20"/>
      <c r="F494" s="20"/>
      <c r="G494" s="20"/>
      <c r="H494" s="20"/>
      <c r="I494" s="20"/>
      <c r="J494" s="32"/>
      <c r="K494" s="12">
        <f t="shared" si="16"/>
        <v>0</v>
      </c>
      <c r="L494" s="12">
        <f t="shared" si="17"/>
        <v>0</v>
      </c>
      <c r="M494" s="12">
        <f>IF(E494&lt;1,0,IF(A494&lt;(Støtteark!$H$4-5),0,(IF(G494="Utførelse",(K494),IF(G494="Fagkontroll",(L494),0)))))</f>
        <v>0</v>
      </c>
      <c r="N494" s="12">
        <f>IF(A494&lt;(Støtteark!$H$4-5),0,B494)</f>
        <v>0</v>
      </c>
    </row>
    <row r="495" spans="1:14" x14ac:dyDescent="0.25">
      <c r="A495" s="20"/>
      <c r="B495" s="20"/>
      <c r="C495" s="20"/>
      <c r="D495" s="20"/>
      <c r="E495" s="20"/>
      <c r="F495" s="20"/>
      <c r="G495" s="20"/>
      <c r="H495" s="20"/>
      <c r="I495" s="20"/>
      <c r="J495" s="32"/>
      <c r="K495" s="12">
        <f t="shared" si="16"/>
        <v>0</v>
      </c>
      <c r="L495" s="12">
        <f t="shared" si="17"/>
        <v>0</v>
      </c>
      <c r="M495" s="12">
        <f>IF(E495&lt;1,0,IF(A495&lt;(Støtteark!$H$4-5),0,(IF(G495="Utførelse",(K495),IF(G495="Fagkontroll",(L495),0)))))</f>
        <v>0</v>
      </c>
      <c r="N495" s="12">
        <f>IF(A495&lt;(Støtteark!$H$4-5),0,B495)</f>
        <v>0</v>
      </c>
    </row>
    <row r="496" spans="1:14" x14ac:dyDescent="0.25">
      <c r="A496" s="20"/>
      <c r="B496" s="20"/>
      <c r="C496" s="20"/>
      <c r="D496" s="20"/>
      <c r="E496" s="20"/>
      <c r="F496" s="20"/>
      <c r="G496" s="20"/>
      <c r="H496" s="20"/>
      <c r="I496" s="20"/>
      <c r="J496" s="32"/>
      <c r="K496" s="12">
        <f t="shared" si="16"/>
        <v>0</v>
      </c>
      <c r="L496" s="12">
        <f t="shared" si="17"/>
        <v>0</v>
      </c>
      <c r="M496" s="12">
        <f>IF(E496&lt;1,0,IF(A496&lt;(Støtteark!$H$4-5),0,(IF(G496="Utførelse",(K496),IF(G496="Fagkontroll",(L496),0)))))</f>
        <v>0</v>
      </c>
      <c r="N496" s="12">
        <f>IF(A496&lt;(Støtteark!$H$4-5),0,B496)</f>
        <v>0</v>
      </c>
    </row>
    <row r="497" spans="1:14" x14ac:dyDescent="0.25">
      <c r="A497" s="20"/>
      <c r="B497" s="20"/>
      <c r="C497" s="20"/>
      <c r="D497" s="20"/>
      <c r="E497" s="20"/>
      <c r="F497" s="20"/>
      <c r="G497" s="20"/>
      <c r="H497" s="20"/>
      <c r="I497" s="20"/>
      <c r="J497" s="32"/>
      <c r="K497" s="12">
        <f t="shared" si="16"/>
        <v>0</v>
      </c>
      <c r="L497" s="12">
        <f t="shared" si="17"/>
        <v>0</v>
      </c>
      <c r="M497" s="12">
        <f>IF(E497&lt;1,0,IF(A497&lt;(Støtteark!$H$4-5),0,(IF(G497="Utførelse",(K497),IF(G497="Fagkontroll",(L497),0)))))</f>
        <v>0</v>
      </c>
      <c r="N497" s="12">
        <f>IF(A497&lt;(Støtteark!$H$4-5),0,B497)</f>
        <v>0</v>
      </c>
    </row>
    <row r="498" spans="1:14" x14ac:dyDescent="0.25">
      <c r="A498" s="20"/>
      <c r="B498" s="20"/>
      <c r="C498" s="20"/>
      <c r="D498" s="20"/>
      <c r="E498" s="20"/>
      <c r="F498" s="20"/>
      <c r="G498" s="20"/>
      <c r="H498" s="20"/>
      <c r="I498" s="20"/>
      <c r="J498" s="32"/>
      <c r="K498" s="12">
        <f t="shared" si="16"/>
        <v>0</v>
      </c>
      <c r="L498" s="12">
        <f t="shared" si="17"/>
        <v>0</v>
      </c>
      <c r="M498" s="12">
        <f>IF(E498&lt;1,0,IF(A498&lt;(Støtteark!$H$4-5),0,(IF(G498="Utførelse",(K498),IF(G498="Fagkontroll",(L498),0)))))</f>
        <v>0</v>
      </c>
      <c r="N498" s="12">
        <f>IF(A498&lt;(Støtteark!$H$4-5),0,B498)</f>
        <v>0</v>
      </c>
    </row>
    <row r="499" spans="1:14" x14ac:dyDescent="0.25">
      <c r="A499" s="20"/>
      <c r="B499" s="20"/>
      <c r="C499" s="20"/>
      <c r="D499" s="20"/>
      <c r="E499" s="20"/>
      <c r="F499" s="20"/>
      <c r="G499" s="20"/>
      <c r="H499" s="20"/>
      <c r="I499" s="20"/>
      <c r="J499" s="32"/>
      <c r="K499" s="12">
        <f t="shared" si="16"/>
        <v>0</v>
      </c>
      <c r="L499" s="12">
        <f t="shared" si="17"/>
        <v>0</v>
      </c>
      <c r="M499" s="12">
        <f>IF(E499&lt;1,0,IF(A499&lt;(Støtteark!$H$4-5),0,(IF(G499="Utførelse",(K499),IF(G499="Fagkontroll",(L499),0)))))</f>
        <v>0</v>
      </c>
      <c r="N499" s="12">
        <f>IF(A499&lt;(Støtteark!$H$4-5),0,B499)</f>
        <v>0</v>
      </c>
    </row>
    <row r="500" spans="1:14" x14ac:dyDescent="0.25">
      <c r="A500" s="20"/>
      <c r="B500" s="20"/>
      <c r="C500" s="20"/>
      <c r="D500" s="20"/>
      <c r="E500" s="20"/>
      <c r="F500" s="20"/>
      <c r="G500" s="20"/>
      <c r="H500" s="20"/>
      <c r="I500" s="20"/>
      <c r="J500" s="32"/>
      <c r="K500" s="12">
        <f t="shared" si="16"/>
        <v>0</v>
      </c>
      <c r="L500" s="12">
        <f t="shared" si="17"/>
        <v>0</v>
      </c>
      <c r="M500" s="12">
        <f>IF(E500&lt;1,0,IF(A500&lt;(Støtteark!$H$4-5),0,(IF(G500="Utførelse",(K500),IF(G500="Fagkontroll",(L500),0)))))</f>
        <v>0</v>
      </c>
      <c r="N500" s="12">
        <f>IF(A500&lt;(Støtteark!$H$4-5),0,B500)</f>
        <v>0</v>
      </c>
    </row>
    <row r="501" spans="1:14" x14ac:dyDescent="0.25">
      <c r="A501" s="20"/>
      <c r="B501" s="20"/>
      <c r="C501" s="20"/>
      <c r="D501" s="20"/>
      <c r="E501" s="20"/>
      <c r="F501" s="20"/>
      <c r="G501" s="20"/>
      <c r="H501" s="20"/>
      <c r="I501" s="20"/>
      <c r="J501" s="32"/>
      <c r="K501" s="12">
        <f t="shared" si="16"/>
        <v>0</v>
      </c>
      <c r="L501" s="12">
        <f t="shared" si="17"/>
        <v>0</v>
      </c>
      <c r="M501" s="12">
        <f>IF(E501&lt;1,0,IF(A501&lt;(Støtteark!$H$4-5),0,(IF(G501="Utførelse",(K501),IF(G501="Fagkontroll",(L501),0)))))</f>
        <v>0</v>
      </c>
      <c r="N501" s="12">
        <f>IF(A501&lt;(Støtteark!$H$4-5),0,B501)</f>
        <v>0</v>
      </c>
    </row>
    <row r="502" spans="1:14" x14ac:dyDescent="0.25">
      <c r="A502" s="20"/>
      <c r="B502" s="20"/>
      <c r="C502" s="20"/>
      <c r="D502" s="20"/>
      <c r="E502" s="20"/>
      <c r="F502" s="20"/>
      <c r="G502" s="20"/>
      <c r="H502" s="20"/>
      <c r="I502" s="20"/>
      <c r="J502" s="32"/>
      <c r="K502" s="12">
        <f t="shared" si="16"/>
        <v>0</v>
      </c>
      <c r="L502" s="12">
        <f t="shared" si="17"/>
        <v>0</v>
      </c>
      <c r="M502" s="12">
        <f>IF(E502&lt;1,0,IF(A502&lt;(Støtteark!$H$4-5),0,(IF(G502="Utførelse",(K502),IF(G502="Fagkontroll",(L502),0)))))</f>
        <v>0</v>
      </c>
      <c r="N502" s="12">
        <f>IF(A502&lt;(Støtteark!$H$4-5),0,B502)</f>
        <v>0</v>
      </c>
    </row>
    <row r="503" spans="1:14" x14ac:dyDescent="0.25">
      <c r="A503" s="20"/>
      <c r="B503" s="20"/>
      <c r="C503" s="20"/>
      <c r="D503" s="20"/>
      <c r="E503" s="20"/>
      <c r="F503" s="20"/>
      <c r="G503" s="20"/>
      <c r="H503" s="20"/>
      <c r="I503" s="20"/>
      <c r="J503" s="32"/>
      <c r="K503" s="12">
        <f t="shared" si="16"/>
        <v>0</v>
      </c>
      <c r="L503" s="12">
        <f t="shared" si="17"/>
        <v>0</v>
      </c>
      <c r="M503" s="12">
        <f>IF(E503&lt;1,0,IF(A503&lt;(Støtteark!$H$4-5),0,(IF(G503="Utførelse",(K503),IF(G503="Fagkontroll",(L503),0)))))</f>
        <v>0</v>
      </c>
      <c r="N503" s="12">
        <f>IF(A503&lt;(Støtteark!$H$4-5),0,B503)</f>
        <v>0</v>
      </c>
    </row>
    <row r="504" spans="1:14" x14ac:dyDescent="0.25">
      <c r="A504" s="20"/>
      <c r="B504" s="20"/>
      <c r="C504" s="20"/>
      <c r="D504" s="20"/>
      <c r="E504" s="20"/>
      <c r="F504" s="20"/>
      <c r="G504" s="20"/>
      <c r="H504" s="20"/>
      <c r="I504" s="20"/>
      <c r="J504" s="32"/>
      <c r="K504" s="12">
        <f t="shared" si="16"/>
        <v>0</v>
      </c>
      <c r="L504" s="12">
        <f t="shared" si="17"/>
        <v>0</v>
      </c>
      <c r="M504" s="12">
        <f>IF(E504&lt;1,0,IF(A504&lt;(Støtteark!$H$4-5),0,(IF(G504="Utførelse",(K504),IF(G504="Fagkontroll",(L504),0)))))</f>
        <v>0</v>
      </c>
      <c r="N504" s="12">
        <f>IF(A504&lt;(Støtteark!$H$4-5),0,B504)</f>
        <v>0</v>
      </c>
    </row>
    <row r="505" spans="1:14" x14ac:dyDescent="0.25">
      <c r="A505" s="20"/>
      <c r="B505" s="20"/>
      <c r="C505" s="20"/>
      <c r="D505" s="20"/>
      <c r="E505" s="20"/>
      <c r="F505" s="20"/>
      <c r="G505" s="20"/>
      <c r="H505" s="20"/>
      <c r="I505" s="20"/>
      <c r="J505" s="32"/>
      <c r="K505" s="12">
        <f t="shared" si="16"/>
        <v>0</v>
      </c>
      <c r="L505" s="12">
        <f t="shared" si="17"/>
        <v>0</v>
      </c>
      <c r="M505" s="12">
        <f>IF(E505&lt;1,0,IF(A505&lt;(Støtteark!$H$4-5),0,(IF(G505="Utførelse",(K505),IF(G505="Fagkontroll",(L505),0)))))</f>
        <v>0</v>
      </c>
      <c r="N505" s="12">
        <f>IF(A505&lt;(Støtteark!$H$4-5),0,B505)</f>
        <v>0</v>
      </c>
    </row>
    <row r="506" spans="1:14" x14ac:dyDescent="0.25">
      <c r="A506" s="20"/>
      <c r="B506" s="20"/>
      <c r="C506" s="20"/>
      <c r="D506" s="20"/>
      <c r="E506" s="20"/>
      <c r="F506" s="20"/>
      <c r="G506" s="20"/>
      <c r="H506" s="20"/>
      <c r="I506" s="20"/>
      <c r="J506" s="32"/>
      <c r="K506" s="12">
        <f t="shared" si="16"/>
        <v>0</v>
      </c>
      <c r="L506" s="12">
        <f t="shared" si="17"/>
        <v>0</v>
      </c>
      <c r="M506" s="12">
        <f>IF(E506&lt;1,0,IF(A506&lt;(Støtteark!$H$4-5),0,(IF(G506="Utførelse",(K506),IF(G506="Fagkontroll",(L506),0)))))</f>
        <v>0</v>
      </c>
      <c r="N506" s="12">
        <f>IF(A506&lt;(Støtteark!$H$4-5),0,B506)</f>
        <v>0</v>
      </c>
    </row>
    <row r="507" spans="1:14" x14ac:dyDescent="0.25">
      <c r="A507" s="20"/>
      <c r="B507" s="20"/>
      <c r="C507" s="20"/>
      <c r="D507" s="20"/>
      <c r="E507" s="20"/>
      <c r="F507" s="20"/>
      <c r="G507" s="20"/>
      <c r="H507" s="20"/>
      <c r="I507" s="20"/>
      <c r="J507" s="32"/>
      <c r="K507" s="12">
        <f t="shared" si="16"/>
        <v>0</v>
      </c>
      <c r="L507" s="12">
        <f t="shared" si="17"/>
        <v>0</v>
      </c>
      <c r="M507" s="12">
        <f>IF(E507&lt;1,0,IF(A507&lt;(Støtteark!$H$4-5),0,(IF(G507="Utførelse",(K507),IF(G507="Fagkontroll",(L507),0)))))</f>
        <v>0</v>
      </c>
      <c r="N507" s="12">
        <f>IF(A507&lt;(Støtteark!$H$4-5),0,B507)</f>
        <v>0</v>
      </c>
    </row>
    <row r="508" spans="1:14" x14ac:dyDescent="0.25">
      <c r="A508" s="20"/>
      <c r="B508" s="20"/>
      <c r="C508" s="20"/>
      <c r="D508" s="20"/>
      <c r="E508" s="20"/>
      <c r="F508" s="20"/>
      <c r="G508" s="20"/>
      <c r="H508" s="20"/>
      <c r="I508" s="20"/>
      <c r="J508" s="32"/>
      <c r="K508" s="12">
        <f t="shared" si="16"/>
        <v>0</v>
      </c>
      <c r="L508" s="12">
        <f t="shared" si="17"/>
        <v>0</v>
      </c>
      <c r="M508" s="12">
        <f>IF(E508&lt;1,0,IF(A508&lt;(Støtteark!$H$4-5),0,(IF(G508="Utførelse",(K508),IF(G508="Fagkontroll",(L508),0)))))</f>
        <v>0</v>
      </c>
      <c r="N508" s="12">
        <f>IF(A508&lt;(Støtteark!$H$4-5),0,B508)</f>
        <v>0</v>
      </c>
    </row>
    <row r="509" spans="1:14" x14ac:dyDescent="0.25">
      <c r="A509" s="20"/>
      <c r="B509" s="20"/>
      <c r="C509" s="20"/>
      <c r="D509" s="20"/>
      <c r="E509" s="20"/>
      <c r="F509" s="20"/>
      <c r="G509" s="20"/>
      <c r="H509" s="20"/>
      <c r="I509" s="20"/>
      <c r="J509" s="32"/>
      <c r="K509" s="12">
        <f t="shared" si="16"/>
        <v>0</v>
      </c>
      <c r="L509" s="12">
        <f t="shared" si="17"/>
        <v>0</v>
      </c>
      <c r="M509" s="12">
        <f>IF(E509&lt;1,0,IF(A509&lt;(Støtteark!$H$4-5),0,(IF(G509="Utførelse",(K509),IF(G509="Fagkontroll",(L509),0)))))</f>
        <v>0</v>
      </c>
      <c r="N509" s="12">
        <f>IF(A509&lt;(Støtteark!$H$4-5),0,B509)</f>
        <v>0</v>
      </c>
    </row>
    <row r="510" spans="1:14" x14ac:dyDescent="0.25">
      <c r="A510" s="20"/>
      <c r="B510" s="20"/>
      <c r="C510" s="20"/>
      <c r="D510" s="20"/>
      <c r="E510" s="20"/>
      <c r="F510" s="20"/>
      <c r="G510" s="20"/>
      <c r="H510" s="20"/>
      <c r="I510" s="20"/>
      <c r="J510" s="32"/>
      <c r="K510" s="12">
        <f t="shared" si="16"/>
        <v>0</v>
      </c>
      <c r="L510" s="12">
        <f t="shared" si="17"/>
        <v>0</v>
      </c>
      <c r="M510" s="12">
        <f>IF(E510&lt;1,0,IF(A510&lt;(Støtteark!$H$4-5),0,(IF(G510="Utførelse",(K510),IF(G510="Fagkontroll",(L510),0)))))</f>
        <v>0</v>
      </c>
      <c r="N510" s="12">
        <f>IF(A510&lt;(Støtteark!$H$4-5),0,B510)</f>
        <v>0</v>
      </c>
    </row>
    <row r="511" spans="1:14" x14ac:dyDescent="0.25">
      <c r="A511" s="20"/>
      <c r="B511" s="20"/>
      <c r="C511" s="20"/>
      <c r="D511" s="20"/>
      <c r="E511" s="20"/>
      <c r="F511" s="20"/>
      <c r="G511" s="20"/>
      <c r="H511" s="20"/>
      <c r="I511" s="20"/>
      <c r="J511" s="32"/>
      <c r="K511" s="12">
        <f t="shared" si="16"/>
        <v>0</v>
      </c>
      <c r="L511" s="12">
        <f t="shared" si="17"/>
        <v>0</v>
      </c>
      <c r="M511" s="12">
        <f>IF(E511&lt;1,0,IF(A511&lt;(Støtteark!$H$4-5),0,(IF(G511="Utførelse",(K511),IF(G511="Fagkontroll",(L511),0)))))</f>
        <v>0</v>
      </c>
      <c r="N511" s="12">
        <f>IF(A511&lt;(Støtteark!$H$4-5),0,B511)</f>
        <v>0</v>
      </c>
    </row>
    <row r="512" spans="1:14" x14ac:dyDescent="0.25">
      <c r="A512" s="20"/>
      <c r="B512" s="20"/>
      <c r="C512" s="20"/>
      <c r="D512" s="20"/>
      <c r="E512" s="20"/>
      <c r="F512" s="20"/>
      <c r="G512" s="20"/>
      <c r="H512" s="20"/>
      <c r="I512" s="20"/>
      <c r="J512" s="32"/>
      <c r="K512" s="12">
        <f t="shared" si="16"/>
        <v>0</v>
      </c>
      <c r="L512" s="12">
        <f t="shared" si="17"/>
        <v>0</v>
      </c>
      <c r="M512" s="12">
        <f>IF(E512&lt;1,0,IF(A512&lt;(Støtteark!$H$4-5),0,(IF(G512="Utførelse",(K512),IF(G512="Fagkontroll",(L512),0)))))</f>
        <v>0</v>
      </c>
      <c r="N512" s="12">
        <f>IF(A512&lt;(Støtteark!$H$4-5),0,B512)</f>
        <v>0</v>
      </c>
    </row>
    <row r="513" spans="1:14" x14ac:dyDescent="0.25">
      <c r="A513" s="20"/>
      <c r="B513" s="20"/>
      <c r="C513" s="20"/>
      <c r="D513" s="20"/>
      <c r="E513" s="20"/>
      <c r="F513" s="20"/>
      <c r="G513" s="20"/>
      <c r="H513" s="20"/>
      <c r="I513" s="20"/>
      <c r="J513" s="32"/>
      <c r="K513" s="12">
        <f t="shared" si="16"/>
        <v>0</v>
      </c>
      <c r="L513" s="12">
        <f t="shared" si="17"/>
        <v>0</v>
      </c>
      <c r="M513" s="12">
        <f>IF(E513&lt;1,0,IF(A513&lt;(Støtteark!$H$4-5),0,(IF(G513="Utførelse",(K513),IF(G513="Fagkontroll",(L513),0)))))</f>
        <v>0</v>
      </c>
      <c r="N513" s="12">
        <f>IF(A513&lt;(Støtteark!$H$4-5),0,B513)</f>
        <v>0</v>
      </c>
    </row>
    <row r="514" spans="1:14" x14ac:dyDescent="0.25">
      <c r="A514" s="20"/>
      <c r="B514" s="20"/>
      <c r="C514" s="20"/>
      <c r="D514" s="20"/>
      <c r="E514" s="20"/>
      <c r="F514" s="20"/>
      <c r="G514" s="20"/>
      <c r="H514" s="20"/>
      <c r="I514" s="20"/>
      <c r="J514" s="32"/>
      <c r="K514" s="12">
        <f t="shared" si="16"/>
        <v>0</v>
      </c>
      <c r="L514" s="12">
        <f t="shared" si="17"/>
        <v>0</v>
      </c>
      <c r="M514" s="12">
        <f>IF(E514&lt;1,0,IF(A514&lt;(Støtteark!$H$4-5),0,(IF(G514="Utførelse",(K514),IF(G514="Fagkontroll",(L514),0)))))</f>
        <v>0</v>
      </c>
      <c r="N514" s="12">
        <f>IF(A514&lt;(Støtteark!$H$4-5),0,B514)</f>
        <v>0</v>
      </c>
    </row>
    <row r="515" spans="1:14" x14ac:dyDescent="0.25">
      <c r="A515" s="20"/>
      <c r="B515" s="20"/>
      <c r="C515" s="20"/>
      <c r="D515" s="20"/>
      <c r="E515" s="20"/>
      <c r="F515" s="20"/>
      <c r="G515" s="20"/>
      <c r="H515" s="20"/>
      <c r="I515" s="20"/>
      <c r="J515" s="32"/>
      <c r="K515" s="12">
        <f t="shared" si="16"/>
        <v>0</v>
      </c>
      <c r="L515" s="12">
        <f t="shared" si="17"/>
        <v>0</v>
      </c>
      <c r="M515" s="12">
        <f>IF(E515&lt;1,0,IF(A515&lt;(Støtteark!$H$4-5),0,(IF(G515="Utførelse",(K515),IF(G515="Fagkontroll",(L515),0)))))</f>
        <v>0</v>
      </c>
      <c r="N515" s="12">
        <f>IF(A515&lt;(Støtteark!$H$4-5),0,B515)</f>
        <v>0</v>
      </c>
    </row>
    <row r="516" spans="1:14" x14ac:dyDescent="0.25">
      <c r="A516" s="20"/>
      <c r="B516" s="20"/>
      <c r="C516" s="20"/>
      <c r="D516" s="20"/>
      <c r="E516" s="20"/>
      <c r="F516" s="20"/>
      <c r="G516" s="20"/>
      <c r="H516" s="20"/>
      <c r="I516" s="20"/>
      <c r="J516" s="32"/>
      <c r="K516" s="12">
        <f t="shared" si="16"/>
        <v>0</v>
      </c>
      <c r="L516" s="12">
        <f t="shared" si="17"/>
        <v>0</v>
      </c>
      <c r="M516" s="12">
        <f>IF(E516&lt;1,0,IF(A516&lt;(Støtteark!$H$4-5),0,(IF(G516="Utførelse",(K516),IF(G516="Fagkontroll",(L516),0)))))</f>
        <v>0</v>
      </c>
      <c r="N516" s="12">
        <f>IF(A516&lt;(Støtteark!$H$4-5),0,B516)</f>
        <v>0</v>
      </c>
    </row>
    <row r="517" spans="1:14" x14ac:dyDescent="0.25">
      <c r="A517" s="20"/>
      <c r="B517" s="20"/>
      <c r="C517" s="20"/>
      <c r="D517" s="20"/>
      <c r="E517" s="20"/>
      <c r="F517" s="20"/>
      <c r="G517" s="20"/>
      <c r="H517" s="20"/>
      <c r="I517" s="20"/>
      <c r="J517" s="32"/>
      <c r="K517" s="12">
        <f t="shared" si="16"/>
        <v>0</v>
      </c>
      <c r="L517" s="12">
        <f t="shared" si="17"/>
        <v>0</v>
      </c>
      <c r="M517" s="12">
        <f>IF(E517&lt;1,0,IF(A517&lt;(Støtteark!$H$4-5),0,(IF(G517="Utførelse",(K517),IF(G517="Fagkontroll",(L517),0)))))</f>
        <v>0</v>
      </c>
      <c r="N517" s="12">
        <f>IF(A517&lt;(Støtteark!$H$4-5),0,B517)</f>
        <v>0</v>
      </c>
    </row>
    <row r="518" spans="1:14" x14ac:dyDescent="0.25">
      <c r="A518" s="20"/>
      <c r="B518" s="20"/>
      <c r="C518" s="20"/>
      <c r="D518" s="20"/>
      <c r="E518" s="20"/>
      <c r="F518" s="20"/>
      <c r="G518" s="20"/>
      <c r="H518" s="20"/>
      <c r="I518" s="20"/>
      <c r="J518" s="32"/>
      <c r="K518" s="12">
        <f t="shared" si="16"/>
        <v>0</v>
      </c>
      <c r="L518" s="12">
        <f t="shared" si="17"/>
        <v>0</v>
      </c>
      <c r="M518" s="12">
        <f>IF(E518&lt;1,0,IF(A518&lt;(Støtteark!$H$4-5),0,(IF(G518="Utførelse",(K518),IF(G518="Fagkontroll",(L518),0)))))</f>
        <v>0</v>
      </c>
      <c r="N518" s="12">
        <f>IF(A518&lt;(Støtteark!$H$4-5),0,B518)</f>
        <v>0</v>
      </c>
    </row>
    <row r="519" spans="1:14" x14ac:dyDescent="0.25">
      <c r="A519" s="20"/>
      <c r="B519" s="20"/>
      <c r="C519" s="20"/>
      <c r="D519" s="20"/>
      <c r="E519" s="20"/>
      <c r="F519" s="20"/>
      <c r="G519" s="20"/>
      <c r="H519" s="20"/>
      <c r="I519" s="20"/>
      <c r="J519" s="32"/>
      <c r="K519" s="12">
        <f t="shared" si="16"/>
        <v>0</v>
      </c>
      <c r="L519" s="12">
        <f t="shared" si="17"/>
        <v>0</v>
      </c>
      <c r="M519" s="12">
        <f>IF(E519&lt;1,0,IF(A519&lt;(Støtteark!$H$4-5),0,(IF(G519="Utførelse",(K519),IF(G519="Fagkontroll",(L519),0)))))</f>
        <v>0</v>
      </c>
      <c r="N519" s="12">
        <f>IF(A519&lt;(Støtteark!$H$4-5),0,B519)</f>
        <v>0</v>
      </c>
    </row>
    <row r="520" spans="1:14" x14ac:dyDescent="0.25">
      <c r="A520" s="20"/>
      <c r="B520" s="20"/>
      <c r="C520" s="20"/>
      <c r="D520" s="20"/>
      <c r="E520" s="20"/>
      <c r="F520" s="20"/>
      <c r="G520" s="20"/>
      <c r="H520" s="20"/>
      <c r="I520" s="20"/>
      <c r="J520" s="32"/>
      <c r="K520" s="12">
        <f t="shared" si="16"/>
        <v>0</v>
      </c>
      <c r="L520" s="12">
        <f t="shared" si="17"/>
        <v>0</v>
      </c>
      <c r="M520" s="12">
        <f>IF(E520&lt;1,0,IF(A520&lt;(Støtteark!$H$4-5),0,(IF(G520="Utførelse",(K520),IF(G520="Fagkontroll",(L520),0)))))</f>
        <v>0</v>
      </c>
      <c r="N520" s="12">
        <f>IF(A520&lt;(Støtteark!$H$4-5),0,B520)</f>
        <v>0</v>
      </c>
    </row>
    <row r="521" spans="1:14" x14ac:dyDescent="0.25">
      <c r="A521" s="20"/>
      <c r="B521" s="20"/>
      <c r="C521" s="20"/>
      <c r="D521" s="20"/>
      <c r="E521" s="20"/>
      <c r="F521" s="20"/>
      <c r="G521" s="20"/>
      <c r="H521" s="20"/>
      <c r="I521" s="20"/>
      <c r="J521" s="32"/>
      <c r="K521" s="12">
        <f t="shared" si="16"/>
        <v>0</v>
      </c>
      <c r="L521" s="12">
        <f t="shared" si="17"/>
        <v>0</v>
      </c>
      <c r="M521" s="12">
        <f>IF(E521&lt;1,0,IF(A521&lt;(Støtteark!$H$4-5),0,(IF(G521="Utførelse",(K521),IF(G521="Fagkontroll",(L521),0)))))</f>
        <v>0</v>
      </c>
      <c r="N521" s="12">
        <f>IF(A521&lt;(Støtteark!$H$4-5),0,B521)</f>
        <v>0</v>
      </c>
    </row>
    <row r="522" spans="1:14" x14ac:dyDescent="0.25">
      <c r="A522" s="20"/>
      <c r="B522" s="20"/>
      <c r="C522" s="20"/>
      <c r="D522" s="20"/>
      <c r="E522" s="20"/>
      <c r="F522" s="20"/>
      <c r="G522" s="20"/>
      <c r="H522" s="20"/>
      <c r="I522" s="20"/>
      <c r="J522" s="32"/>
      <c r="K522" s="12">
        <f t="shared" si="16"/>
        <v>0</v>
      </c>
      <c r="L522" s="12">
        <f t="shared" si="17"/>
        <v>0</v>
      </c>
      <c r="M522" s="12">
        <f>IF(E522&lt;1,0,IF(A522&lt;(Støtteark!$H$4-5),0,(IF(G522="Utførelse",(K522),IF(G522="Fagkontroll",(L522),0)))))</f>
        <v>0</v>
      </c>
      <c r="N522" s="12">
        <f>IF(A522&lt;(Støtteark!$H$4-5),0,B522)</f>
        <v>0</v>
      </c>
    </row>
    <row r="523" spans="1:14" x14ac:dyDescent="0.25">
      <c r="A523" s="20"/>
      <c r="B523" s="20"/>
      <c r="C523" s="20"/>
      <c r="D523" s="20"/>
      <c r="E523" s="20"/>
      <c r="F523" s="20"/>
      <c r="G523" s="20"/>
      <c r="H523" s="20"/>
      <c r="I523" s="20"/>
      <c r="J523" s="32"/>
      <c r="K523" s="12">
        <f t="shared" si="16"/>
        <v>0</v>
      </c>
      <c r="L523" s="12">
        <f t="shared" si="17"/>
        <v>0</v>
      </c>
      <c r="M523" s="12">
        <f>IF(E523&lt;1,0,IF(A523&lt;(Støtteark!$H$4-5),0,(IF(G523="Utførelse",(K523),IF(G523="Fagkontroll",(L523),0)))))</f>
        <v>0</v>
      </c>
      <c r="N523" s="12">
        <f>IF(A523&lt;(Støtteark!$H$4-5),0,B523)</f>
        <v>0</v>
      </c>
    </row>
    <row r="524" spans="1:14" x14ac:dyDescent="0.25">
      <c r="A524" s="20"/>
      <c r="B524" s="20"/>
      <c r="C524" s="20"/>
      <c r="D524" s="20"/>
      <c r="E524" s="20"/>
      <c r="F524" s="20"/>
      <c r="G524" s="20"/>
      <c r="H524" s="20"/>
      <c r="I524" s="20"/>
      <c r="J524" s="32"/>
      <c r="K524" s="12">
        <f t="shared" si="16"/>
        <v>0</v>
      </c>
      <c r="L524" s="12">
        <f t="shared" si="17"/>
        <v>0</v>
      </c>
      <c r="M524" s="12">
        <f>IF(E524&lt;1,0,IF(A524&lt;(Støtteark!$H$4-5),0,(IF(G524="Utførelse",(K524),IF(G524="Fagkontroll",(L524),0)))))</f>
        <v>0</v>
      </c>
      <c r="N524" s="12">
        <f>IF(A524&lt;(Støtteark!$H$4-5),0,B524)</f>
        <v>0</v>
      </c>
    </row>
    <row r="525" spans="1:14" x14ac:dyDescent="0.25">
      <c r="A525" s="20"/>
      <c r="B525" s="20"/>
      <c r="C525" s="20"/>
      <c r="D525" s="20"/>
      <c r="E525" s="20"/>
      <c r="F525" s="20"/>
      <c r="G525" s="20"/>
      <c r="H525" s="20"/>
      <c r="I525" s="20"/>
      <c r="J525" s="32"/>
      <c r="K525" s="12">
        <f t="shared" si="16"/>
        <v>0</v>
      </c>
      <c r="L525" s="12">
        <f t="shared" si="17"/>
        <v>0</v>
      </c>
      <c r="M525" s="12">
        <f>IF(E525&lt;1,0,IF(A525&lt;(Støtteark!$H$4-5),0,(IF(G525="Utførelse",(K525),IF(G525="Fagkontroll",(L525),0)))))</f>
        <v>0</v>
      </c>
      <c r="N525" s="12">
        <f>IF(A525&lt;(Støtteark!$H$4-5),0,B525)</f>
        <v>0</v>
      </c>
    </row>
    <row r="526" spans="1:14" x14ac:dyDescent="0.25">
      <c r="A526" s="20"/>
      <c r="B526" s="20"/>
      <c r="C526" s="20"/>
      <c r="D526" s="20"/>
      <c r="E526" s="20"/>
      <c r="F526" s="20"/>
      <c r="G526" s="20"/>
      <c r="H526" s="20"/>
      <c r="I526" s="20"/>
      <c r="J526" s="32"/>
      <c r="K526" s="12">
        <f t="shared" ref="K526:K589" si="18">IF(E526&lt;1,0,IF(G526="Utførelse",IF(F526="Flomberegninger damsikkerhet",B526,0),0))</f>
        <v>0</v>
      </c>
      <c r="L526" s="12">
        <f t="shared" ref="L526:L589" si="19">IF(K526&gt;0,0,B526)</f>
        <v>0</v>
      </c>
      <c r="M526" s="12">
        <f>IF(E526&lt;1,0,IF(A526&lt;(Støtteark!$H$4-5),0,(IF(G526="Utførelse",(K526),IF(G526="Fagkontroll",(L526),0)))))</f>
        <v>0</v>
      </c>
      <c r="N526" s="12">
        <f>IF(A526&lt;(Støtteark!$H$4-5),0,B526)</f>
        <v>0</v>
      </c>
    </row>
    <row r="527" spans="1:14" x14ac:dyDescent="0.25">
      <c r="A527" s="20"/>
      <c r="B527" s="20"/>
      <c r="C527" s="20"/>
      <c r="D527" s="20"/>
      <c r="E527" s="20"/>
      <c r="F527" s="20"/>
      <c r="G527" s="20"/>
      <c r="H527" s="20"/>
      <c r="I527" s="20"/>
      <c r="J527" s="32"/>
      <c r="K527" s="12">
        <f t="shared" si="18"/>
        <v>0</v>
      </c>
      <c r="L527" s="12">
        <f t="shared" si="19"/>
        <v>0</v>
      </c>
      <c r="M527" s="12">
        <f>IF(E527&lt;1,0,IF(A527&lt;(Støtteark!$H$4-5),0,(IF(G527="Utførelse",(K527),IF(G527="Fagkontroll",(L527),0)))))</f>
        <v>0</v>
      </c>
      <c r="N527" s="12">
        <f>IF(A527&lt;(Støtteark!$H$4-5),0,B527)</f>
        <v>0</v>
      </c>
    </row>
    <row r="528" spans="1:14" x14ac:dyDescent="0.25">
      <c r="A528" s="20"/>
      <c r="B528" s="20"/>
      <c r="C528" s="20"/>
      <c r="D528" s="20"/>
      <c r="E528" s="20"/>
      <c r="F528" s="20"/>
      <c r="G528" s="20"/>
      <c r="H528" s="20"/>
      <c r="I528" s="20"/>
      <c r="J528" s="32"/>
      <c r="K528" s="12">
        <f t="shared" si="18"/>
        <v>0</v>
      </c>
      <c r="L528" s="12">
        <f t="shared" si="19"/>
        <v>0</v>
      </c>
      <c r="M528" s="12">
        <f>IF(E528&lt;1,0,IF(A528&lt;(Støtteark!$H$4-5),0,(IF(G528="Utførelse",(K528),IF(G528="Fagkontroll",(L528),0)))))</f>
        <v>0</v>
      </c>
      <c r="N528" s="12">
        <f>IF(A528&lt;(Støtteark!$H$4-5),0,B528)</f>
        <v>0</v>
      </c>
    </row>
    <row r="529" spans="1:14" x14ac:dyDescent="0.25">
      <c r="A529" s="20"/>
      <c r="B529" s="20"/>
      <c r="C529" s="20"/>
      <c r="D529" s="20"/>
      <c r="E529" s="20"/>
      <c r="F529" s="20"/>
      <c r="G529" s="20"/>
      <c r="H529" s="20"/>
      <c r="I529" s="20"/>
      <c r="J529" s="32"/>
      <c r="K529" s="12">
        <f t="shared" si="18"/>
        <v>0</v>
      </c>
      <c r="L529" s="12">
        <f t="shared" si="19"/>
        <v>0</v>
      </c>
      <c r="M529" s="12">
        <f>IF(E529&lt;1,0,IF(A529&lt;(Støtteark!$H$4-5),0,(IF(G529="Utførelse",(K529),IF(G529="Fagkontroll",(L529),0)))))</f>
        <v>0</v>
      </c>
      <c r="N529" s="12">
        <f>IF(A529&lt;(Støtteark!$H$4-5),0,B529)</f>
        <v>0</v>
      </c>
    </row>
    <row r="530" spans="1:14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32"/>
      <c r="K530" s="12">
        <f t="shared" si="18"/>
        <v>0</v>
      </c>
      <c r="L530" s="12">
        <f t="shared" si="19"/>
        <v>0</v>
      </c>
      <c r="M530" s="12">
        <f>IF(E530&lt;1,0,IF(A530&lt;(Støtteark!$H$4-5),0,(IF(G530="Utførelse",(K530),IF(G530="Fagkontroll",(L530),0)))))</f>
        <v>0</v>
      </c>
      <c r="N530" s="12">
        <f>IF(A530&lt;(Støtteark!$H$4-5),0,B530)</f>
        <v>0</v>
      </c>
    </row>
    <row r="531" spans="1:14" x14ac:dyDescent="0.25">
      <c r="A531" s="20"/>
      <c r="B531" s="20"/>
      <c r="C531" s="20"/>
      <c r="D531" s="20"/>
      <c r="E531" s="20"/>
      <c r="F531" s="20"/>
      <c r="G531" s="20"/>
      <c r="H531" s="20"/>
      <c r="I531" s="20"/>
      <c r="J531" s="32"/>
      <c r="K531" s="12">
        <f t="shared" si="18"/>
        <v>0</v>
      </c>
      <c r="L531" s="12">
        <f t="shared" si="19"/>
        <v>0</v>
      </c>
      <c r="M531" s="12">
        <f>IF(E531&lt;1,0,IF(A531&lt;(Støtteark!$H$4-5),0,(IF(G531="Utførelse",(K531),IF(G531="Fagkontroll",(L531),0)))))</f>
        <v>0</v>
      </c>
      <c r="N531" s="12">
        <f>IF(A531&lt;(Støtteark!$H$4-5),0,B531)</f>
        <v>0</v>
      </c>
    </row>
    <row r="532" spans="1:14" x14ac:dyDescent="0.25">
      <c r="A532" s="20"/>
      <c r="B532" s="20"/>
      <c r="C532" s="20"/>
      <c r="D532" s="20"/>
      <c r="E532" s="20"/>
      <c r="F532" s="20"/>
      <c r="G532" s="20"/>
      <c r="H532" s="20"/>
      <c r="I532" s="20"/>
      <c r="J532" s="32"/>
      <c r="K532" s="12">
        <f t="shared" si="18"/>
        <v>0</v>
      </c>
      <c r="L532" s="12">
        <f t="shared" si="19"/>
        <v>0</v>
      </c>
      <c r="M532" s="12">
        <f>IF(E532&lt;1,0,IF(A532&lt;(Støtteark!$H$4-5),0,(IF(G532="Utførelse",(K532),IF(G532="Fagkontroll",(L532),0)))))</f>
        <v>0</v>
      </c>
      <c r="N532" s="12">
        <f>IF(A532&lt;(Støtteark!$H$4-5),0,B532)</f>
        <v>0</v>
      </c>
    </row>
    <row r="533" spans="1:14" x14ac:dyDescent="0.25">
      <c r="A533" s="20"/>
      <c r="B533" s="20"/>
      <c r="C533" s="20"/>
      <c r="D533" s="20"/>
      <c r="E533" s="20"/>
      <c r="F533" s="20"/>
      <c r="G533" s="20"/>
      <c r="H533" s="20"/>
      <c r="I533" s="20"/>
      <c r="J533" s="32"/>
      <c r="K533" s="12">
        <f t="shared" si="18"/>
        <v>0</v>
      </c>
      <c r="L533" s="12">
        <f t="shared" si="19"/>
        <v>0</v>
      </c>
      <c r="M533" s="12">
        <f>IF(E533&lt;1,0,IF(A533&lt;(Støtteark!$H$4-5),0,(IF(G533="Utførelse",(K533),IF(G533="Fagkontroll",(L533),0)))))</f>
        <v>0</v>
      </c>
      <c r="N533" s="12">
        <f>IF(A533&lt;(Støtteark!$H$4-5),0,B533)</f>
        <v>0</v>
      </c>
    </row>
    <row r="534" spans="1:14" x14ac:dyDescent="0.25">
      <c r="A534" s="20"/>
      <c r="B534" s="20"/>
      <c r="C534" s="20"/>
      <c r="D534" s="20"/>
      <c r="E534" s="20"/>
      <c r="F534" s="20"/>
      <c r="G534" s="20"/>
      <c r="H534" s="20"/>
      <c r="I534" s="20"/>
      <c r="J534" s="32"/>
      <c r="K534" s="12">
        <f t="shared" si="18"/>
        <v>0</v>
      </c>
      <c r="L534" s="12">
        <f t="shared" si="19"/>
        <v>0</v>
      </c>
      <c r="M534" s="12">
        <f>IF(E534&lt;1,0,IF(A534&lt;(Støtteark!$H$4-5),0,(IF(G534="Utførelse",(K534),IF(G534="Fagkontroll",(L534),0)))))</f>
        <v>0</v>
      </c>
      <c r="N534" s="12">
        <f>IF(A534&lt;(Støtteark!$H$4-5),0,B534)</f>
        <v>0</v>
      </c>
    </row>
    <row r="535" spans="1:14" x14ac:dyDescent="0.25">
      <c r="A535" s="20"/>
      <c r="B535" s="20"/>
      <c r="C535" s="20"/>
      <c r="D535" s="20"/>
      <c r="E535" s="20"/>
      <c r="F535" s="20"/>
      <c r="G535" s="20"/>
      <c r="H535" s="20"/>
      <c r="I535" s="20"/>
      <c r="J535" s="32"/>
      <c r="K535" s="12">
        <f t="shared" si="18"/>
        <v>0</v>
      </c>
      <c r="L535" s="12">
        <f t="shared" si="19"/>
        <v>0</v>
      </c>
      <c r="M535" s="12">
        <f>IF(E535&lt;1,0,IF(A535&lt;(Støtteark!$H$4-5),0,(IF(G535="Utførelse",(K535),IF(G535="Fagkontroll",(L535),0)))))</f>
        <v>0</v>
      </c>
      <c r="N535" s="12">
        <f>IF(A535&lt;(Støtteark!$H$4-5),0,B535)</f>
        <v>0</v>
      </c>
    </row>
    <row r="536" spans="1:14" x14ac:dyDescent="0.25">
      <c r="A536" s="20"/>
      <c r="B536" s="20"/>
      <c r="C536" s="20"/>
      <c r="D536" s="20"/>
      <c r="E536" s="20"/>
      <c r="F536" s="20"/>
      <c r="G536" s="20"/>
      <c r="H536" s="20"/>
      <c r="I536" s="20"/>
      <c r="J536" s="32"/>
      <c r="K536" s="12">
        <f t="shared" si="18"/>
        <v>0</v>
      </c>
      <c r="L536" s="12">
        <f t="shared" si="19"/>
        <v>0</v>
      </c>
      <c r="M536" s="12">
        <f>IF(E536&lt;1,0,IF(A536&lt;(Støtteark!$H$4-5),0,(IF(G536="Utførelse",(K536),IF(G536="Fagkontroll",(L536),0)))))</f>
        <v>0</v>
      </c>
      <c r="N536" s="12">
        <f>IF(A536&lt;(Støtteark!$H$4-5),0,B536)</f>
        <v>0</v>
      </c>
    </row>
    <row r="537" spans="1:14" x14ac:dyDescent="0.25">
      <c r="A537" s="20"/>
      <c r="B537" s="20"/>
      <c r="C537" s="20"/>
      <c r="D537" s="20"/>
      <c r="E537" s="20"/>
      <c r="F537" s="20"/>
      <c r="G537" s="20"/>
      <c r="H537" s="20"/>
      <c r="I537" s="20"/>
      <c r="J537" s="32"/>
      <c r="K537" s="12">
        <f t="shared" si="18"/>
        <v>0</v>
      </c>
      <c r="L537" s="12">
        <f t="shared" si="19"/>
        <v>0</v>
      </c>
      <c r="M537" s="12">
        <f>IF(E537&lt;1,0,IF(A537&lt;(Støtteark!$H$4-5),0,(IF(G537="Utførelse",(K537),IF(G537="Fagkontroll",(L537),0)))))</f>
        <v>0</v>
      </c>
      <c r="N537" s="12">
        <f>IF(A537&lt;(Støtteark!$H$4-5),0,B537)</f>
        <v>0</v>
      </c>
    </row>
    <row r="538" spans="1:14" x14ac:dyDescent="0.25">
      <c r="A538" s="20"/>
      <c r="B538" s="20"/>
      <c r="C538" s="20"/>
      <c r="D538" s="20"/>
      <c r="E538" s="20"/>
      <c r="F538" s="20"/>
      <c r="G538" s="20"/>
      <c r="H538" s="20"/>
      <c r="I538" s="20"/>
      <c r="J538" s="32"/>
      <c r="K538" s="12">
        <f t="shared" si="18"/>
        <v>0</v>
      </c>
      <c r="L538" s="12">
        <f t="shared" si="19"/>
        <v>0</v>
      </c>
      <c r="M538" s="12">
        <f>IF(E538&lt;1,0,IF(A538&lt;(Støtteark!$H$4-5),0,(IF(G538="Utførelse",(K538),IF(G538="Fagkontroll",(L538),0)))))</f>
        <v>0</v>
      </c>
      <c r="N538" s="12">
        <f>IF(A538&lt;(Støtteark!$H$4-5),0,B538)</f>
        <v>0</v>
      </c>
    </row>
    <row r="539" spans="1:14" x14ac:dyDescent="0.25">
      <c r="A539" s="20"/>
      <c r="B539" s="20"/>
      <c r="C539" s="20"/>
      <c r="D539" s="20"/>
      <c r="E539" s="20"/>
      <c r="F539" s="20"/>
      <c r="G539" s="20"/>
      <c r="H539" s="20"/>
      <c r="I539" s="20"/>
      <c r="J539" s="32"/>
      <c r="K539" s="12">
        <f t="shared" si="18"/>
        <v>0</v>
      </c>
      <c r="L539" s="12">
        <f t="shared" si="19"/>
        <v>0</v>
      </c>
      <c r="M539" s="12">
        <f>IF(E539&lt;1,0,IF(A539&lt;(Støtteark!$H$4-5),0,(IF(G539="Utførelse",(K539),IF(G539="Fagkontroll",(L539),0)))))</f>
        <v>0</v>
      </c>
      <c r="N539" s="12">
        <f>IF(A539&lt;(Støtteark!$H$4-5),0,B539)</f>
        <v>0</v>
      </c>
    </row>
    <row r="540" spans="1:14" x14ac:dyDescent="0.25">
      <c r="A540" s="20"/>
      <c r="B540" s="20"/>
      <c r="C540" s="20"/>
      <c r="D540" s="20"/>
      <c r="E540" s="20"/>
      <c r="F540" s="20"/>
      <c r="G540" s="20"/>
      <c r="H540" s="20"/>
      <c r="I540" s="20"/>
      <c r="J540" s="32"/>
      <c r="K540" s="12">
        <f t="shared" si="18"/>
        <v>0</v>
      </c>
      <c r="L540" s="12">
        <f t="shared" si="19"/>
        <v>0</v>
      </c>
      <c r="M540" s="12">
        <f>IF(E540&lt;1,0,IF(A540&lt;(Støtteark!$H$4-5),0,(IF(G540="Utførelse",(K540),IF(G540="Fagkontroll",(L540),0)))))</f>
        <v>0</v>
      </c>
      <c r="N540" s="12">
        <f>IF(A540&lt;(Støtteark!$H$4-5),0,B540)</f>
        <v>0</v>
      </c>
    </row>
    <row r="541" spans="1:14" x14ac:dyDescent="0.25">
      <c r="A541" s="20"/>
      <c r="B541" s="20"/>
      <c r="C541" s="20"/>
      <c r="D541" s="20"/>
      <c r="E541" s="20"/>
      <c r="F541" s="20"/>
      <c r="G541" s="20"/>
      <c r="H541" s="20"/>
      <c r="I541" s="20"/>
      <c r="J541" s="32"/>
      <c r="K541" s="12">
        <f t="shared" si="18"/>
        <v>0</v>
      </c>
      <c r="L541" s="12">
        <f t="shared" si="19"/>
        <v>0</v>
      </c>
      <c r="M541" s="12">
        <f>IF(E541&lt;1,0,IF(A541&lt;(Støtteark!$H$4-5),0,(IF(G541="Utførelse",(K541),IF(G541="Fagkontroll",(L541),0)))))</f>
        <v>0</v>
      </c>
      <c r="N541" s="12">
        <f>IF(A541&lt;(Støtteark!$H$4-5),0,B541)</f>
        <v>0</v>
      </c>
    </row>
    <row r="542" spans="1:14" x14ac:dyDescent="0.25">
      <c r="A542" s="20"/>
      <c r="B542" s="20"/>
      <c r="C542" s="20"/>
      <c r="D542" s="20"/>
      <c r="E542" s="20"/>
      <c r="F542" s="20"/>
      <c r="G542" s="20"/>
      <c r="H542" s="20"/>
      <c r="I542" s="20"/>
      <c r="J542" s="32"/>
      <c r="K542" s="12">
        <f t="shared" si="18"/>
        <v>0</v>
      </c>
      <c r="L542" s="12">
        <f t="shared" si="19"/>
        <v>0</v>
      </c>
      <c r="M542" s="12">
        <f>IF(E542&lt;1,0,IF(A542&lt;(Støtteark!$H$4-5),0,(IF(G542="Utførelse",(K542),IF(G542="Fagkontroll",(L542),0)))))</f>
        <v>0</v>
      </c>
      <c r="N542" s="12">
        <f>IF(A542&lt;(Støtteark!$H$4-5),0,B542)</f>
        <v>0</v>
      </c>
    </row>
    <row r="543" spans="1:14" x14ac:dyDescent="0.25">
      <c r="A543" s="20"/>
      <c r="B543" s="20"/>
      <c r="C543" s="20"/>
      <c r="D543" s="20"/>
      <c r="E543" s="20"/>
      <c r="F543" s="20"/>
      <c r="G543" s="20"/>
      <c r="H543" s="20"/>
      <c r="I543" s="20"/>
      <c r="J543" s="32"/>
      <c r="K543" s="12">
        <f t="shared" si="18"/>
        <v>0</v>
      </c>
      <c r="L543" s="12">
        <f t="shared" si="19"/>
        <v>0</v>
      </c>
      <c r="M543" s="12">
        <f>IF(E543&lt;1,0,IF(A543&lt;(Støtteark!$H$4-5),0,(IF(G543="Utførelse",(K543),IF(G543="Fagkontroll",(L543),0)))))</f>
        <v>0</v>
      </c>
      <c r="N543" s="12">
        <f>IF(A543&lt;(Støtteark!$H$4-5),0,B543)</f>
        <v>0</v>
      </c>
    </row>
    <row r="544" spans="1:14" x14ac:dyDescent="0.25">
      <c r="A544" s="20"/>
      <c r="B544" s="20"/>
      <c r="C544" s="20"/>
      <c r="D544" s="20"/>
      <c r="E544" s="20"/>
      <c r="F544" s="20"/>
      <c r="G544" s="20"/>
      <c r="H544" s="20"/>
      <c r="I544" s="20"/>
      <c r="J544" s="32"/>
      <c r="K544" s="12">
        <f t="shared" si="18"/>
        <v>0</v>
      </c>
      <c r="L544" s="12">
        <f t="shared" si="19"/>
        <v>0</v>
      </c>
      <c r="M544" s="12">
        <f>IF(E544&lt;1,0,IF(A544&lt;(Støtteark!$H$4-5),0,(IF(G544="Utførelse",(K544),IF(G544="Fagkontroll",(L544),0)))))</f>
        <v>0</v>
      </c>
      <c r="N544" s="12">
        <f>IF(A544&lt;(Støtteark!$H$4-5),0,B544)</f>
        <v>0</v>
      </c>
    </row>
    <row r="545" spans="1:14" x14ac:dyDescent="0.25">
      <c r="A545" s="20"/>
      <c r="B545" s="20"/>
      <c r="C545" s="20"/>
      <c r="D545" s="20"/>
      <c r="E545" s="20"/>
      <c r="F545" s="20"/>
      <c r="G545" s="20"/>
      <c r="H545" s="20"/>
      <c r="I545" s="20"/>
      <c r="J545" s="32"/>
      <c r="K545" s="12">
        <f t="shared" si="18"/>
        <v>0</v>
      </c>
      <c r="L545" s="12">
        <f t="shared" si="19"/>
        <v>0</v>
      </c>
      <c r="M545" s="12">
        <f>IF(E545&lt;1,0,IF(A545&lt;(Støtteark!$H$4-5),0,(IF(G545="Utførelse",(K545),IF(G545="Fagkontroll",(L545),0)))))</f>
        <v>0</v>
      </c>
      <c r="N545" s="12">
        <f>IF(A545&lt;(Støtteark!$H$4-5),0,B545)</f>
        <v>0</v>
      </c>
    </row>
    <row r="546" spans="1:14" x14ac:dyDescent="0.25">
      <c r="A546" s="20"/>
      <c r="B546" s="20"/>
      <c r="C546" s="20"/>
      <c r="D546" s="20"/>
      <c r="E546" s="20"/>
      <c r="F546" s="20"/>
      <c r="G546" s="20"/>
      <c r="H546" s="20"/>
      <c r="I546" s="20"/>
      <c r="J546" s="32"/>
      <c r="K546" s="12">
        <f t="shared" si="18"/>
        <v>0</v>
      </c>
      <c r="L546" s="12">
        <f t="shared" si="19"/>
        <v>0</v>
      </c>
      <c r="M546" s="12">
        <f>IF(E546&lt;1,0,IF(A546&lt;(Støtteark!$H$4-5),0,(IF(G546="Utførelse",(K546),IF(G546="Fagkontroll",(L546),0)))))</f>
        <v>0</v>
      </c>
      <c r="N546" s="12">
        <f>IF(A546&lt;(Støtteark!$H$4-5),0,B546)</f>
        <v>0</v>
      </c>
    </row>
    <row r="547" spans="1:14" x14ac:dyDescent="0.25">
      <c r="A547" s="20"/>
      <c r="B547" s="20"/>
      <c r="C547" s="20"/>
      <c r="D547" s="20"/>
      <c r="E547" s="20"/>
      <c r="F547" s="20"/>
      <c r="G547" s="20"/>
      <c r="H547" s="20"/>
      <c r="I547" s="20"/>
      <c r="J547" s="32"/>
      <c r="K547" s="12">
        <f t="shared" si="18"/>
        <v>0</v>
      </c>
      <c r="L547" s="12">
        <f t="shared" si="19"/>
        <v>0</v>
      </c>
      <c r="M547" s="12">
        <f>IF(E547&lt;1,0,IF(A547&lt;(Støtteark!$H$4-5),0,(IF(G547="Utførelse",(K547),IF(G547="Fagkontroll",(L547),0)))))</f>
        <v>0</v>
      </c>
      <c r="N547" s="12">
        <f>IF(A547&lt;(Støtteark!$H$4-5),0,B547)</f>
        <v>0</v>
      </c>
    </row>
    <row r="548" spans="1:14" x14ac:dyDescent="0.25">
      <c r="A548" s="20"/>
      <c r="B548" s="20"/>
      <c r="C548" s="20"/>
      <c r="D548" s="20"/>
      <c r="E548" s="20"/>
      <c r="F548" s="20"/>
      <c r="G548" s="20"/>
      <c r="H548" s="20"/>
      <c r="I548" s="20"/>
      <c r="J548" s="32"/>
      <c r="K548" s="12">
        <f t="shared" si="18"/>
        <v>0</v>
      </c>
      <c r="L548" s="12">
        <f t="shared" si="19"/>
        <v>0</v>
      </c>
      <c r="M548" s="12">
        <f>IF(E548&lt;1,0,IF(A548&lt;(Støtteark!$H$4-5),0,(IF(G548="Utførelse",(K548),IF(G548="Fagkontroll",(L548),0)))))</f>
        <v>0</v>
      </c>
      <c r="N548" s="12">
        <f>IF(A548&lt;(Støtteark!$H$4-5),0,B548)</f>
        <v>0</v>
      </c>
    </row>
    <row r="549" spans="1:14" x14ac:dyDescent="0.25">
      <c r="A549" s="20"/>
      <c r="B549" s="20"/>
      <c r="C549" s="20"/>
      <c r="D549" s="20"/>
      <c r="E549" s="20"/>
      <c r="F549" s="20"/>
      <c r="G549" s="20"/>
      <c r="H549" s="20"/>
      <c r="I549" s="20"/>
      <c r="J549" s="32"/>
      <c r="K549" s="12">
        <f t="shared" si="18"/>
        <v>0</v>
      </c>
      <c r="L549" s="12">
        <f t="shared" si="19"/>
        <v>0</v>
      </c>
      <c r="M549" s="12">
        <f>IF(E549&lt;1,0,IF(A549&lt;(Støtteark!$H$4-5),0,(IF(G549="Utførelse",(K549),IF(G549="Fagkontroll",(L549),0)))))</f>
        <v>0</v>
      </c>
      <c r="N549" s="12">
        <f>IF(A549&lt;(Støtteark!$H$4-5),0,B549)</f>
        <v>0</v>
      </c>
    </row>
    <row r="550" spans="1:14" x14ac:dyDescent="0.25">
      <c r="A550" s="20"/>
      <c r="B550" s="20"/>
      <c r="C550" s="20"/>
      <c r="D550" s="20"/>
      <c r="E550" s="20"/>
      <c r="F550" s="20"/>
      <c r="G550" s="20"/>
      <c r="H550" s="20"/>
      <c r="I550" s="20"/>
      <c r="J550" s="32"/>
      <c r="K550" s="12">
        <f t="shared" si="18"/>
        <v>0</v>
      </c>
      <c r="L550" s="12">
        <f t="shared" si="19"/>
        <v>0</v>
      </c>
      <c r="M550" s="12">
        <f>IF(E550&lt;1,0,IF(A550&lt;(Støtteark!$H$4-5),0,(IF(G550="Utførelse",(K550),IF(G550="Fagkontroll",(L550),0)))))</f>
        <v>0</v>
      </c>
      <c r="N550" s="12">
        <f>IF(A550&lt;(Støtteark!$H$4-5),0,B550)</f>
        <v>0</v>
      </c>
    </row>
    <row r="551" spans="1:14" x14ac:dyDescent="0.25">
      <c r="A551" s="20"/>
      <c r="B551" s="20"/>
      <c r="C551" s="20"/>
      <c r="D551" s="20"/>
      <c r="E551" s="20"/>
      <c r="F551" s="20"/>
      <c r="G551" s="20"/>
      <c r="H551" s="20"/>
      <c r="I551" s="20"/>
      <c r="J551" s="32"/>
      <c r="K551" s="12">
        <f t="shared" si="18"/>
        <v>0</v>
      </c>
      <c r="L551" s="12">
        <f t="shared" si="19"/>
        <v>0</v>
      </c>
      <c r="M551" s="12">
        <f>IF(E551&lt;1,0,IF(A551&lt;(Støtteark!$H$4-5),0,(IF(G551="Utførelse",(K551),IF(G551="Fagkontroll",(L551),0)))))</f>
        <v>0</v>
      </c>
      <c r="N551" s="12">
        <f>IF(A551&lt;(Støtteark!$H$4-5),0,B551)</f>
        <v>0</v>
      </c>
    </row>
    <row r="552" spans="1:14" x14ac:dyDescent="0.25">
      <c r="A552" s="20"/>
      <c r="B552" s="20"/>
      <c r="C552" s="20"/>
      <c r="D552" s="20"/>
      <c r="E552" s="20"/>
      <c r="F552" s="20"/>
      <c r="G552" s="20"/>
      <c r="H552" s="20"/>
      <c r="I552" s="20"/>
      <c r="J552" s="32"/>
      <c r="K552" s="12">
        <f t="shared" si="18"/>
        <v>0</v>
      </c>
      <c r="L552" s="12">
        <f t="shared" si="19"/>
        <v>0</v>
      </c>
      <c r="M552" s="12">
        <f>IF(E552&lt;1,0,IF(A552&lt;(Støtteark!$H$4-5),0,(IF(G552="Utførelse",(K552),IF(G552="Fagkontroll",(L552),0)))))</f>
        <v>0</v>
      </c>
      <c r="N552" s="12">
        <f>IF(A552&lt;(Støtteark!$H$4-5),0,B552)</f>
        <v>0</v>
      </c>
    </row>
    <row r="553" spans="1:14" x14ac:dyDescent="0.25">
      <c r="A553" s="20"/>
      <c r="B553" s="20"/>
      <c r="C553" s="20"/>
      <c r="D553" s="20"/>
      <c r="E553" s="20"/>
      <c r="F553" s="20"/>
      <c r="G553" s="20"/>
      <c r="H553" s="20"/>
      <c r="I553" s="20"/>
      <c r="J553" s="32"/>
      <c r="K553" s="12">
        <f t="shared" si="18"/>
        <v>0</v>
      </c>
      <c r="L553" s="12">
        <f t="shared" si="19"/>
        <v>0</v>
      </c>
      <c r="M553" s="12">
        <f>IF(E553&lt;1,0,IF(A553&lt;(Støtteark!$H$4-5),0,(IF(G553="Utførelse",(K553),IF(G553="Fagkontroll",(L553),0)))))</f>
        <v>0</v>
      </c>
      <c r="N553" s="12">
        <f>IF(A553&lt;(Støtteark!$H$4-5),0,B553)</f>
        <v>0</v>
      </c>
    </row>
    <row r="554" spans="1:14" x14ac:dyDescent="0.25">
      <c r="A554" s="20"/>
      <c r="B554" s="20"/>
      <c r="C554" s="20"/>
      <c r="D554" s="20"/>
      <c r="E554" s="20"/>
      <c r="F554" s="20"/>
      <c r="G554" s="20"/>
      <c r="H554" s="20"/>
      <c r="I554" s="20"/>
      <c r="J554" s="32"/>
      <c r="K554" s="12">
        <f t="shared" si="18"/>
        <v>0</v>
      </c>
      <c r="L554" s="12">
        <f t="shared" si="19"/>
        <v>0</v>
      </c>
      <c r="M554" s="12">
        <f>IF(E554&lt;1,0,IF(A554&lt;(Støtteark!$H$4-5),0,(IF(G554="Utførelse",(K554),IF(G554="Fagkontroll",(L554),0)))))</f>
        <v>0</v>
      </c>
      <c r="N554" s="12">
        <f>IF(A554&lt;(Støtteark!$H$4-5),0,B554)</f>
        <v>0</v>
      </c>
    </row>
    <row r="555" spans="1:14" x14ac:dyDescent="0.25">
      <c r="A555" s="20"/>
      <c r="B555" s="20"/>
      <c r="C555" s="20"/>
      <c r="D555" s="20"/>
      <c r="E555" s="20"/>
      <c r="F555" s="20"/>
      <c r="G555" s="20"/>
      <c r="H555" s="20"/>
      <c r="I555" s="20"/>
      <c r="J555" s="32"/>
      <c r="K555" s="12">
        <f t="shared" si="18"/>
        <v>0</v>
      </c>
      <c r="L555" s="12">
        <f t="shared" si="19"/>
        <v>0</v>
      </c>
      <c r="M555" s="12">
        <f>IF(E555&lt;1,0,IF(A555&lt;(Støtteark!$H$4-5),0,(IF(G555="Utførelse",(K555),IF(G555="Fagkontroll",(L555),0)))))</f>
        <v>0</v>
      </c>
      <c r="N555" s="12">
        <f>IF(A555&lt;(Støtteark!$H$4-5),0,B555)</f>
        <v>0</v>
      </c>
    </row>
    <row r="556" spans="1:14" x14ac:dyDescent="0.25">
      <c r="A556" s="20"/>
      <c r="B556" s="20"/>
      <c r="C556" s="20"/>
      <c r="D556" s="20"/>
      <c r="E556" s="20"/>
      <c r="F556" s="20"/>
      <c r="G556" s="20"/>
      <c r="H556" s="20"/>
      <c r="I556" s="20"/>
      <c r="J556" s="32"/>
      <c r="K556" s="12">
        <f t="shared" si="18"/>
        <v>0</v>
      </c>
      <c r="L556" s="12">
        <f t="shared" si="19"/>
        <v>0</v>
      </c>
      <c r="M556" s="12">
        <f>IF(E556&lt;1,0,IF(A556&lt;(Støtteark!$H$4-5),0,(IF(G556="Utførelse",(K556),IF(G556="Fagkontroll",(L556),0)))))</f>
        <v>0</v>
      </c>
      <c r="N556" s="12">
        <f>IF(A556&lt;(Støtteark!$H$4-5),0,B556)</f>
        <v>0</v>
      </c>
    </row>
    <row r="557" spans="1:14" x14ac:dyDescent="0.25">
      <c r="A557" s="20"/>
      <c r="B557" s="20"/>
      <c r="C557" s="20"/>
      <c r="D557" s="20"/>
      <c r="E557" s="20"/>
      <c r="F557" s="20"/>
      <c r="G557" s="20"/>
      <c r="H557" s="20"/>
      <c r="I557" s="20"/>
      <c r="J557" s="32"/>
      <c r="K557" s="12">
        <f t="shared" si="18"/>
        <v>0</v>
      </c>
      <c r="L557" s="12">
        <f t="shared" si="19"/>
        <v>0</v>
      </c>
      <c r="M557" s="12">
        <f>IF(E557&lt;1,0,IF(A557&lt;(Støtteark!$H$4-5),0,(IF(G557="Utførelse",(K557),IF(G557="Fagkontroll",(L557),0)))))</f>
        <v>0</v>
      </c>
      <c r="N557" s="12">
        <f>IF(A557&lt;(Støtteark!$H$4-5),0,B557)</f>
        <v>0</v>
      </c>
    </row>
    <row r="558" spans="1:14" x14ac:dyDescent="0.25">
      <c r="A558" s="20"/>
      <c r="B558" s="20"/>
      <c r="C558" s="20"/>
      <c r="D558" s="20"/>
      <c r="E558" s="20"/>
      <c r="F558" s="20"/>
      <c r="G558" s="20"/>
      <c r="H558" s="20"/>
      <c r="I558" s="20"/>
      <c r="J558" s="32"/>
      <c r="K558" s="12">
        <f t="shared" si="18"/>
        <v>0</v>
      </c>
      <c r="L558" s="12">
        <f t="shared" si="19"/>
        <v>0</v>
      </c>
      <c r="M558" s="12">
        <f>IF(E558&lt;1,0,IF(A558&lt;(Støtteark!$H$4-5),0,(IF(G558="Utførelse",(K558),IF(G558="Fagkontroll",(L558),0)))))</f>
        <v>0</v>
      </c>
      <c r="N558" s="12">
        <f>IF(A558&lt;(Støtteark!$H$4-5),0,B558)</f>
        <v>0</v>
      </c>
    </row>
    <row r="559" spans="1:14" x14ac:dyDescent="0.25">
      <c r="A559" s="20"/>
      <c r="B559" s="20"/>
      <c r="C559" s="20"/>
      <c r="D559" s="20"/>
      <c r="E559" s="20"/>
      <c r="F559" s="20"/>
      <c r="G559" s="20"/>
      <c r="H559" s="20"/>
      <c r="I559" s="20"/>
      <c r="J559" s="32"/>
      <c r="K559" s="12">
        <f t="shared" si="18"/>
        <v>0</v>
      </c>
      <c r="L559" s="12">
        <f t="shared" si="19"/>
        <v>0</v>
      </c>
      <c r="M559" s="12">
        <f>IF(E559&lt;1,0,IF(A559&lt;(Støtteark!$H$4-5),0,(IF(G559="Utførelse",(K559),IF(G559="Fagkontroll",(L559),0)))))</f>
        <v>0</v>
      </c>
      <c r="N559" s="12">
        <f>IF(A559&lt;(Støtteark!$H$4-5),0,B559)</f>
        <v>0</v>
      </c>
    </row>
    <row r="560" spans="1:14" x14ac:dyDescent="0.25">
      <c r="A560" s="20"/>
      <c r="B560" s="20"/>
      <c r="C560" s="20"/>
      <c r="D560" s="20"/>
      <c r="E560" s="20"/>
      <c r="F560" s="20"/>
      <c r="G560" s="20"/>
      <c r="H560" s="20"/>
      <c r="I560" s="20"/>
      <c r="J560" s="32"/>
      <c r="K560" s="12">
        <f t="shared" si="18"/>
        <v>0</v>
      </c>
      <c r="L560" s="12">
        <f t="shared" si="19"/>
        <v>0</v>
      </c>
      <c r="M560" s="12">
        <f>IF(E560&lt;1,0,IF(A560&lt;(Støtteark!$H$4-5),0,(IF(G560="Utførelse",(K560),IF(G560="Fagkontroll",(L560),0)))))</f>
        <v>0</v>
      </c>
      <c r="N560" s="12">
        <f>IF(A560&lt;(Støtteark!$H$4-5),0,B560)</f>
        <v>0</v>
      </c>
    </row>
    <row r="561" spans="1:14" x14ac:dyDescent="0.25">
      <c r="A561" s="20"/>
      <c r="B561" s="20"/>
      <c r="C561" s="20"/>
      <c r="D561" s="20"/>
      <c r="E561" s="20"/>
      <c r="F561" s="20"/>
      <c r="G561" s="20"/>
      <c r="H561" s="20"/>
      <c r="I561" s="20"/>
      <c r="J561" s="32"/>
      <c r="K561" s="12">
        <f t="shared" si="18"/>
        <v>0</v>
      </c>
      <c r="L561" s="12">
        <f t="shared" si="19"/>
        <v>0</v>
      </c>
      <c r="M561" s="12">
        <f>IF(E561&lt;1,0,IF(A561&lt;(Støtteark!$H$4-5),0,(IF(G561="Utførelse",(K561),IF(G561="Fagkontroll",(L561),0)))))</f>
        <v>0</v>
      </c>
      <c r="N561" s="12">
        <f>IF(A561&lt;(Støtteark!$H$4-5),0,B561)</f>
        <v>0</v>
      </c>
    </row>
    <row r="562" spans="1:14" x14ac:dyDescent="0.25">
      <c r="A562" s="20"/>
      <c r="B562" s="20"/>
      <c r="C562" s="20"/>
      <c r="D562" s="20"/>
      <c r="E562" s="20"/>
      <c r="F562" s="20"/>
      <c r="G562" s="20"/>
      <c r="H562" s="20"/>
      <c r="I562" s="20"/>
      <c r="J562" s="32"/>
      <c r="K562" s="12">
        <f t="shared" si="18"/>
        <v>0</v>
      </c>
      <c r="L562" s="12">
        <f t="shared" si="19"/>
        <v>0</v>
      </c>
      <c r="M562" s="12">
        <f>IF(E562&lt;1,0,IF(A562&lt;(Støtteark!$H$4-5),0,(IF(G562="Utførelse",(K562),IF(G562="Fagkontroll",(L562),0)))))</f>
        <v>0</v>
      </c>
      <c r="N562" s="12">
        <f>IF(A562&lt;(Støtteark!$H$4-5),0,B562)</f>
        <v>0</v>
      </c>
    </row>
    <row r="563" spans="1:14" x14ac:dyDescent="0.25">
      <c r="A563" s="20"/>
      <c r="B563" s="20"/>
      <c r="C563" s="20"/>
      <c r="D563" s="20"/>
      <c r="E563" s="20"/>
      <c r="F563" s="20"/>
      <c r="G563" s="20"/>
      <c r="H563" s="20"/>
      <c r="I563" s="20"/>
      <c r="J563" s="32"/>
      <c r="K563" s="12">
        <f t="shared" si="18"/>
        <v>0</v>
      </c>
      <c r="L563" s="12">
        <f t="shared" si="19"/>
        <v>0</v>
      </c>
      <c r="M563" s="12">
        <f>IF(E563&lt;1,0,IF(A563&lt;(Støtteark!$H$4-5),0,(IF(G563="Utførelse",(K563),IF(G563="Fagkontroll",(L563),0)))))</f>
        <v>0</v>
      </c>
      <c r="N563" s="12">
        <f>IF(A563&lt;(Støtteark!$H$4-5),0,B563)</f>
        <v>0</v>
      </c>
    </row>
    <row r="564" spans="1:14" x14ac:dyDescent="0.25">
      <c r="A564" s="20"/>
      <c r="B564" s="20"/>
      <c r="C564" s="20"/>
      <c r="D564" s="20"/>
      <c r="E564" s="20"/>
      <c r="F564" s="20"/>
      <c r="G564" s="20"/>
      <c r="H564" s="20"/>
      <c r="I564" s="20"/>
      <c r="J564" s="32"/>
      <c r="K564" s="12">
        <f t="shared" si="18"/>
        <v>0</v>
      </c>
      <c r="L564" s="12">
        <f t="shared" si="19"/>
        <v>0</v>
      </c>
      <c r="M564" s="12">
        <f>IF(E564&lt;1,0,IF(A564&lt;(Støtteark!$H$4-5),0,(IF(G564="Utførelse",(K564),IF(G564="Fagkontroll",(L564),0)))))</f>
        <v>0</v>
      </c>
      <c r="N564" s="12">
        <f>IF(A564&lt;(Støtteark!$H$4-5),0,B564)</f>
        <v>0</v>
      </c>
    </row>
    <row r="565" spans="1:14" x14ac:dyDescent="0.25">
      <c r="A565" s="20"/>
      <c r="B565" s="20"/>
      <c r="C565" s="20"/>
      <c r="D565" s="20"/>
      <c r="E565" s="20"/>
      <c r="F565" s="20"/>
      <c r="G565" s="20"/>
      <c r="H565" s="20"/>
      <c r="I565" s="20"/>
      <c r="J565" s="32"/>
      <c r="K565" s="12">
        <f t="shared" si="18"/>
        <v>0</v>
      </c>
      <c r="L565" s="12">
        <f t="shared" si="19"/>
        <v>0</v>
      </c>
      <c r="M565" s="12">
        <f>IF(E565&lt;1,0,IF(A565&lt;(Støtteark!$H$4-5),0,(IF(G565="Utførelse",(K565),IF(G565="Fagkontroll",(L565),0)))))</f>
        <v>0</v>
      </c>
      <c r="N565" s="12">
        <f>IF(A565&lt;(Støtteark!$H$4-5),0,B565)</f>
        <v>0</v>
      </c>
    </row>
    <row r="566" spans="1:14" x14ac:dyDescent="0.25">
      <c r="A566" s="20"/>
      <c r="B566" s="20"/>
      <c r="C566" s="20"/>
      <c r="D566" s="20"/>
      <c r="E566" s="20"/>
      <c r="F566" s="20"/>
      <c r="G566" s="20"/>
      <c r="H566" s="20"/>
      <c r="I566" s="20"/>
      <c r="J566" s="32"/>
      <c r="K566" s="12">
        <f t="shared" si="18"/>
        <v>0</v>
      </c>
      <c r="L566" s="12">
        <f t="shared" si="19"/>
        <v>0</v>
      </c>
      <c r="M566" s="12">
        <f>IF(E566&lt;1,0,IF(A566&lt;(Støtteark!$H$4-5),0,(IF(G566="Utførelse",(K566),IF(G566="Fagkontroll",(L566),0)))))</f>
        <v>0</v>
      </c>
      <c r="N566" s="12">
        <f>IF(A566&lt;(Støtteark!$H$4-5),0,B566)</f>
        <v>0</v>
      </c>
    </row>
    <row r="567" spans="1:14" x14ac:dyDescent="0.25">
      <c r="A567" s="20"/>
      <c r="B567" s="20"/>
      <c r="C567" s="20"/>
      <c r="D567" s="20"/>
      <c r="E567" s="20"/>
      <c r="F567" s="20"/>
      <c r="G567" s="20"/>
      <c r="H567" s="20"/>
      <c r="I567" s="20"/>
      <c r="J567" s="32"/>
      <c r="K567" s="12">
        <f t="shared" si="18"/>
        <v>0</v>
      </c>
      <c r="L567" s="12">
        <f t="shared" si="19"/>
        <v>0</v>
      </c>
      <c r="M567" s="12">
        <f>IF(E567&lt;1,0,IF(A567&lt;(Støtteark!$H$4-5),0,(IF(G567="Utførelse",(K567),IF(G567="Fagkontroll",(L567),0)))))</f>
        <v>0</v>
      </c>
      <c r="N567" s="12">
        <f>IF(A567&lt;(Støtteark!$H$4-5),0,B567)</f>
        <v>0</v>
      </c>
    </row>
    <row r="568" spans="1:14" x14ac:dyDescent="0.25">
      <c r="A568" s="20"/>
      <c r="B568" s="20"/>
      <c r="C568" s="20"/>
      <c r="D568" s="20"/>
      <c r="E568" s="20"/>
      <c r="F568" s="20"/>
      <c r="G568" s="20"/>
      <c r="H568" s="20"/>
      <c r="I568" s="20"/>
      <c r="J568" s="32"/>
      <c r="K568" s="12">
        <f t="shared" si="18"/>
        <v>0</v>
      </c>
      <c r="L568" s="12">
        <f t="shared" si="19"/>
        <v>0</v>
      </c>
      <c r="M568" s="12">
        <f>IF(E568&lt;1,0,IF(A568&lt;(Støtteark!$H$4-5),0,(IF(G568="Utførelse",(K568),IF(G568="Fagkontroll",(L568),0)))))</f>
        <v>0</v>
      </c>
      <c r="N568" s="12">
        <f>IF(A568&lt;(Støtteark!$H$4-5),0,B568)</f>
        <v>0</v>
      </c>
    </row>
    <row r="569" spans="1:14" x14ac:dyDescent="0.25">
      <c r="A569" s="20"/>
      <c r="B569" s="20"/>
      <c r="C569" s="20"/>
      <c r="D569" s="20"/>
      <c r="E569" s="20"/>
      <c r="F569" s="20"/>
      <c r="G569" s="20"/>
      <c r="H569" s="20"/>
      <c r="I569" s="20"/>
      <c r="J569" s="32"/>
      <c r="K569" s="12">
        <f t="shared" si="18"/>
        <v>0</v>
      </c>
      <c r="L569" s="12">
        <f t="shared" si="19"/>
        <v>0</v>
      </c>
      <c r="M569" s="12">
        <f>IF(E569&lt;1,0,IF(A569&lt;(Støtteark!$H$4-5),0,(IF(G569="Utførelse",(K569),IF(G569="Fagkontroll",(L569),0)))))</f>
        <v>0</v>
      </c>
      <c r="N569" s="12">
        <f>IF(A569&lt;(Støtteark!$H$4-5),0,B569)</f>
        <v>0</v>
      </c>
    </row>
    <row r="570" spans="1:14" x14ac:dyDescent="0.25">
      <c r="A570" s="20"/>
      <c r="B570" s="20"/>
      <c r="C570" s="20"/>
      <c r="D570" s="20"/>
      <c r="E570" s="20"/>
      <c r="F570" s="20"/>
      <c r="G570" s="20"/>
      <c r="H570" s="20"/>
      <c r="I570" s="20"/>
      <c r="J570" s="32"/>
      <c r="K570" s="12">
        <f t="shared" si="18"/>
        <v>0</v>
      </c>
      <c r="L570" s="12">
        <f t="shared" si="19"/>
        <v>0</v>
      </c>
      <c r="M570" s="12">
        <f>IF(E570&lt;1,0,IF(A570&lt;(Støtteark!$H$4-5),0,(IF(G570="Utførelse",(K570),IF(G570="Fagkontroll",(L570),0)))))</f>
        <v>0</v>
      </c>
      <c r="N570" s="12">
        <f>IF(A570&lt;(Støtteark!$H$4-5),0,B570)</f>
        <v>0</v>
      </c>
    </row>
    <row r="571" spans="1:14" x14ac:dyDescent="0.25">
      <c r="A571" s="20"/>
      <c r="B571" s="20"/>
      <c r="C571" s="20"/>
      <c r="D571" s="20"/>
      <c r="E571" s="20"/>
      <c r="F571" s="20"/>
      <c r="G571" s="20"/>
      <c r="H571" s="20"/>
      <c r="I571" s="20"/>
      <c r="J571" s="32"/>
      <c r="K571" s="12">
        <f t="shared" si="18"/>
        <v>0</v>
      </c>
      <c r="L571" s="12">
        <f t="shared" si="19"/>
        <v>0</v>
      </c>
      <c r="M571" s="12">
        <f>IF(E571&lt;1,0,IF(A571&lt;(Støtteark!$H$4-5),0,(IF(G571="Utførelse",(K571),IF(G571="Fagkontroll",(L571),0)))))</f>
        <v>0</v>
      </c>
      <c r="N571" s="12">
        <f>IF(A571&lt;(Støtteark!$H$4-5),0,B571)</f>
        <v>0</v>
      </c>
    </row>
    <row r="572" spans="1:14" x14ac:dyDescent="0.25">
      <c r="A572" s="20"/>
      <c r="B572" s="20"/>
      <c r="C572" s="20"/>
      <c r="D572" s="20"/>
      <c r="E572" s="20"/>
      <c r="F572" s="20"/>
      <c r="G572" s="20"/>
      <c r="H572" s="20"/>
      <c r="I572" s="20"/>
      <c r="J572" s="32"/>
      <c r="K572" s="12">
        <f t="shared" si="18"/>
        <v>0</v>
      </c>
      <c r="L572" s="12">
        <f t="shared" si="19"/>
        <v>0</v>
      </c>
      <c r="M572" s="12">
        <f>IF(E572&lt;1,0,IF(A572&lt;(Støtteark!$H$4-5),0,(IF(G572="Utførelse",(K572),IF(G572="Fagkontroll",(L572),0)))))</f>
        <v>0</v>
      </c>
      <c r="N572" s="12">
        <f>IF(A572&lt;(Støtteark!$H$4-5),0,B572)</f>
        <v>0</v>
      </c>
    </row>
    <row r="573" spans="1:14" x14ac:dyDescent="0.25">
      <c r="A573" s="20"/>
      <c r="B573" s="20"/>
      <c r="C573" s="20"/>
      <c r="D573" s="20"/>
      <c r="E573" s="20"/>
      <c r="F573" s="20"/>
      <c r="G573" s="20"/>
      <c r="H573" s="20"/>
      <c r="I573" s="20"/>
      <c r="J573" s="32"/>
      <c r="K573" s="12">
        <f t="shared" si="18"/>
        <v>0</v>
      </c>
      <c r="L573" s="12">
        <f t="shared" si="19"/>
        <v>0</v>
      </c>
      <c r="M573" s="12">
        <f>IF(E573&lt;1,0,IF(A573&lt;(Støtteark!$H$4-5),0,(IF(G573="Utførelse",(K573),IF(G573="Fagkontroll",(L573),0)))))</f>
        <v>0</v>
      </c>
      <c r="N573" s="12">
        <f>IF(A573&lt;(Støtteark!$H$4-5),0,B573)</f>
        <v>0</v>
      </c>
    </row>
    <row r="574" spans="1:14" x14ac:dyDescent="0.25">
      <c r="A574" s="20"/>
      <c r="B574" s="20"/>
      <c r="C574" s="20"/>
      <c r="D574" s="20"/>
      <c r="E574" s="20"/>
      <c r="F574" s="20"/>
      <c r="G574" s="20"/>
      <c r="H574" s="20"/>
      <c r="I574" s="20"/>
      <c r="J574" s="32"/>
      <c r="K574" s="12">
        <f t="shared" si="18"/>
        <v>0</v>
      </c>
      <c r="L574" s="12">
        <f t="shared" si="19"/>
        <v>0</v>
      </c>
      <c r="M574" s="12">
        <f>IF(E574&lt;1,0,IF(A574&lt;(Støtteark!$H$4-5),0,(IF(G574="Utførelse",(K574),IF(G574="Fagkontroll",(L574),0)))))</f>
        <v>0</v>
      </c>
      <c r="N574" s="12">
        <f>IF(A574&lt;(Støtteark!$H$4-5),0,B574)</f>
        <v>0</v>
      </c>
    </row>
    <row r="575" spans="1:14" x14ac:dyDescent="0.25">
      <c r="A575" s="20"/>
      <c r="B575" s="20"/>
      <c r="C575" s="20"/>
      <c r="D575" s="20"/>
      <c r="E575" s="20"/>
      <c r="F575" s="20"/>
      <c r="G575" s="20"/>
      <c r="H575" s="20"/>
      <c r="I575" s="20"/>
      <c r="J575" s="32"/>
      <c r="K575" s="12">
        <f t="shared" si="18"/>
        <v>0</v>
      </c>
      <c r="L575" s="12">
        <f t="shared" si="19"/>
        <v>0</v>
      </c>
      <c r="M575" s="12">
        <f>IF(E575&lt;1,0,IF(A575&lt;(Støtteark!$H$4-5),0,(IF(G575="Utførelse",(K575),IF(G575="Fagkontroll",(L575),0)))))</f>
        <v>0</v>
      </c>
      <c r="N575" s="12">
        <f>IF(A575&lt;(Støtteark!$H$4-5),0,B575)</f>
        <v>0</v>
      </c>
    </row>
    <row r="576" spans="1:14" x14ac:dyDescent="0.25">
      <c r="A576" s="20"/>
      <c r="B576" s="20"/>
      <c r="C576" s="20"/>
      <c r="D576" s="20"/>
      <c r="E576" s="20"/>
      <c r="F576" s="20"/>
      <c r="G576" s="20"/>
      <c r="H576" s="20"/>
      <c r="I576" s="20"/>
      <c r="J576" s="32"/>
      <c r="K576" s="12">
        <f t="shared" si="18"/>
        <v>0</v>
      </c>
      <c r="L576" s="12">
        <f t="shared" si="19"/>
        <v>0</v>
      </c>
      <c r="M576" s="12">
        <f>IF(E576&lt;1,0,IF(A576&lt;(Støtteark!$H$4-5),0,(IF(G576="Utførelse",(K576),IF(G576="Fagkontroll",(L576),0)))))</f>
        <v>0</v>
      </c>
      <c r="N576" s="12">
        <f>IF(A576&lt;(Støtteark!$H$4-5),0,B576)</f>
        <v>0</v>
      </c>
    </row>
    <row r="577" spans="1:14" x14ac:dyDescent="0.25">
      <c r="A577" s="20"/>
      <c r="B577" s="20"/>
      <c r="C577" s="20"/>
      <c r="D577" s="20"/>
      <c r="E577" s="20"/>
      <c r="F577" s="20"/>
      <c r="G577" s="20"/>
      <c r="H577" s="20"/>
      <c r="I577" s="20"/>
      <c r="J577" s="32"/>
      <c r="K577" s="12">
        <f t="shared" si="18"/>
        <v>0</v>
      </c>
      <c r="L577" s="12">
        <f t="shared" si="19"/>
        <v>0</v>
      </c>
      <c r="M577" s="12">
        <f>IF(E577&lt;1,0,IF(A577&lt;(Støtteark!$H$4-5),0,(IF(G577="Utførelse",(K577),IF(G577="Fagkontroll",(L577),0)))))</f>
        <v>0</v>
      </c>
      <c r="N577" s="12">
        <f>IF(A577&lt;(Støtteark!$H$4-5),0,B577)</f>
        <v>0</v>
      </c>
    </row>
    <row r="578" spans="1:14" x14ac:dyDescent="0.25">
      <c r="A578" s="20"/>
      <c r="B578" s="20"/>
      <c r="C578" s="20"/>
      <c r="D578" s="20"/>
      <c r="E578" s="20"/>
      <c r="F578" s="20"/>
      <c r="G578" s="20"/>
      <c r="H578" s="20"/>
      <c r="I578" s="20"/>
      <c r="J578" s="32"/>
      <c r="K578" s="12">
        <f t="shared" si="18"/>
        <v>0</v>
      </c>
      <c r="L578" s="12">
        <f t="shared" si="19"/>
        <v>0</v>
      </c>
      <c r="M578" s="12">
        <f>IF(E578&lt;1,0,IF(A578&lt;(Støtteark!$H$4-5),0,(IF(G578="Utførelse",(K578),IF(G578="Fagkontroll",(L578),0)))))</f>
        <v>0</v>
      </c>
      <c r="N578" s="12">
        <f>IF(A578&lt;(Støtteark!$H$4-5),0,B578)</f>
        <v>0</v>
      </c>
    </row>
    <row r="579" spans="1:14" x14ac:dyDescent="0.25">
      <c r="A579" s="20"/>
      <c r="B579" s="20"/>
      <c r="C579" s="20"/>
      <c r="D579" s="20"/>
      <c r="E579" s="20"/>
      <c r="F579" s="20"/>
      <c r="G579" s="20"/>
      <c r="H579" s="20"/>
      <c r="I579" s="20"/>
      <c r="J579" s="32"/>
      <c r="K579" s="12">
        <f t="shared" si="18"/>
        <v>0</v>
      </c>
      <c r="L579" s="12">
        <f t="shared" si="19"/>
        <v>0</v>
      </c>
      <c r="M579" s="12">
        <f>IF(E579&lt;1,0,IF(A579&lt;(Støtteark!$H$4-5),0,(IF(G579="Utførelse",(K579),IF(G579="Fagkontroll",(L579),0)))))</f>
        <v>0</v>
      </c>
      <c r="N579" s="12">
        <f>IF(A579&lt;(Støtteark!$H$4-5),0,B579)</f>
        <v>0</v>
      </c>
    </row>
    <row r="580" spans="1:14" x14ac:dyDescent="0.25">
      <c r="A580" s="20"/>
      <c r="B580" s="20"/>
      <c r="C580" s="20"/>
      <c r="D580" s="20"/>
      <c r="E580" s="20"/>
      <c r="F580" s="20"/>
      <c r="G580" s="20"/>
      <c r="H580" s="20"/>
      <c r="I580" s="20"/>
      <c r="J580" s="32"/>
      <c r="K580" s="12">
        <f t="shared" si="18"/>
        <v>0</v>
      </c>
      <c r="L580" s="12">
        <f t="shared" si="19"/>
        <v>0</v>
      </c>
      <c r="M580" s="12">
        <f>IF(E580&lt;1,0,IF(A580&lt;(Støtteark!$H$4-5),0,(IF(G580="Utførelse",(K580),IF(G580="Fagkontroll",(L580),0)))))</f>
        <v>0</v>
      </c>
      <c r="N580" s="12">
        <f>IF(A580&lt;(Støtteark!$H$4-5),0,B580)</f>
        <v>0</v>
      </c>
    </row>
    <row r="581" spans="1:14" x14ac:dyDescent="0.25">
      <c r="A581" s="20"/>
      <c r="B581" s="20"/>
      <c r="C581" s="20"/>
      <c r="D581" s="20"/>
      <c r="E581" s="20"/>
      <c r="F581" s="20"/>
      <c r="G581" s="20"/>
      <c r="H581" s="20"/>
      <c r="I581" s="20"/>
      <c r="J581" s="32"/>
      <c r="K581" s="12">
        <f t="shared" si="18"/>
        <v>0</v>
      </c>
      <c r="L581" s="12">
        <f t="shared" si="19"/>
        <v>0</v>
      </c>
      <c r="M581" s="12">
        <f>IF(E581&lt;1,0,IF(A581&lt;(Støtteark!$H$4-5),0,(IF(G581="Utførelse",(K581),IF(G581="Fagkontroll",(L581),0)))))</f>
        <v>0</v>
      </c>
      <c r="N581" s="12">
        <f>IF(A581&lt;(Støtteark!$H$4-5),0,B581)</f>
        <v>0</v>
      </c>
    </row>
    <row r="582" spans="1:14" x14ac:dyDescent="0.25">
      <c r="A582" s="20"/>
      <c r="B582" s="20"/>
      <c r="C582" s="20"/>
      <c r="D582" s="20"/>
      <c r="E582" s="20"/>
      <c r="F582" s="20"/>
      <c r="G582" s="20"/>
      <c r="H582" s="20"/>
      <c r="I582" s="20"/>
      <c r="J582" s="32"/>
      <c r="K582" s="12">
        <f t="shared" si="18"/>
        <v>0</v>
      </c>
      <c r="L582" s="12">
        <f t="shared" si="19"/>
        <v>0</v>
      </c>
      <c r="M582" s="12">
        <f>IF(E582&lt;1,0,IF(A582&lt;(Støtteark!$H$4-5),0,(IF(G582="Utførelse",(K582),IF(G582="Fagkontroll",(L582),0)))))</f>
        <v>0</v>
      </c>
      <c r="N582" s="12">
        <f>IF(A582&lt;(Støtteark!$H$4-5),0,B582)</f>
        <v>0</v>
      </c>
    </row>
    <row r="583" spans="1:14" x14ac:dyDescent="0.25">
      <c r="A583" s="20"/>
      <c r="B583" s="20"/>
      <c r="C583" s="20"/>
      <c r="D583" s="20"/>
      <c r="E583" s="20"/>
      <c r="F583" s="20"/>
      <c r="G583" s="20"/>
      <c r="H583" s="20"/>
      <c r="I583" s="20"/>
      <c r="J583" s="32"/>
      <c r="K583" s="12">
        <f t="shared" si="18"/>
        <v>0</v>
      </c>
      <c r="L583" s="12">
        <f t="shared" si="19"/>
        <v>0</v>
      </c>
      <c r="M583" s="12">
        <f>IF(E583&lt;1,0,IF(A583&lt;(Støtteark!$H$4-5),0,(IF(G583="Utførelse",(K583),IF(G583="Fagkontroll",(L583),0)))))</f>
        <v>0</v>
      </c>
      <c r="N583" s="12">
        <f>IF(A583&lt;(Støtteark!$H$4-5),0,B583)</f>
        <v>0</v>
      </c>
    </row>
    <row r="584" spans="1:14" x14ac:dyDescent="0.25">
      <c r="A584" s="20"/>
      <c r="B584" s="20"/>
      <c r="C584" s="20"/>
      <c r="D584" s="20"/>
      <c r="E584" s="20"/>
      <c r="F584" s="20"/>
      <c r="G584" s="20"/>
      <c r="H584" s="20"/>
      <c r="I584" s="20"/>
      <c r="J584" s="32"/>
      <c r="K584" s="12">
        <f t="shared" si="18"/>
        <v>0</v>
      </c>
      <c r="L584" s="12">
        <f t="shared" si="19"/>
        <v>0</v>
      </c>
      <c r="M584" s="12">
        <f>IF(E584&lt;1,0,IF(A584&lt;(Støtteark!$H$4-5),0,(IF(G584="Utførelse",(K584),IF(G584="Fagkontroll",(L584),0)))))</f>
        <v>0</v>
      </c>
      <c r="N584" s="12">
        <f>IF(A584&lt;(Støtteark!$H$4-5),0,B584)</f>
        <v>0</v>
      </c>
    </row>
    <row r="585" spans="1:14" x14ac:dyDescent="0.25">
      <c r="A585" s="20"/>
      <c r="B585" s="20"/>
      <c r="C585" s="20"/>
      <c r="D585" s="20"/>
      <c r="E585" s="20"/>
      <c r="F585" s="20"/>
      <c r="G585" s="20"/>
      <c r="H585" s="20"/>
      <c r="I585" s="20"/>
      <c r="J585" s="32"/>
      <c r="K585" s="12">
        <f t="shared" si="18"/>
        <v>0</v>
      </c>
      <c r="L585" s="12">
        <f t="shared" si="19"/>
        <v>0</v>
      </c>
      <c r="M585" s="12">
        <f>IF(E585&lt;1,0,IF(A585&lt;(Støtteark!$H$4-5),0,(IF(G585="Utførelse",(K585),IF(G585="Fagkontroll",(L585),0)))))</f>
        <v>0</v>
      </c>
      <c r="N585" s="12">
        <f>IF(A585&lt;(Støtteark!$H$4-5),0,B585)</f>
        <v>0</v>
      </c>
    </row>
    <row r="586" spans="1:14" x14ac:dyDescent="0.25">
      <c r="A586" s="20"/>
      <c r="B586" s="20"/>
      <c r="C586" s="20"/>
      <c r="D586" s="20"/>
      <c r="E586" s="20"/>
      <c r="F586" s="20"/>
      <c r="G586" s="20"/>
      <c r="H586" s="20"/>
      <c r="I586" s="20"/>
      <c r="J586" s="32"/>
      <c r="K586" s="12">
        <f t="shared" si="18"/>
        <v>0</v>
      </c>
      <c r="L586" s="12">
        <f t="shared" si="19"/>
        <v>0</v>
      </c>
      <c r="M586" s="12">
        <f>IF(E586&lt;1,0,IF(A586&lt;(Støtteark!$H$4-5),0,(IF(G586="Utførelse",(K586),IF(G586="Fagkontroll",(L586),0)))))</f>
        <v>0</v>
      </c>
      <c r="N586" s="12">
        <f>IF(A586&lt;(Støtteark!$H$4-5),0,B586)</f>
        <v>0</v>
      </c>
    </row>
    <row r="587" spans="1:14" x14ac:dyDescent="0.25">
      <c r="A587" s="20"/>
      <c r="B587" s="20"/>
      <c r="C587" s="20"/>
      <c r="D587" s="20"/>
      <c r="E587" s="20"/>
      <c r="F587" s="20"/>
      <c r="G587" s="20"/>
      <c r="H587" s="20"/>
      <c r="I587" s="20"/>
      <c r="J587" s="32"/>
      <c r="K587" s="12">
        <f t="shared" si="18"/>
        <v>0</v>
      </c>
      <c r="L587" s="12">
        <f t="shared" si="19"/>
        <v>0</v>
      </c>
      <c r="M587" s="12">
        <f>IF(E587&lt;1,0,IF(A587&lt;(Støtteark!$H$4-5),0,(IF(G587="Utførelse",(K587),IF(G587="Fagkontroll",(L587),0)))))</f>
        <v>0</v>
      </c>
      <c r="N587" s="12">
        <f>IF(A587&lt;(Støtteark!$H$4-5),0,B587)</f>
        <v>0</v>
      </c>
    </row>
    <row r="588" spans="1:14" x14ac:dyDescent="0.25">
      <c r="A588" s="20"/>
      <c r="B588" s="20"/>
      <c r="C588" s="20"/>
      <c r="D588" s="20"/>
      <c r="E588" s="20"/>
      <c r="F588" s="20"/>
      <c r="G588" s="20"/>
      <c r="H588" s="20"/>
      <c r="I588" s="20"/>
      <c r="J588" s="32"/>
      <c r="K588" s="12">
        <f t="shared" si="18"/>
        <v>0</v>
      </c>
      <c r="L588" s="12">
        <f t="shared" si="19"/>
        <v>0</v>
      </c>
      <c r="M588" s="12">
        <f>IF(E588&lt;1,0,IF(A588&lt;(Støtteark!$H$4-5),0,(IF(G588="Utførelse",(K588),IF(G588="Fagkontroll",(L588),0)))))</f>
        <v>0</v>
      </c>
      <c r="N588" s="12">
        <f>IF(A588&lt;(Støtteark!$H$4-5),0,B588)</f>
        <v>0</v>
      </c>
    </row>
    <row r="589" spans="1:14" x14ac:dyDescent="0.25">
      <c r="A589" s="20"/>
      <c r="B589" s="20"/>
      <c r="C589" s="20"/>
      <c r="D589" s="20"/>
      <c r="E589" s="20"/>
      <c r="F589" s="20"/>
      <c r="G589" s="20"/>
      <c r="H589" s="20"/>
      <c r="I589" s="20"/>
      <c r="J589" s="32"/>
      <c r="K589" s="12">
        <f t="shared" si="18"/>
        <v>0</v>
      </c>
      <c r="L589" s="12">
        <f t="shared" si="19"/>
        <v>0</v>
      </c>
      <c r="M589" s="12">
        <f>IF(E589&lt;1,0,IF(A589&lt;(Støtteark!$H$4-5),0,(IF(G589="Utførelse",(K589),IF(G589="Fagkontroll",(L589),0)))))</f>
        <v>0</v>
      </c>
      <c r="N589" s="12">
        <f>IF(A589&lt;(Støtteark!$H$4-5),0,B589)</f>
        <v>0</v>
      </c>
    </row>
    <row r="590" spans="1:14" x14ac:dyDescent="0.25">
      <c r="A590" s="20"/>
      <c r="B590" s="20"/>
      <c r="C590" s="20"/>
      <c r="D590" s="20"/>
      <c r="E590" s="20"/>
      <c r="F590" s="20"/>
      <c r="G590" s="20"/>
      <c r="H590" s="20"/>
      <c r="I590" s="20"/>
      <c r="J590" s="32"/>
      <c r="K590" s="12">
        <f t="shared" ref="K590:K653" si="20">IF(E590&lt;1,0,IF(G590="Utførelse",IF(F590="Flomberegninger damsikkerhet",B590,0),0))</f>
        <v>0</v>
      </c>
      <c r="L590" s="12">
        <f t="shared" ref="L590:L653" si="21">IF(K590&gt;0,0,B590)</f>
        <v>0</v>
      </c>
      <c r="M590" s="12">
        <f>IF(E590&lt;1,0,IF(A590&lt;(Støtteark!$H$4-5),0,(IF(G590="Utførelse",(K590),IF(G590="Fagkontroll",(L590),0)))))</f>
        <v>0</v>
      </c>
      <c r="N590" s="12">
        <f>IF(A590&lt;(Støtteark!$H$4-5),0,B590)</f>
        <v>0</v>
      </c>
    </row>
    <row r="591" spans="1:14" x14ac:dyDescent="0.25">
      <c r="A591" s="20"/>
      <c r="B591" s="20"/>
      <c r="C591" s="20"/>
      <c r="D591" s="20"/>
      <c r="E591" s="20"/>
      <c r="F591" s="20"/>
      <c r="G591" s="20"/>
      <c r="H591" s="20"/>
      <c r="I591" s="20"/>
      <c r="J591" s="32"/>
      <c r="K591" s="12">
        <f t="shared" si="20"/>
        <v>0</v>
      </c>
      <c r="L591" s="12">
        <f t="shared" si="21"/>
        <v>0</v>
      </c>
      <c r="M591" s="12">
        <f>IF(E591&lt;1,0,IF(A591&lt;(Støtteark!$H$4-5),0,(IF(G591="Utførelse",(K591),IF(G591="Fagkontroll",(L591),0)))))</f>
        <v>0</v>
      </c>
      <c r="N591" s="12">
        <f>IF(A591&lt;(Støtteark!$H$4-5),0,B591)</f>
        <v>0</v>
      </c>
    </row>
    <row r="592" spans="1:14" x14ac:dyDescent="0.25">
      <c r="A592" s="20"/>
      <c r="B592" s="20"/>
      <c r="C592" s="20"/>
      <c r="D592" s="20"/>
      <c r="E592" s="20"/>
      <c r="F592" s="20"/>
      <c r="G592" s="20"/>
      <c r="H592" s="20"/>
      <c r="I592" s="20"/>
      <c r="J592" s="32"/>
      <c r="K592" s="12">
        <f t="shared" si="20"/>
        <v>0</v>
      </c>
      <c r="L592" s="12">
        <f t="shared" si="21"/>
        <v>0</v>
      </c>
      <c r="M592" s="12">
        <f>IF(E592&lt;1,0,IF(A592&lt;(Støtteark!$H$4-5),0,(IF(G592="Utførelse",(K592),IF(G592="Fagkontroll",(L592),0)))))</f>
        <v>0</v>
      </c>
      <c r="N592" s="12">
        <f>IF(A592&lt;(Støtteark!$H$4-5),0,B592)</f>
        <v>0</v>
      </c>
    </row>
    <row r="593" spans="1:14" x14ac:dyDescent="0.25">
      <c r="A593" s="20"/>
      <c r="B593" s="20"/>
      <c r="C593" s="20"/>
      <c r="D593" s="20"/>
      <c r="E593" s="20"/>
      <c r="F593" s="20"/>
      <c r="G593" s="20"/>
      <c r="H593" s="20"/>
      <c r="I593" s="20"/>
      <c r="J593" s="32"/>
      <c r="K593" s="12">
        <f t="shared" si="20"/>
        <v>0</v>
      </c>
      <c r="L593" s="12">
        <f t="shared" si="21"/>
        <v>0</v>
      </c>
      <c r="M593" s="12">
        <f>IF(E593&lt;1,0,IF(A593&lt;(Støtteark!$H$4-5),0,(IF(G593="Utførelse",(K593),IF(G593="Fagkontroll",(L593),0)))))</f>
        <v>0</v>
      </c>
      <c r="N593" s="12">
        <f>IF(A593&lt;(Støtteark!$H$4-5),0,B593)</f>
        <v>0</v>
      </c>
    </row>
    <row r="594" spans="1:14" x14ac:dyDescent="0.25">
      <c r="A594" s="20"/>
      <c r="B594" s="20"/>
      <c r="C594" s="20"/>
      <c r="D594" s="20"/>
      <c r="E594" s="20"/>
      <c r="F594" s="20"/>
      <c r="G594" s="20"/>
      <c r="H594" s="20"/>
      <c r="I594" s="20"/>
      <c r="J594" s="32"/>
      <c r="K594" s="12">
        <f t="shared" si="20"/>
        <v>0</v>
      </c>
      <c r="L594" s="12">
        <f t="shared" si="21"/>
        <v>0</v>
      </c>
      <c r="M594" s="12">
        <f>IF(E594&lt;1,0,IF(A594&lt;(Støtteark!$H$4-5),0,(IF(G594="Utførelse",(K594),IF(G594="Fagkontroll",(L594),0)))))</f>
        <v>0</v>
      </c>
      <c r="N594" s="12">
        <f>IF(A594&lt;(Støtteark!$H$4-5),0,B594)</f>
        <v>0</v>
      </c>
    </row>
    <row r="595" spans="1:14" x14ac:dyDescent="0.25">
      <c r="A595" s="20"/>
      <c r="B595" s="20"/>
      <c r="C595" s="20"/>
      <c r="D595" s="20"/>
      <c r="E595" s="20"/>
      <c r="F595" s="20"/>
      <c r="G595" s="20"/>
      <c r="H595" s="20"/>
      <c r="I595" s="20"/>
      <c r="J595" s="32"/>
      <c r="K595" s="12">
        <f t="shared" si="20"/>
        <v>0</v>
      </c>
      <c r="L595" s="12">
        <f t="shared" si="21"/>
        <v>0</v>
      </c>
      <c r="M595" s="12">
        <f>IF(E595&lt;1,0,IF(A595&lt;(Støtteark!$H$4-5),0,(IF(G595="Utførelse",(K595),IF(G595="Fagkontroll",(L595),0)))))</f>
        <v>0</v>
      </c>
      <c r="N595" s="12">
        <f>IF(A595&lt;(Støtteark!$H$4-5),0,B595)</f>
        <v>0</v>
      </c>
    </row>
    <row r="596" spans="1:14" x14ac:dyDescent="0.25">
      <c r="A596" s="20"/>
      <c r="B596" s="20"/>
      <c r="C596" s="20"/>
      <c r="D596" s="20"/>
      <c r="E596" s="20"/>
      <c r="F596" s="20"/>
      <c r="G596" s="20"/>
      <c r="H596" s="20"/>
      <c r="I596" s="20"/>
      <c r="J596" s="32"/>
      <c r="K596" s="12">
        <f t="shared" si="20"/>
        <v>0</v>
      </c>
      <c r="L596" s="12">
        <f t="shared" si="21"/>
        <v>0</v>
      </c>
      <c r="M596" s="12">
        <f>IF(E596&lt;1,0,IF(A596&lt;(Støtteark!$H$4-5),0,(IF(G596="Utførelse",(K596),IF(G596="Fagkontroll",(L596),0)))))</f>
        <v>0</v>
      </c>
      <c r="N596" s="12">
        <f>IF(A596&lt;(Støtteark!$H$4-5),0,B596)</f>
        <v>0</v>
      </c>
    </row>
    <row r="597" spans="1:14" x14ac:dyDescent="0.25">
      <c r="A597" s="20"/>
      <c r="B597" s="20"/>
      <c r="C597" s="20"/>
      <c r="D597" s="20"/>
      <c r="E597" s="20"/>
      <c r="F597" s="20"/>
      <c r="G597" s="20"/>
      <c r="H597" s="20"/>
      <c r="I597" s="20"/>
      <c r="J597" s="32"/>
      <c r="K597" s="12">
        <f t="shared" si="20"/>
        <v>0</v>
      </c>
      <c r="L597" s="12">
        <f t="shared" si="21"/>
        <v>0</v>
      </c>
      <c r="M597" s="12">
        <f>IF(E597&lt;1,0,IF(A597&lt;(Støtteark!$H$4-5),0,(IF(G597="Utførelse",(K597),IF(G597="Fagkontroll",(L597),0)))))</f>
        <v>0</v>
      </c>
      <c r="N597" s="12">
        <f>IF(A597&lt;(Støtteark!$H$4-5),0,B597)</f>
        <v>0</v>
      </c>
    </row>
    <row r="598" spans="1:14" x14ac:dyDescent="0.25">
      <c r="A598" s="20"/>
      <c r="B598" s="20"/>
      <c r="C598" s="20"/>
      <c r="D598" s="20"/>
      <c r="E598" s="20"/>
      <c r="F598" s="20"/>
      <c r="G598" s="20"/>
      <c r="H598" s="20"/>
      <c r="I598" s="20"/>
      <c r="J598" s="32"/>
      <c r="K598" s="12">
        <f t="shared" si="20"/>
        <v>0</v>
      </c>
      <c r="L598" s="12">
        <f t="shared" si="21"/>
        <v>0</v>
      </c>
      <c r="M598" s="12">
        <f>IF(E598&lt;1,0,IF(A598&lt;(Støtteark!$H$4-5),0,(IF(G598="Utførelse",(K598),IF(G598="Fagkontroll",(L598),0)))))</f>
        <v>0</v>
      </c>
      <c r="N598" s="12">
        <f>IF(A598&lt;(Støtteark!$H$4-5),0,B598)</f>
        <v>0</v>
      </c>
    </row>
    <row r="599" spans="1:14" x14ac:dyDescent="0.25">
      <c r="A599" s="20"/>
      <c r="B599" s="20"/>
      <c r="C599" s="20"/>
      <c r="D599" s="20"/>
      <c r="E599" s="20"/>
      <c r="F599" s="20"/>
      <c r="G599" s="20"/>
      <c r="H599" s="20"/>
      <c r="I599" s="20"/>
      <c r="J599" s="32"/>
      <c r="K599" s="12">
        <f t="shared" si="20"/>
        <v>0</v>
      </c>
      <c r="L599" s="12">
        <f t="shared" si="21"/>
        <v>0</v>
      </c>
      <c r="M599" s="12">
        <f>IF(E599&lt;1,0,IF(A599&lt;(Støtteark!$H$4-5),0,(IF(G599="Utførelse",(K599),IF(G599="Fagkontroll",(L599),0)))))</f>
        <v>0</v>
      </c>
      <c r="N599" s="12">
        <f>IF(A599&lt;(Støtteark!$H$4-5),0,B599)</f>
        <v>0</v>
      </c>
    </row>
    <row r="600" spans="1:14" x14ac:dyDescent="0.25">
      <c r="A600" s="20"/>
      <c r="B600" s="20"/>
      <c r="C600" s="20"/>
      <c r="D600" s="20"/>
      <c r="E600" s="20"/>
      <c r="F600" s="20"/>
      <c r="G600" s="20"/>
      <c r="H600" s="20"/>
      <c r="I600" s="20"/>
      <c r="J600" s="32"/>
      <c r="K600" s="12">
        <f t="shared" si="20"/>
        <v>0</v>
      </c>
      <c r="L600" s="12">
        <f t="shared" si="21"/>
        <v>0</v>
      </c>
      <c r="M600" s="12">
        <f>IF(E600&lt;1,0,IF(A600&lt;(Støtteark!$H$4-5),0,(IF(G600="Utførelse",(K600),IF(G600="Fagkontroll",(L600),0)))))</f>
        <v>0</v>
      </c>
      <c r="N600" s="12">
        <f>IF(A600&lt;(Støtteark!$H$4-5),0,B600)</f>
        <v>0</v>
      </c>
    </row>
    <row r="601" spans="1:14" x14ac:dyDescent="0.25">
      <c r="A601" s="20"/>
      <c r="B601" s="20"/>
      <c r="C601" s="20"/>
      <c r="D601" s="20"/>
      <c r="E601" s="20"/>
      <c r="F601" s="20"/>
      <c r="G601" s="20"/>
      <c r="H601" s="20"/>
      <c r="I601" s="20"/>
      <c r="J601" s="32"/>
      <c r="K601" s="12">
        <f t="shared" si="20"/>
        <v>0</v>
      </c>
      <c r="L601" s="12">
        <f t="shared" si="21"/>
        <v>0</v>
      </c>
      <c r="M601" s="12">
        <f>IF(E601&lt;1,0,IF(A601&lt;(Støtteark!$H$4-5),0,(IF(G601="Utførelse",(K601),IF(G601="Fagkontroll",(L601),0)))))</f>
        <v>0</v>
      </c>
      <c r="N601" s="12">
        <f>IF(A601&lt;(Støtteark!$H$4-5),0,B601)</f>
        <v>0</v>
      </c>
    </row>
    <row r="602" spans="1:14" x14ac:dyDescent="0.25">
      <c r="A602" s="20"/>
      <c r="B602" s="20"/>
      <c r="C602" s="20"/>
      <c r="D602" s="20"/>
      <c r="E602" s="20"/>
      <c r="F602" s="20"/>
      <c r="G602" s="20"/>
      <c r="H602" s="20"/>
      <c r="I602" s="20"/>
      <c r="J602" s="32"/>
      <c r="K602" s="12">
        <f t="shared" si="20"/>
        <v>0</v>
      </c>
      <c r="L602" s="12">
        <f t="shared" si="21"/>
        <v>0</v>
      </c>
      <c r="M602" s="12">
        <f>IF(E602&lt;1,0,IF(A602&lt;(Støtteark!$H$4-5),0,(IF(G602="Utførelse",(K602),IF(G602="Fagkontroll",(L602),0)))))</f>
        <v>0</v>
      </c>
      <c r="N602" s="12">
        <f>IF(A602&lt;(Støtteark!$H$4-5),0,B602)</f>
        <v>0</v>
      </c>
    </row>
    <row r="603" spans="1:14" x14ac:dyDescent="0.25">
      <c r="A603" s="20"/>
      <c r="B603" s="20"/>
      <c r="C603" s="20"/>
      <c r="D603" s="20"/>
      <c r="E603" s="20"/>
      <c r="F603" s="20"/>
      <c r="G603" s="20"/>
      <c r="H603" s="20"/>
      <c r="I603" s="20"/>
      <c r="J603" s="32"/>
      <c r="K603" s="12">
        <f t="shared" si="20"/>
        <v>0</v>
      </c>
      <c r="L603" s="12">
        <f t="shared" si="21"/>
        <v>0</v>
      </c>
      <c r="M603" s="12">
        <f>IF(E603&lt;1,0,IF(A603&lt;(Støtteark!$H$4-5),0,(IF(G603="Utførelse",(K603),IF(G603="Fagkontroll",(L603),0)))))</f>
        <v>0</v>
      </c>
      <c r="N603" s="12">
        <f>IF(A603&lt;(Støtteark!$H$4-5),0,B603)</f>
        <v>0</v>
      </c>
    </row>
    <row r="604" spans="1:14" x14ac:dyDescent="0.25">
      <c r="A604" s="20"/>
      <c r="B604" s="20"/>
      <c r="C604" s="20"/>
      <c r="D604" s="20"/>
      <c r="E604" s="20"/>
      <c r="F604" s="20"/>
      <c r="G604" s="20"/>
      <c r="H604" s="20"/>
      <c r="I604" s="20"/>
      <c r="J604" s="32"/>
      <c r="K604" s="12">
        <f t="shared" si="20"/>
        <v>0</v>
      </c>
      <c r="L604" s="12">
        <f t="shared" si="21"/>
        <v>0</v>
      </c>
      <c r="M604" s="12">
        <f>IF(E604&lt;1,0,IF(A604&lt;(Støtteark!$H$4-5),0,(IF(G604="Utførelse",(K604),IF(G604="Fagkontroll",(L604),0)))))</f>
        <v>0</v>
      </c>
      <c r="N604" s="12">
        <f>IF(A604&lt;(Støtteark!$H$4-5),0,B604)</f>
        <v>0</v>
      </c>
    </row>
    <row r="605" spans="1:14" x14ac:dyDescent="0.25">
      <c r="A605" s="20"/>
      <c r="B605" s="20"/>
      <c r="C605" s="20"/>
      <c r="D605" s="20"/>
      <c r="E605" s="20"/>
      <c r="F605" s="20"/>
      <c r="G605" s="20"/>
      <c r="H605" s="20"/>
      <c r="I605" s="20"/>
      <c r="J605" s="32"/>
      <c r="K605" s="12">
        <f t="shared" si="20"/>
        <v>0</v>
      </c>
      <c r="L605" s="12">
        <f t="shared" si="21"/>
        <v>0</v>
      </c>
      <c r="M605" s="12">
        <f>IF(E605&lt;1,0,IF(A605&lt;(Støtteark!$H$4-5),0,(IF(G605="Utførelse",(K605),IF(G605="Fagkontroll",(L605),0)))))</f>
        <v>0</v>
      </c>
      <c r="N605" s="12">
        <f>IF(A605&lt;(Støtteark!$H$4-5),0,B605)</f>
        <v>0</v>
      </c>
    </row>
    <row r="606" spans="1:14" x14ac:dyDescent="0.25">
      <c r="A606" s="20"/>
      <c r="B606" s="20"/>
      <c r="C606" s="20"/>
      <c r="D606" s="20"/>
      <c r="E606" s="20"/>
      <c r="F606" s="20"/>
      <c r="G606" s="20"/>
      <c r="H606" s="20"/>
      <c r="I606" s="20"/>
      <c r="J606" s="32"/>
      <c r="K606" s="12">
        <f t="shared" si="20"/>
        <v>0</v>
      </c>
      <c r="L606" s="12">
        <f t="shared" si="21"/>
        <v>0</v>
      </c>
      <c r="M606" s="12">
        <f>IF(E606&lt;1,0,IF(A606&lt;(Støtteark!$H$4-5),0,(IF(G606="Utførelse",(K606),IF(G606="Fagkontroll",(L606),0)))))</f>
        <v>0</v>
      </c>
      <c r="N606" s="12">
        <f>IF(A606&lt;(Støtteark!$H$4-5),0,B606)</f>
        <v>0</v>
      </c>
    </row>
    <row r="607" spans="1:14" x14ac:dyDescent="0.25">
      <c r="A607" s="20"/>
      <c r="B607" s="20"/>
      <c r="C607" s="20"/>
      <c r="D607" s="20"/>
      <c r="E607" s="20"/>
      <c r="F607" s="20"/>
      <c r="G607" s="20"/>
      <c r="H607" s="20"/>
      <c r="I607" s="20"/>
      <c r="J607" s="32"/>
      <c r="K607" s="12">
        <f t="shared" si="20"/>
        <v>0</v>
      </c>
      <c r="L607" s="12">
        <f t="shared" si="21"/>
        <v>0</v>
      </c>
      <c r="M607" s="12">
        <f>IF(E607&lt;1,0,IF(A607&lt;(Støtteark!$H$4-5),0,(IF(G607="Utførelse",(K607),IF(G607="Fagkontroll",(L607),0)))))</f>
        <v>0</v>
      </c>
      <c r="N607" s="12">
        <f>IF(A607&lt;(Støtteark!$H$4-5),0,B607)</f>
        <v>0</v>
      </c>
    </row>
    <row r="608" spans="1:14" x14ac:dyDescent="0.25">
      <c r="A608" s="20"/>
      <c r="B608" s="20"/>
      <c r="C608" s="20"/>
      <c r="D608" s="20"/>
      <c r="E608" s="20"/>
      <c r="F608" s="20"/>
      <c r="G608" s="20"/>
      <c r="H608" s="20"/>
      <c r="I608" s="20"/>
      <c r="J608" s="32"/>
      <c r="K608" s="12">
        <f t="shared" si="20"/>
        <v>0</v>
      </c>
      <c r="L608" s="12">
        <f t="shared" si="21"/>
        <v>0</v>
      </c>
      <c r="M608" s="12">
        <f>IF(E608&lt;1,0,IF(A608&lt;(Støtteark!$H$4-5),0,(IF(G608="Utførelse",(K608),IF(G608="Fagkontroll",(L608),0)))))</f>
        <v>0</v>
      </c>
      <c r="N608" s="12">
        <f>IF(A608&lt;(Støtteark!$H$4-5),0,B608)</f>
        <v>0</v>
      </c>
    </row>
    <row r="609" spans="1:14" x14ac:dyDescent="0.25">
      <c r="A609" s="20"/>
      <c r="B609" s="20"/>
      <c r="C609" s="20"/>
      <c r="D609" s="20"/>
      <c r="E609" s="20"/>
      <c r="F609" s="20"/>
      <c r="G609" s="20"/>
      <c r="H609" s="20"/>
      <c r="I609" s="20"/>
      <c r="J609" s="32"/>
      <c r="K609" s="12">
        <f t="shared" si="20"/>
        <v>0</v>
      </c>
      <c r="L609" s="12">
        <f t="shared" si="21"/>
        <v>0</v>
      </c>
      <c r="M609" s="12">
        <f>IF(E609&lt;1,0,IF(A609&lt;(Støtteark!$H$4-5),0,(IF(G609="Utførelse",(K609),IF(G609="Fagkontroll",(L609),0)))))</f>
        <v>0</v>
      </c>
      <c r="N609" s="12">
        <f>IF(A609&lt;(Støtteark!$H$4-5),0,B609)</f>
        <v>0</v>
      </c>
    </row>
    <row r="610" spans="1:14" x14ac:dyDescent="0.25">
      <c r="A610" s="20"/>
      <c r="B610" s="20"/>
      <c r="C610" s="20"/>
      <c r="D610" s="20"/>
      <c r="E610" s="20"/>
      <c r="F610" s="20"/>
      <c r="G610" s="20"/>
      <c r="H610" s="20"/>
      <c r="I610" s="20"/>
      <c r="J610" s="32"/>
      <c r="K610" s="12">
        <f t="shared" si="20"/>
        <v>0</v>
      </c>
      <c r="L610" s="12">
        <f t="shared" si="21"/>
        <v>0</v>
      </c>
      <c r="M610" s="12">
        <f>IF(E610&lt;1,0,IF(A610&lt;(Støtteark!$H$4-5),0,(IF(G610="Utførelse",(K610),IF(G610="Fagkontroll",(L610),0)))))</f>
        <v>0</v>
      </c>
      <c r="N610" s="12">
        <f>IF(A610&lt;(Støtteark!$H$4-5),0,B610)</f>
        <v>0</v>
      </c>
    </row>
    <row r="611" spans="1:14" x14ac:dyDescent="0.25">
      <c r="A611" s="20"/>
      <c r="B611" s="20"/>
      <c r="C611" s="20"/>
      <c r="D611" s="20"/>
      <c r="E611" s="20"/>
      <c r="F611" s="20"/>
      <c r="G611" s="20"/>
      <c r="H611" s="20"/>
      <c r="I611" s="20"/>
      <c r="J611" s="32"/>
      <c r="K611" s="12">
        <f t="shared" si="20"/>
        <v>0</v>
      </c>
      <c r="L611" s="12">
        <f t="shared" si="21"/>
        <v>0</v>
      </c>
      <c r="M611" s="12">
        <f>IF(E611&lt;1,0,IF(A611&lt;(Støtteark!$H$4-5),0,(IF(G611="Utførelse",(K611),IF(G611="Fagkontroll",(L611),0)))))</f>
        <v>0</v>
      </c>
      <c r="N611" s="12">
        <f>IF(A611&lt;(Støtteark!$H$4-5),0,B611)</f>
        <v>0</v>
      </c>
    </row>
    <row r="612" spans="1:14" x14ac:dyDescent="0.25">
      <c r="A612" s="20"/>
      <c r="B612" s="20"/>
      <c r="C612" s="20"/>
      <c r="D612" s="20"/>
      <c r="E612" s="20"/>
      <c r="F612" s="20"/>
      <c r="G612" s="20"/>
      <c r="H612" s="20"/>
      <c r="I612" s="20"/>
      <c r="J612" s="32"/>
      <c r="K612" s="12">
        <f t="shared" si="20"/>
        <v>0</v>
      </c>
      <c r="L612" s="12">
        <f t="shared" si="21"/>
        <v>0</v>
      </c>
      <c r="M612" s="12">
        <f>IF(E612&lt;1,0,IF(A612&lt;(Støtteark!$H$4-5),0,(IF(G612="Utførelse",(K612),IF(G612="Fagkontroll",(L612),0)))))</f>
        <v>0</v>
      </c>
      <c r="N612" s="12">
        <f>IF(A612&lt;(Støtteark!$H$4-5),0,B612)</f>
        <v>0</v>
      </c>
    </row>
    <row r="613" spans="1:14" x14ac:dyDescent="0.25">
      <c r="A613" s="20"/>
      <c r="B613" s="20"/>
      <c r="C613" s="20"/>
      <c r="D613" s="20"/>
      <c r="E613" s="20"/>
      <c r="F613" s="20"/>
      <c r="G613" s="20"/>
      <c r="H613" s="20"/>
      <c r="I613" s="20"/>
      <c r="J613" s="32"/>
      <c r="K613" s="12">
        <f t="shared" si="20"/>
        <v>0</v>
      </c>
      <c r="L613" s="12">
        <f t="shared" si="21"/>
        <v>0</v>
      </c>
      <c r="M613" s="12">
        <f>IF(E613&lt;1,0,IF(A613&lt;(Støtteark!$H$4-5),0,(IF(G613="Utførelse",(K613),IF(G613="Fagkontroll",(L613),0)))))</f>
        <v>0</v>
      </c>
      <c r="N613" s="12">
        <f>IF(A613&lt;(Støtteark!$H$4-5),0,B613)</f>
        <v>0</v>
      </c>
    </row>
    <row r="614" spans="1:14" x14ac:dyDescent="0.25">
      <c r="A614" s="20"/>
      <c r="B614" s="20"/>
      <c r="C614" s="20"/>
      <c r="D614" s="20"/>
      <c r="E614" s="20"/>
      <c r="F614" s="20"/>
      <c r="G614" s="20"/>
      <c r="H614" s="20"/>
      <c r="I614" s="20"/>
      <c r="J614" s="32"/>
      <c r="K614" s="12">
        <f t="shared" si="20"/>
        <v>0</v>
      </c>
      <c r="L614" s="12">
        <f t="shared" si="21"/>
        <v>0</v>
      </c>
      <c r="M614" s="12">
        <f>IF(E614&lt;1,0,IF(A614&lt;(Støtteark!$H$4-5),0,(IF(G614="Utførelse",(K614),IF(G614="Fagkontroll",(L614),0)))))</f>
        <v>0</v>
      </c>
      <c r="N614" s="12">
        <f>IF(A614&lt;(Støtteark!$H$4-5),0,B614)</f>
        <v>0</v>
      </c>
    </row>
    <row r="615" spans="1:14" x14ac:dyDescent="0.25">
      <c r="A615" s="20"/>
      <c r="B615" s="20"/>
      <c r="C615" s="20"/>
      <c r="D615" s="20"/>
      <c r="E615" s="20"/>
      <c r="F615" s="20"/>
      <c r="G615" s="20"/>
      <c r="H615" s="20"/>
      <c r="I615" s="20"/>
      <c r="J615" s="32"/>
      <c r="K615" s="12">
        <f t="shared" si="20"/>
        <v>0</v>
      </c>
      <c r="L615" s="12">
        <f t="shared" si="21"/>
        <v>0</v>
      </c>
      <c r="M615" s="12">
        <f>IF(E615&lt;1,0,IF(A615&lt;(Støtteark!$H$4-5),0,(IF(G615="Utførelse",(K615),IF(G615="Fagkontroll",(L615),0)))))</f>
        <v>0</v>
      </c>
      <c r="N615" s="12">
        <f>IF(A615&lt;(Støtteark!$H$4-5),0,B615)</f>
        <v>0</v>
      </c>
    </row>
    <row r="616" spans="1:14" x14ac:dyDescent="0.25">
      <c r="A616" s="20"/>
      <c r="B616" s="20"/>
      <c r="C616" s="20"/>
      <c r="D616" s="20"/>
      <c r="E616" s="20"/>
      <c r="F616" s="20"/>
      <c r="G616" s="20"/>
      <c r="H616" s="20"/>
      <c r="I616" s="20"/>
      <c r="J616" s="32"/>
      <c r="K616" s="12">
        <f t="shared" si="20"/>
        <v>0</v>
      </c>
      <c r="L616" s="12">
        <f t="shared" si="21"/>
        <v>0</v>
      </c>
      <c r="M616" s="12">
        <f>IF(E616&lt;1,0,IF(A616&lt;(Støtteark!$H$4-5),0,(IF(G616="Utførelse",(K616),IF(G616="Fagkontroll",(L616),0)))))</f>
        <v>0</v>
      </c>
      <c r="N616" s="12">
        <f>IF(A616&lt;(Støtteark!$H$4-5),0,B616)</f>
        <v>0</v>
      </c>
    </row>
    <row r="617" spans="1:14" x14ac:dyDescent="0.25">
      <c r="A617" s="20"/>
      <c r="B617" s="20"/>
      <c r="C617" s="20"/>
      <c r="D617" s="20"/>
      <c r="E617" s="20"/>
      <c r="F617" s="20"/>
      <c r="G617" s="20"/>
      <c r="H617" s="20"/>
      <c r="I617" s="20"/>
      <c r="J617" s="32"/>
      <c r="K617" s="12">
        <f t="shared" si="20"/>
        <v>0</v>
      </c>
      <c r="L617" s="12">
        <f t="shared" si="21"/>
        <v>0</v>
      </c>
      <c r="M617" s="12">
        <f>IF(E617&lt;1,0,IF(A617&lt;(Støtteark!$H$4-5),0,(IF(G617="Utførelse",(K617),IF(G617="Fagkontroll",(L617),0)))))</f>
        <v>0</v>
      </c>
      <c r="N617" s="12">
        <f>IF(A617&lt;(Støtteark!$H$4-5),0,B617)</f>
        <v>0</v>
      </c>
    </row>
    <row r="618" spans="1:14" x14ac:dyDescent="0.25">
      <c r="A618" s="20"/>
      <c r="B618" s="20"/>
      <c r="C618" s="20"/>
      <c r="D618" s="20"/>
      <c r="E618" s="20"/>
      <c r="F618" s="20"/>
      <c r="G618" s="20"/>
      <c r="H618" s="20"/>
      <c r="I618" s="20"/>
      <c r="J618" s="32"/>
      <c r="K618" s="12">
        <f t="shared" si="20"/>
        <v>0</v>
      </c>
      <c r="L618" s="12">
        <f t="shared" si="21"/>
        <v>0</v>
      </c>
      <c r="M618" s="12">
        <f>IF(E618&lt;1,0,IF(A618&lt;(Støtteark!$H$4-5),0,(IF(G618="Utførelse",(K618),IF(G618="Fagkontroll",(L618),0)))))</f>
        <v>0</v>
      </c>
      <c r="N618" s="12">
        <f>IF(A618&lt;(Støtteark!$H$4-5),0,B618)</f>
        <v>0</v>
      </c>
    </row>
    <row r="619" spans="1:14" x14ac:dyDescent="0.25">
      <c r="A619" s="20"/>
      <c r="B619" s="20"/>
      <c r="C619" s="20"/>
      <c r="D619" s="20"/>
      <c r="E619" s="20"/>
      <c r="F619" s="20"/>
      <c r="G619" s="20"/>
      <c r="H619" s="20"/>
      <c r="I619" s="20"/>
      <c r="J619" s="32"/>
      <c r="K619" s="12">
        <f t="shared" si="20"/>
        <v>0</v>
      </c>
      <c r="L619" s="12">
        <f t="shared" si="21"/>
        <v>0</v>
      </c>
      <c r="M619" s="12">
        <f>IF(E619&lt;1,0,IF(A619&lt;(Støtteark!$H$4-5),0,(IF(G619="Utførelse",(K619),IF(G619="Fagkontroll",(L619),0)))))</f>
        <v>0</v>
      </c>
      <c r="N619" s="12">
        <f>IF(A619&lt;(Støtteark!$H$4-5),0,B619)</f>
        <v>0</v>
      </c>
    </row>
    <row r="620" spans="1:14" x14ac:dyDescent="0.25">
      <c r="A620" s="20"/>
      <c r="B620" s="20"/>
      <c r="C620" s="20"/>
      <c r="D620" s="20"/>
      <c r="E620" s="20"/>
      <c r="F620" s="20"/>
      <c r="G620" s="20"/>
      <c r="H620" s="20"/>
      <c r="I620" s="20"/>
      <c r="J620" s="32"/>
      <c r="K620" s="12">
        <f t="shared" si="20"/>
        <v>0</v>
      </c>
      <c r="L620" s="12">
        <f t="shared" si="21"/>
        <v>0</v>
      </c>
      <c r="M620" s="12">
        <f>IF(E620&lt;1,0,IF(A620&lt;(Støtteark!$H$4-5),0,(IF(G620="Utførelse",(K620),IF(G620="Fagkontroll",(L620),0)))))</f>
        <v>0</v>
      </c>
      <c r="N620" s="12">
        <f>IF(A620&lt;(Støtteark!$H$4-5),0,B620)</f>
        <v>0</v>
      </c>
    </row>
    <row r="621" spans="1:14" x14ac:dyDescent="0.25">
      <c r="A621" s="20"/>
      <c r="B621" s="20"/>
      <c r="C621" s="20"/>
      <c r="D621" s="20"/>
      <c r="E621" s="20"/>
      <c r="F621" s="20"/>
      <c r="G621" s="20"/>
      <c r="H621" s="20"/>
      <c r="I621" s="20"/>
      <c r="J621" s="32"/>
      <c r="K621" s="12">
        <f t="shared" si="20"/>
        <v>0</v>
      </c>
      <c r="L621" s="12">
        <f t="shared" si="21"/>
        <v>0</v>
      </c>
      <c r="M621" s="12">
        <f>IF(E621&lt;1,0,IF(A621&lt;(Støtteark!$H$4-5),0,(IF(G621="Utførelse",(K621),IF(G621="Fagkontroll",(L621),0)))))</f>
        <v>0</v>
      </c>
      <c r="N621" s="12">
        <f>IF(A621&lt;(Støtteark!$H$4-5),0,B621)</f>
        <v>0</v>
      </c>
    </row>
    <row r="622" spans="1:14" x14ac:dyDescent="0.25">
      <c r="A622" s="20"/>
      <c r="B622" s="20"/>
      <c r="C622" s="20"/>
      <c r="D622" s="20"/>
      <c r="E622" s="20"/>
      <c r="F622" s="20"/>
      <c r="G622" s="20"/>
      <c r="H622" s="20"/>
      <c r="I622" s="20"/>
      <c r="J622" s="32"/>
      <c r="K622" s="12">
        <f t="shared" si="20"/>
        <v>0</v>
      </c>
      <c r="L622" s="12">
        <f t="shared" si="21"/>
        <v>0</v>
      </c>
      <c r="M622" s="12">
        <f>IF(E622&lt;1,0,IF(A622&lt;(Støtteark!$H$4-5),0,(IF(G622="Utførelse",(K622),IF(G622="Fagkontroll",(L622),0)))))</f>
        <v>0</v>
      </c>
      <c r="N622" s="12">
        <f>IF(A622&lt;(Støtteark!$H$4-5),0,B622)</f>
        <v>0</v>
      </c>
    </row>
    <row r="623" spans="1:14" x14ac:dyDescent="0.25">
      <c r="A623" s="20"/>
      <c r="B623" s="20"/>
      <c r="C623" s="20"/>
      <c r="D623" s="20"/>
      <c r="E623" s="20"/>
      <c r="F623" s="20"/>
      <c r="G623" s="20"/>
      <c r="H623" s="20"/>
      <c r="I623" s="20"/>
      <c r="J623" s="32"/>
      <c r="K623" s="12">
        <f t="shared" si="20"/>
        <v>0</v>
      </c>
      <c r="L623" s="12">
        <f t="shared" si="21"/>
        <v>0</v>
      </c>
      <c r="M623" s="12">
        <f>IF(E623&lt;1,0,IF(A623&lt;(Støtteark!$H$4-5),0,(IF(G623="Utførelse",(K623),IF(G623="Fagkontroll",(L623),0)))))</f>
        <v>0</v>
      </c>
      <c r="N623" s="12">
        <f>IF(A623&lt;(Støtteark!$H$4-5),0,B623)</f>
        <v>0</v>
      </c>
    </row>
    <row r="624" spans="1:14" x14ac:dyDescent="0.25">
      <c r="A624" s="20"/>
      <c r="B624" s="20"/>
      <c r="C624" s="20"/>
      <c r="D624" s="20"/>
      <c r="E624" s="20"/>
      <c r="F624" s="20"/>
      <c r="G624" s="20"/>
      <c r="H624" s="20"/>
      <c r="I624" s="20"/>
      <c r="J624" s="32"/>
      <c r="K624" s="12">
        <f t="shared" si="20"/>
        <v>0</v>
      </c>
      <c r="L624" s="12">
        <f t="shared" si="21"/>
        <v>0</v>
      </c>
      <c r="M624" s="12">
        <f>IF(E624&lt;1,0,IF(A624&lt;(Støtteark!$H$4-5),0,(IF(G624="Utførelse",(K624),IF(G624="Fagkontroll",(L624),0)))))</f>
        <v>0</v>
      </c>
      <c r="N624" s="12">
        <f>IF(A624&lt;(Støtteark!$H$4-5),0,B624)</f>
        <v>0</v>
      </c>
    </row>
    <row r="625" spans="1:14" x14ac:dyDescent="0.25">
      <c r="A625" s="20"/>
      <c r="B625" s="20"/>
      <c r="C625" s="20"/>
      <c r="D625" s="20"/>
      <c r="E625" s="20"/>
      <c r="F625" s="20"/>
      <c r="G625" s="20"/>
      <c r="H625" s="20"/>
      <c r="I625" s="20"/>
      <c r="J625" s="32"/>
      <c r="K625" s="12">
        <f t="shared" si="20"/>
        <v>0</v>
      </c>
      <c r="L625" s="12">
        <f t="shared" si="21"/>
        <v>0</v>
      </c>
      <c r="M625" s="12">
        <f>IF(E625&lt;1,0,IF(A625&lt;(Støtteark!$H$4-5),0,(IF(G625="Utførelse",(K625),IF(G625="Fagkontroll",(L625),0)))))</f>
        <v>0</v>
      </c>
      <c r="N625" s="12">
        <f>IF(A625&lt;(Støtteark!$H$4-5),0,B625)</f>
        <v>0</v>
      </c>
    </row>
    <row r="626" spans="1:14" x14ac:dyDescent="0.25">
      <c r="A626" s="20"/>
      <c r="B626" s="20"/>
      <c r="C626" s="20"/>
      <c r="D626" s="20"/>
      <c r="E626" s="20"/>
      <c r="F626" s="20"/>
      <c r="G626" s="20"/>
      <c r="H626" s="20"/>
      <c r="I626" s="20"/>
      <c r="J626" s="32"/>
      <c r="K626" s="12">
        <f t="shared" si="20"/>
        <v>0</v>
      </c>
      <c r="L626" s="12">
        <f t="shared" si="21"/>
        <v>0</v>
      </c>
      <c r="M626" s="12">
        <f>IF(E626&lt;1,0,IF(A626&lt;(Støtteark!$H$4-5),0,(IF(G626="Utførelse",(K626),IF(G626="Fagkontroll",(L626),0)))))</f>
        <v>0</v>
      </c>
      <c r="N626" s="12">
        <f>IF(A626&lt;(Støtteark!$H$4-5),0,B626)</f>
        <v>0</v>
      </c>
    </row>
    <row r="627" spans="1:14" x14ac:dyDescent="0.25">
      <c r="A627" s="20"/>
      <c r="B627" s="20"/>
      <c r="C627" s="20"/>
      <c r="D627" s="20"/>
      <c r="E627" s="20"/>
      <c r="F627" s="20"/>
      <c r="G627" s="20"/>
      <c r="H627" s="20"/>
      <c r="I627" s="20"/>
      <c r="J627" s="32"/>
      <c r="K627" s="12">
        <f t="shared" si="20"/>
        <v>0</v>
      </c>
      <c r="L627" s="12">
        <f t="shared" si="21"/>
        <v>0</v>
      </c>
      <c r="M627" s="12">
        <f>IF(E627&lt;1,0,IF(A627&lt;(Støtteark!$H$4-5),0,(IF(G627="Utførelse",(K627),IF(G627="Fagkontroll",(L627),0)))))</f>
        <v>0</v>
      </c>
      <c r="N627" s="12">
        <f>IF(A627&lt;(Støtteark!$H$4-5),0,B627)</f>
        <v>0</v>
      </c>
    </row>
    <row r="628" spans="1:14" x14ac:dyDescent="0.25">
      <c r="A628" s="20"/>
      <c r="B628" s="20"/>
      <c r="C628" s="20"/>
      <c r="D628" s="20"/>
      <c r="E628" s="20"/>
      <c r="F628" s="20"/>
      <c r="G628" s="20"/>
      <c r="H628" s="20"/>
      <c r="I628" s="20"/>
      <c r="J628" s="32"/>
      <c r="K628" s="12">
        <f t="shared" si="20"/>
        <v>0</v>
      </c>
      <c r="L628" s="12">
        <f t="shared" si="21"/>
        <v>0</v>
      </c>
      <c r="M628" s="12">
        <f>IF(E628&lt;1,0,IF(A628&lt;(Støtteark!$H$4-5),0,(IF(G628="Utførelse",(K628),IF(G628="Fagkontroll",(L628),0)))))</f>
        <v>0</v>
      </c>
      <c r="N628" s="12">
        <f>IF(A628&lt;(Støtteark!$H$4-5),0,B628)</f>
        <v>0</v>
      </c>
    </row>
    <row r="629" spans="1:14" x14ac:dyDescent="0.25">
      <c r="A629" s="20"/>
      <c r="B629" s="20"/>
      <c r="C629" s="20"/>
      <c r="D629" s="20"/>
      <c r="E629" s="20"/>
      <c r="F629" s="20"/>
      <c r="G629" s="20"/>
      <c r="H629" s="20"/>
      <c r="I629" s="20"/>
      <c r="J629" s="32"/>
      <c r="K629" s="12">
        <f t="shared" si="20"/>
        <v>0</v>
      </c>
      <c r="L629" s="12">
        <f t="shared" si="21"/>
        <v>0</v>
      </c>
      <c r="M629" s="12">
        <f>IF(E629&lt;1,0,IF(A629&lt;(Støtteark!$H$4-5),0,(IF(G629="Utførelse",(K629),IF(G629="Fagkontroll",(L629),0)))))</f>
        <v>0</v>
      </c>
      <c r="N629" s="12">
        <f>IF(A629&lt;(Støtteark!$H$4-5),0,B629)</f>
        <v>0</v>
      </c>
    </row>
    <row r="630" spans="1:14" x14ac:dyDescent="0.25">
      <c r="A630" s="20"/>
      <c r="B630" s="20"/>
      <c r="C630" s="20"/>
      <c r="D630" s="20"/>
      <c r="E630" s="20"/>
      <c r="F630" s="20"/>
      <c r="G630" s="20"/>
      <c r="H630" s="20"/>
      <c r="I630" s="20"/>
      <c r="J630" s="32"/>
      <c r="K630" s="12">
        <f t="shared" si="20"/>
        <v>0</v>
      </c>
      <c r="L630" s="12">
        <f t="shared" si="21"/>
        <v>0</v>
      </c>
      <c r="M630" s="12">
        <f>IF(E630&lt;1,0,IF(A630&lt;(Støtteark!$H$4-5),0,(IF(G630="Utførelse",(K630),IF(G630="Fagkontroll",(L630),0)))))</f>
        <v>0</v>
      </c>
      <c r="N630" s="12">
        <f>IF(A630&lt;(Støtteark!$H$4-5),0,B630)</f>
        <v>0</v>
      </c>
    </row>
    <row r="631" spans="1:14" x14ac:dyDescent="0.25">
      <c r="A631" s="20"/>
      <c r="B631" s="20"/>
      <c r="C631" s="20"/>
      <c r="D631" s="20"/>
      <c r="E631" s="20"/>
      <c r="F631" s="20"/>
      <c r="G631" s="20"/>
      <c r="H631" s="20"/>
      <c r="I631" s="20"/>
      <c r="J631" s="32"/>
      <c r="K631" s="12">
        <f t="shared" si="20"/>
        <v>0</v>
      </c>
      <c r="L631" s="12">
        <f t="shared" si="21"/>
        <v>0</v>
      </c>
      <c r="M631" s="12">
        <f>IF(E631&lt;1,0,IF(A631&lt;(Støtteark!$H$4-5),0,(IF(G631="Utførelse",(K631),IF(G631="Fagkontroll",(L631),0)))))</f>
        <v>0</v>
      </c>
      <c r="N631" s="12">
        <f>IF(A631&lt;(Støtteark!$H$4-5),0,B631)</f>
        <v>0</v>
      </c>
    </row>
    <row r="632" spans="1:14" x14ac:dyDescent="0.25">
      <c r="A632" s="20"/>
      <c r="B632" s="20"/>
      <c r="C632" s="20"/>
      <c r="D632" s="20"/>
      <c r="E632" s="20"/>
      <c r="F632" s="20"/>
      <c r="G632" s="20"/>
      <c r="H632" s="20"/>
      <c r="I632" s="20"/>
      <c r="J632" s="32"/>
      <c r="K632" s="12">
        <f t="shared" si="20"/>
        <v>0</v>
      </c>
      <c r="L632" s="12">
        <f t="shared" si="21"/>
        <v>0</v>
      </c>
      <c r="M632" s="12">
        <f>IF(E632&lt;1,0,IF(A632&lt;(Støtteark!$H$4-5),0,(IF(G632="Utførelse",(K632),IF(G632="Fagkontroll",(L632),0)))))</f>
        <v>0</v>
      </c>
      <c r="N632" s="12">
        <f>IF(A632&lt;(Støtteark!$H$4-5),0,B632)</f>
        <v>0</v>
      </c>
    </row>
    <row r="633" spans="1:14" x14ac:dyDescent="0.25">
      <c r="A633" s="20"/>
      <c r="B633" s="20"/>
      <c r="C633" s="20"/>
      <c r="D633" s="20"/>
      <c r="E633" s="20"/>
      <c r="F633" s="20"/>
      <c r="G633" s="20"/>
      <c r="H633" s="20"/>
      <c r="I633" s="20"/>
      <c r="J633" s="32"/>
      <c r="K633" s="12">
        <f t="shared" si="20"/>
        <v>0</v>
      </c>
      <c r="L633" s="12">
        <f t="shared" si="21"/>
        <v>0</v>
      </c>
      <c r="M633" s="12">
        <f>IF(E633&lt;1,0,IF(A633&lt;(Støtteark!$H$4-5),0,(IF(G633="Utførelse",(K633),IF(G633="Fagkontroll",(L633),0)))))</f>
        <v>0</v>
      </c>
      <c r="N633" s="12">
        <f>IF(A633&lt;(Støtteark!$H$4-5),0,B633)</f>
        <v>0</v>
      </c>
    </row>
    <row r="634" spans="1:14" x14ac:dyDescent="0.25">
      <c r="A634" s="20"/>
      <c r="B634" s="20"/>
      <c r="C634" s="20"/>
      <c r="D634" s="20"/>
      <c r="E634" s="20"/>
      <c r="F634" s="20"/>
      <c r="G634" s="20"/>
      <c r="H634" s="20"/>
      <c r="I634" s="20"/>
      <c r="J634" s="32"/>
      <c r="K634" s="12">
        <f t="shared" si="20"/>
        <v>0</v>
      </c>
      <c r="L634" s="12">
        <f t="shared" si="21"/>
        <v>0</v>
      </c>
      <c r="M634" s="12">
        <f>IF(E634&lt;1,0,IF(A634&lt;(Støtteark!$H$4-5),0,(IF(G634="Utførelse",(K634),IF(G634="Fagkontroll",(L634),0)))))</f>
        <v>0</v>
      </c>
      <c r="N634" s="12">
        <f>IF(A634&lt;(Støtteark!$H$4-5),0,B634)</f>
        <v>0</v>
      </c>
    </row>
    <row r="635" spans="1:14" x14ac:dyDescent="0.25">
      <c r="A635" s="20"/>
      <c r="B635" s="20"/>
      <c r="C635" s="20"/>
      <c r="D635" s="20"/>
      <c r="E635" s="20"/>
      <c r="F635" s="20"/>
      <c r="G635" s="20"/>
      <c r="H635" s="20"/>
      <c r="I635" s="20"/>
      <c r="J635" s="32"/>
      <c r="K635" s="12">
        <f t="shared" si="20"/>
        <v>0</v>
      </c>
      <c r="L635" s="12">
        <f t="shared" si="21"/>
        <v>0</v>
      </c>
      <c r="M635" s="12">
        <f>IF(E635&lt;1,0,IF(A635&lt;(Støtteark!$H$4-5),0,(IF(G635="Utførelse",(K635),IF(G635="Fagkontroll",(L635),0)))))</f>
        <v>0</v>
      </c>
      <c r="N635" s="12">
        <f>IF(A635&lt;(Støtteark!$H$4-5),0,B635)</f>
        <v>0</v>
      </c>
    </row>
    <row r="636" spans="1:14" x14ac:dyDescent="0.25">
      <c r="A636" s="20"/>
      <c r="B636" s="20"/>
      <c r="C636" s="20"/>
      <c r="D636" s="20"/>
      <c r="E636" s="20"/>
      <c r="F636" s="20"/>
      <c r="G636" s="20"/>
      <c r="H636" s="20"/>
      <c r="I636" s="20"/>
      <c r="J636" s="32"/>
      <c r="K636" s="12">
        <f t="shared" si="20"/>
        <v>0</v>
      </c>
      <c r="L636" s="12">
        <f t="shared" si="21"/>
        <v>0</v>
      </c>
      <c r="M636" s="12">
        <f>IF(E636&lt;1,0,IF(A636&lt;(Støtteark!$H$4-5),0,(IF(G636="Utførelse",(K636),IF(G636="Fagkontroll",(L636),0)))))</f>
        <v>0</v>
      </c>
      <c r="N636" s="12">
        <f>IF(A636&lt;(Støtteark!$H$4-5),0,B636)</f>
        <v>0</v>
      </c>
    </row>
    <row r="637" spans="1:14" x14ac:dyDescent="0.25">
      <c r="A637" s="20"/>
      <c r="B637" s="20"/>
      <c r="C637" s="20"/>
      <c r="D637" s="20"/>
      <c r="E637" s="20"/>
      <c r="F637" s="20"/>
      <c r="G637" s="20"/>
      <c r="H637" s="20"/>
      <c r="I637" s="20"/>
      <c r="J637" s="32"/>
      <c r="K637" s="12">
        <f t="shared" si="20"/>
        <v>0</v>
      </c>
      <c r="L637" s="12">
        <f t="shared" si="21"/>
        <v>0</v>
      </c>
      <c r="M637" s="12">
        <f>IF(E637&lt;1,0,IF(A637&lt;(Støtteark!$H$4-5),0,(IF(G637="Utførelse",(K637),IF(G637="Fagkontroll",(L637),0)))))</f>
        <v>0</v>
      </c>
      <c r="N637" s="12">
        <f>IF(A637&lt;(Støtteark!$H$4-5),0,B637)</f>
        <v>0</v>
      </c>
    </row>
    <row r="638" spans="1:14" x14ac:dyDescent="0.25">
      <c r="A638" s="20"/>
      <c r="B638" s="20"/>
      <c r="C638" s="20"/>
      <c r="D638" s="20"/>
      <c r="E638" s="20"/>
      <c r="F638" s="20"/>
      <c r="G638" s="20"/>
      <c r="H638" s="20"/>
      <c r="I638" s="20"/>
      <c r="J638" s="32"/>
      <c r="K638" s="12">
        <f t="shared" si="20"/>
        <v>0</v>
      </c>
      <c r="L638" s="12">
        <f t="shared" si="21"/>
        <v>0</v>
      </c>
      <c r="M638" s="12">
        <f>IF(E638&lt;1,0,IF(A638&lt;(Støtteark!$H$4-5),0,(IF(G638="Utførelse",(K638),IF(G638="Fagkontroll",(L638),0)))))</f>
        <v>0</v>
      </c>
      <c r="N638" s="12">
        <f>IF(A638&lt;(Støtteark!$H$4-5),0,B638)</f>
        <v>0</v>
      </c>
    </row>
    <row r="639" spans="1:14" x14ac:dyDescent="0.25">
      <c r="A639" s="20"/>
      <c r="B639" s="20"/>
      <c r="C639" s="20"/>
      <c r="D639" s="20"/>
      <c r="E639" s="20"/>
      <c r="F639" s="20"/>
      <c r="G639" s="20"/>
      <c r="H639" s="20"/>
      <c r="I639" s="20"/>
      <c r="J639" s="32"/>
      <c r="K639" s="12">
        <f t="shared" si="20"/>
        <v>0</v>
      </c>
      <c r="L639" s="12">
        <f t="shared" si="21"/>
        <v>0</v>
      </c>
      <c r="M639" s="12">
        <f>IF(E639&lt;1,0,IF(A639&lt;(Støtteark!$H$4-5),0,(IF(G639="Utførelse",(K639),IF(G639="Fagkontroll",(L639),0)))))</f>
        <v>0</v>
      </c>
      <c r="N639" s="12">
        <f>IF(A639&lt;(Støtteark!$H$4-5),0,B639)</f>
        <v>0</v>
      </c>
    </row>
    <row r="640" spans="1:14" x14ac:dyDescent="0.25">
      <c r="A640" s="20"/>
      <c r="B640" s="20"/>
      <c r="C640" s="20"/>
      <c r="D640" s="20"/>
      <c r="E640" s="20"/>
      <c r="F640" s="20"/>
      <c r="G640" s="20"/>
      <c r="H640" s="20"/>
      <c r="I640" s="20"/>
      <c r="J640" s="32"/>
      <c r="K640" s="12">
        <f t="shared" si="20"/>
        <v>0</v>
      </c>
      <c r="L640" s="12">
        <f t="shared" si="21"/>
        <v>0</v>
      </c>
      <c r="M640" s="12">
        <f>IF(E640&lt;1,0,IF(A640&lt;(Støtteark!$H$4-5),0,(IF(G640="Utførelse",(K640),IF(G640="Fagkontroll",(L640),0)))))</f>
        <v>0</v>
      </c>
      <c r="N640" s="12">
        <f>IF(A640&lt;(Støtteark!$H$4-5),0,B640)</f>
        <v>0</v>
      </c>
    </row>
    <row r="641" spans="1:14" x14ac:dyDescent="0.25">
      <c r="A641" s="20"/>
      <c r="B641" s="20"/>
      <c r="C641" s="20"/>
      <c r="D641" s="20"/>
      <c r="E641" s="20"/>
      <c r="F641" s="20"/>
      <c r="G641" s="20"/>
      <c r="H641" s="20"/>
      <c r="I641" s="20"/>
      <c r="J641" s="32"/>
      <c r="K641" s="12">
        <f t="shared" si="20"/>
        <v>0</v>
      </c>
      <c r="L641" s="12">
        <f t="shared" si="21"/>
        <v>0</v>
      </c>
      <c r="M641" s="12">
        <f>IF(E641&lt;1,0,IF(A641&lt;(Støtteark!$H$4-5),0,(IF(G641="Utførelse",(K641),IF(G641="Fagkontroll",(L641),0)))))</f>
        <v>0</v>
      </c>
      <c r="N641" s="12">
        <f>IF(A641&lt;(Støtteark!$H$4-5),0,B641)</f>
        <v>0</v>
      </c>
    </row>
    <row r="642" spans="1:14" x14ac:dyDescent="0.25">
      <c r="A642" s="20"/>
      <c r="B642" s="20"/>
      <c r="C642" s="20"/>
      <c r="D642" s="20"/>
      <c r="E642" s="20"/>
      <c r="F642" s="20"/>
      <c r="G642" s="20"/>
      <c r="H642" s="20"/>
      <c r="I642" s="20"/>
      <c r="J642" s="32"/>
      <c r="K642" s="12">
        <f t="shared" si="20"/>
        <v>0</v>
      </c>
      <c r="L642" s="12">
        <f t="shared" si="21"/>
        <v>0</v>
      </c>
      <c r="M642" s="12">
        <f>IF(E642&lt;1,0,IF(A642&lt;(Støtteark!$H$4-5),0,(IF(G642="Utførelse",(K642),IF(G642="Fagkontroll",(L642),0)))))</f>
        <v>0</v>
      </c>
      <c r="N642" s="12">
        <f>IF(A642&lt;(Støtteark!$H$4-5),0,B642)</f>
        <v>0</v>
      </c>
    </row>
    <row r="643" spans="1:14" x14ac:dyDescent="0.25">
      <c r="A643" s="20"/>
      <c r="B643" s="20"/>
      <c r="C643" s="20"/>
      <c r="D643" s="20"/>
      <c r="E643" s="20"/>
      <c r="F643" s="20"/>
      <c r="G643" s="20"/>
      <c r="H643" s="20"/>
      <c r="I643" s="20"/>
      <c r="J643" s="32"/>
      <c r="K643" s="12">
        <f t="shared" si="20"/>
        <v>0</v>
      </c>
      <c r="L643" s="12">
        <f t="shared" si="21"/>
        <v>0</v>
      </c>
      <c r="M643" s="12">
        <f>IF(E643&lt;1,0,IF(A643&lt;(Støtteark!$H$4-5),0,(IF(G643="Utførelse",(K643),IF(G643="Fagkontroll",(L643),0)))))</f>
        <v>0</v>
      </c>
      <c r="N643" s="12">
        <f>IF(A643&lt;(Støtteark!$H$4-5),0,B643)</f>
        <v>0</v>
      </c>
    </row>
    <row r="644" spans="1:14" x14ac:dyDescent="0.25">
      <c r="A644" s="20"/>
      <c r="B644" s="20"/>
      <c r="C644" s="20"/>
      <c r="D644" s="20"/>
      <c r="E644" s="20"/>
      <c r="F644" s="20"/>
      <c r="G644" s="20"/>
      <c r="H644" s="20"/>
      <c r="I644" s="20"/>
      <c r="J644" s="32"/>
      <c r="K644" s="12">
        <f t="shared" si="20"/>
        <v>0</v>
      </c>
      <c r="L644" s="12">
        <f t="shared" si="21"/>
        <v>0</v>
      </c>
      <c r="M644" s="12">
        <f>IF(E644&lt;1,0,IF(A644&lt;(Støtteark!$H$4-5),0,(IF(G644="Utførelse",(K644),IF(G644="Fagkontroll",(L644),0)))))</f>
        <v>0</v>
      </c>
      <c r="N644" s="12">
        <f>IF(A644&lt;(Støtteark!$H$4-5),0,B644)</f>
        <v>0</v>
      </c>
    </row>
    <row r="645" spans="1:14" x14ac:dyDescent="0.25">
      <c r="A645" s="20"/>
      <c r="B645" s="20"/>
      <c r="C645" s="20"/>
      <c r="D645" s="20"/>
      <c r="E645" s="20"/>
      <c r="F645" s="20"/>
      <c r="G645" s="20"/>
      <c r="H645" s="20"/>
      <c r="I645" s="20"/>
      <c r="J645" s="32"/>
      <c r="K645" s="12">
        <f t="shared" si="20"/>
        <v>0</v>
      </c>
      <c r="L645" s="12">
        <f t="shared" si="21"/>
        <v>0</v>
      </c>
      <c r="M645" s="12">
        <f>IF(E645&lt;1,0,IF(A645&lt;(Støtteark!$H$4-5),0,(IF(G645="Utførelse",(K645),IF(G645="Fagkontroll",(L645),0)))))</f>
        <v>0</v>
      </c>
      <c r="N645" s="12">
        <f>IF(A645&lt;(Støtteark!$H$4-5),0,B645)</f>
        <v>0</v>
      </c>
    </row>
    <row r="646" spans="1:14" x14ac:dyDescent="0.25">
      <c r="A646" s="20"/>
      <c r="B646" s="20"/>
      <c r="C646" s="20"/>
      <c r="D646" s="20"/>
      <c r="E646" s="20"/>
      <c r="F646" s="20"/>
      <c r="G646" s="20"/>
      <c r="H646" s="20"/>
      <c r="I646" s="20"/>
      <c r="J646" s="32"/>
      <c r="K646" s="12">
        <f t="shared" si="20"/>
        <v>0</v>
      </c>
      <c r="L646" s="12">
        <f t="shared" si="21"/>
        <v>0</v>
      </c>
      <c r="M646" s="12">
        <f>IF(E646&lt;1,0,IF(A646&lt;(Støtteark!$H$4-5),0,(IF(G646="Utførelse",(K646),IF(G646="Fagkontroll",(L646),0)))))</f>
        <v>0</v>
      </c>
      <c r="N646" s="12">
        <f>IF(A646&lt;(Støtteark!$H$4-5),0,B646)</f>
        <v>0</v>
      </c>
    </row>
    <row r="647" spans="1:14" x14ac:dyDescent="0.25">
      <c r="A647" s="20"/>
      <c r="B647" s="20"/>
      <c r="C647" s="20"/>
      <c r="D647" s="20"/>
      <c r="E647" s="20"/>
      <c r="F647" s="20"/>
      <c r="G647" s="20"/>
      <c r="H647" s="20"/>
      <c r="I647" s="20"/>
      <c r="J647" s="32"/>
      <c r="K647" s="12">
        <f t="shared" si="20"/>
        <v>0</v>
      </c>
      <c r="L647" s="12">
        <f t="shared" si="21"/>
        <v>0</v>
      </c>
      <c r="M647" s="12">
        <f>IF(E647&lt;1,0,IF(A647&lt;(Støtteark!$H$4-5),0,(IF(G647="Utførelse",(K647),IF(G647="Fagkontroll",(L647),0)))))</f>
        <v>0</v>
      </c>
      <c r="N647" s="12">
        <f>IF(A647&lt;(Støtteark!$H$4-5),0,B647)</f>
        <v>0</v>
      </c>
    </row>
    <row r="648" spans="1:14" x14ac:dyDescent="0.25">
      <c r="A648" s="20"/>
      <c r="B648" s="20"/>
      <c r="C648" s="20"/>
      <c r="D648" s="20"/>
      <c r="E648" s="20"/>
      <c r="F648" s="20"/>
      <c r="G648" s="20"/>
      <c r="H648" s="20"/>
      <c r="I648" s="20"/>
      <c r="J648" s="32"/>
      <c r="K648" s="12">
        <f t="shared" si="20"/>
        <v>0</v>
      </c>
      <c r="L648" s="12">
        <f t="shared" si="21"/>
        <v>0</v>
      </c>
      <c r="M648" s="12">
        <f>IF(E648&lt;1,0,IF(A648&lt;(Støtteark!$H$4-5),0,(IF(G648="Utførelse",(K648),IF(G648="Fagkontroll",(L648),0)))))</f>
        <v>0</v>
      </c>
      <c r="N648" s="12">
        <f>IF(A648&lt;(Støtteark!$H$4-5),0,B648)</f>
        <v>0</v>
      </c>
    </row>
    <row r="649" spans="1:14" x14ac:dyDescent="0.25">
      <c r="A649" s="20"/>
      <c r="B649" s="20"/>
      <c r="C649" s="20"/>
      <c r="D649" s="20"/>
      <c r="E649" s="20"/>
      <c r="F649" s="20"/>
      <c r="G649" s="20"/>
      <c r="H649" s="20"/>
      <c r="I649" s="20"/>
      <c r="J649" s="32"/>
      <c r="K649" s="12">
        <f t="shared" si="20"/>
        <v>0</v>
      </c>
      <c r="L649" s="12">
        <f t="shared" si="21"/>
        <v>0</v>
      </c>
      <c r="M649" s="12">
        <f>IF(E649&lt;1,0,IF(A649&lt;(Støtteark!$H$4-5),0,(IF(G649="Utførelse",(K649),IF(G649="Fagkontroll",(L649),0)))))</f>
        <v>0</v>
      </c>
      <c r="N649" s="12">
        <f>IF(A649&lt;(Støtteark!$H$4-5),0,B649)</f>
        <v>0</v>
      </c>
    </row>
    <row r="650" spans="1:14" x14ac:dyDescent="0.25">
      <c r="A650" s="20"/>
      <c r="B650" s="20"/>
      <c r="C650" s="20"/>
      <c r="D650" s="20"/>
      <c r="E650" s="20"/>
      <c r="F650" s="20"/>
      <c r="G650" s="20"/>
      <c r="H650" s="20"/>
      <c r="I650" s="20"/>
      <c r="J650" s="32"/>
      <c r="K650" s="12">
        <f t="shared" si="20"/>
        <v>0</v>
      </c>
      <c r="L650" s="12">
        <f t="shared" si="21"/>
        <v>0</v>
      </c>
      <c r="M650" s="12">
        <f>IF(E650&lt;1,0,IF(A650&lt;(Støtteark!$H$4-5),0,(IF(G650="Utførelse",(K650),IF(G650="Fagkontroll",(L650),0)))))</f>
        <v>0</v>
      </c>
      <c r="N650" s="12">
        <f>IF(A650&lt;(Støtteark!$H$4-5),0,B650)</f>
        <v>0</v>
      </c>
    </row>
    <row r="651" spans="1:14" x14ac:dyDescent="0.25">
      <c r="A651" s="20"/>
      <c r="B651" s="20"/>
      <c r="C651" s="20"/>
      <c r="D651" s="20"/>
      <c r="E651" s="20"/>
      <c r="F651" s="20"/>
      <c r="G651" s="20"/>
      <c r="H651" s="20"/>
      <c r="I651" s="20"/>
      <c r="J651" s="32"/>
      <c r="K651" s="12">
        <f t="shared" si="20"/>
        <v>0</v>
      </c>
      <c r="L651" s="12">
        <f t="shared" si="21"/>
        <v>0</v>
      </c>
      <c r="M651" s="12">
        <f>IF(E651&lt;1,0,IF(A651&lt;(Støtteark!$H$4-5),0,(IF(G651="Utførelse",(K651),IF(G651="Fagkontroll",(L651),0)))))</f>
        <v>0</v>
      </c>
      <c r="N651" s="12">
        <f>IF(A651&lt;(Støtteark!$H$4-5),0,B651)</f>
        <v>0</v>
      </c>
    </row>
    <row r="652" spans="1:14" x14ac:dyDescent="0.25">
      <c r="A652" s="20"/>
      <c r="B652" s="20"/>
      <c r="C652" s="20"/>
      <c r="D652" s="20"/>
      <c r="E652" s="20"/>
      <c r="F652" s="20"/>
      <c r="G652" s="20"/>
      <c r="H652" s="20"/>
      <c r="I652" s="20"/>
      <c r="J652" s="32"/>
      <c r="K652" s="12">
        <f t="shared" si="20"/>
        <v>0</v>
      </c>
      <c r="L652" s="12">
        <f t="shared" si="21"/>
        <v>0</v>
      </c>
      <c r="M652" s="12">
        <f>IF(E652&lt;1,0,IF(A652&lt;(Støtteark!$H$4-5),0,(IF(G652="Utførelse",(K652),IF(G652="Fagkontroll",(L652),0)))))</f>
        <v>0</v>
      </c>
      <c r="N652" s="12">
        <f>IF(A652&lt;(Støtteark!$H$4-5),0,B652)</f>
        <v>0</v>
      </c>
    </row>
    <row r="653" spans="1:14" x14ac:dyDescent="0.25">
      <c r="A653" s="20"/>
      <c r="B653" s="20"/>
      <c r="C653" s="20"/>
      <c r="D653" s="20"/>
      <c r="E653" s="20"/>
      <c r="F653" s="20"/>
      <c r="G653" s="20"/>
      <c r="H653" s="20"/>
      <c r="I653" s="20"/>
      <c r="J653" s="32"/>
      <c r="K653" s="12">
        <f t="shared" si="20"/>
        <v>0</v>
      </c>
      <c r="L653" s="12">
        <f t="shared" si="21"/>
        <v>0</v>
      </c>
      <c r="M653" s="12">
        <f>IF(E653&lt;1,0,IF(A653&lt;(Støtteark!$H$4-5),0,(IF(G653="Utførelse",(K653),IF(G653="Fagkontroll",(L653),0)))))</f>
        <v>0</v>
      </c>
      <c r="N653" s="12">
        <f>IF(A653&lt;(Støtteark!$H$4-5),0,B653)</f>
        <v>0</v>
      </c>
    </row>
    <row r="654" spans="1:14" x14ac:dyDescent="0.25">
      <c r="A654" s="20"/>
      <c r="B654" s="20"/>
      <c r="C654" s="20"/>
      <c r="D654" s="20"/>
      <c r="E654" s="20"/>
      <c r="F654" s="20"/>
      <c r="G654" s="20"/>
      <c r="H654" s="20"/>
      <c r="I654" s="20"/>
      <c r="J654" s="32"/>
      <c r="K654" s="12">
        <f t="shared" ref="K654:K717" si="22">IF(E654&lt;1,0,IF(G654="Utførelse",IF(F654="Flomberegninger damsikkerhet",B654,0),0))</f>
        <v>0</v>
      </c>
      <c r="L654" s="12">
        <f t="shared" ref="L654:L717" si="23">IF(K654&gt;0,0,B654)</f>
        <v>0</v>
      </c>
      <c r="M654" s="12">
        <f>IF(E654&lt;1,0,IF(A654&lt;(Støtteark!$H$4-5),0,(IF(G654="Utførelse",(K654),IF(G654="Fagkontroll",(L654),0)))))</f>
        <v>0</v>
      </c>
      <c r="N654" s="12">
        <f>IF(A654&lt;(Støtteark!$H$4-5),0,B654)</f>
        <v>0</v>
      </c>
    </row>
    <row r="655" spans="1:14" x14ac:dyDescent="0.25">
      <c r="A655" s="20"/>
      <c r="B655" s="20"/>
      <c r="C655" s="20"/>
      <c r="D655" s="20"/>
      <c r="E655" s="20"/>
      <c r="F655" s="20"/>
      <c r="G655" s="20"/>
      <c r="H655" s="20"/>
      <c r="I655" s="20"/>
      <c r="J655" s="32"/>
      <c r="K655" s="12">
        <f t="shared" si="22"/>
        <v>0</v>
      </c>
      <c r="L655" s="12">
        <f t="shared" si="23"/>
        <v>0</v>
      </c>
      <c r="M655" s="12">
        <f>IF(E655&lt;1,0,IF(A655&lt;(Støtteark!$H$4-5),0,(IF(G655="Utførelse",(K655),IF(G655="Fagkontroll",(L655),0)))))</f>
        <v>0</v>
      </c>
      <c r="N655" s="12">
        <f>IF(A655&lt;(Støtteark!$H$4-5),0,B655)</f>
        <v>0</v>
      </c>
    </row>
    <row r="656" spans="1:14" x14ac:dyDescent="0.25">
      <c r="A656" s="20"/>
      <c r="B656" s="20"/>
      <c r="C656" s="20"/>
      <c r="D656" s="20"/>
      <c r="E656" s="20"/>
      <c r="F656" s="20"/>
      <c r="G656" s="20"/>
      <c r="H656" s="20"/>
      <c r="I656" s="20"/>
      <c r="J656" s="32"/>
      <c r="K656" s="12">
        <f t="shared" si="22"/>
        <v>0</v>
      </c>
      <c r="L656" s="12">
        <f t="shared" si="23"/>
        <v>0</v>
      </c>
      <c r="M656" s="12">
        <f>IF(E656&lt;1,0,IF(A656&lt;(Støtteark!$H$4-5),0,(IF(G656="Utførelse",(K656),IF(G656="Fagkontroll",(L656),0)))))</f>
        <v>0</v>
      </c>
      <c r="N656" s="12">
        <f>IF(A656&lt;(Støtteark!$H$4-5),0,B656)</f>
        <v>0</v>
      </c>
    </row>
    <row r="657" spans="1:14" x14ac:dyDescent="0.25">
      <c r="A657" s="20"/>
      <c r="B657" s="20"/>
      <c r="C657" s="20"/>
      <c r="D657" s="20"/>
      <c r="E657" s="20"/>
      <c r="F657" s="20"/>
      <c r="G657" s="20"/>
      <c r="H657" s="20"/>
      <c r="I657" s="20"/>
      <c r="J657" s="32"/>
      <c r="K657" s="12">
        <f t="shared" si="22"/>
        <v>0</v>
      </c>
      <c r="L657" s="12">
        <f t="shared" si="23"/>
        <v>0</v>
      </c>
      <c r="M657" s="12">
        <f>IF(E657&lt;1,0,IF(A657&lt;(Støtteark!$H$4-5),0,(IF(G657="Utførelse",(K657),IF(G657="Fagkontroll",(L657),0)))))</f>
        <v>0</v>
      </c>
      <c r="N657" s="12">
        <f>IF(A657&lt;(Støtteark!$H$4-5),0,B657)</f>
        <v>0</v>
      </c>
    </row>
    <row r="658" spans="1:14" x14ac:dyDescent="0.25">
      <c r="A658" s="20"/>
      <c r="B658" s="20"/>
      <c r="C658" s="20"/>
      <c r="D658" s="20"/>
      <c r="E658" s="20"/>
      <c r="F658" s="20"/>
      <c r="G658" s="20"/>
      <c r="H658" s="20"/>
      <c r="I658" s="20"/>
      <c r="J658" s="32"/>
      <c r="K658" s="12">
        <f t="shared" si="22"/>
        <v>0</v>
      </c>
      <c r="L658" s="12">
        <f t="shared" si="23"/>
        <v>0</v>
      </c>
      <c r="M658" s="12">
        <f>IF(E658&lt;1,0,IF(A658&lt;(Støtteark!$H$4-5),0,(IF(G658="Utførelse",(K658),IF(G658="Fagkontroll",(L658),0)))))</f>
        <v>0</v>
      </c>
      <c r="N658" s="12">
        <f>IF(A658&lt;(Støtteark!$H$4-5),0,B658)</f>
        <v>0</v>
      </c>
    </row>
    <row r="659" spans="1:14" x14ac:dyDescent="0.25">
      <c r="A659" s="20"/>
      <c r="B659" s="20"/>
      <c r="C659" s="20"/>
      <c r="D659" s="20"/>
      <c r="E659" s="20"/>
      <c r="F659" s="20"/>
      <c r="G659" s="20"/>
      <c r="H659" s="20"/>
      <c r="I659" s="20"/>
      <c r="J659" s="32"/>
      <c r="K659" s="12">
        <f t="shared" si="22"/>
        <v>0</v>
      </c>
      <c r="L659" s="12">
        <f t="shared" si="23"/>
        <v>0</v>
      </c>
      <c r="M659" s="12">
        <f>IF(E659&lt;1,0,IF(A659&lt;(Støtteark!$H$4-5),0,(IF(G659="Utførelse",(K659),IF(G659="Fagkontroll",(L659),0)))))</f>
        <v>0</v>
      </c>
      <c r="N659" s="12">
        <f>IF(A659&lt;(Støtteark!$H$4-5),0,B659)</f>
        <v>0</v>
      </c>
    </row>
    <row r="660" spans="1:14" x14ac:dyDescent="0.25">
      <c r="A660" s="20"/>
      <c r="B660" s="20"/>
      <c r="C660" s="20"/>
      <c r="D660" s="20"/>
      <c r="E660" s="20"/>
      <c r="F660" s="20"/>
      <c r="G660" s="20"/>
      <c r="H660" s="20"/>
      <c r="I660" s="20"/>
      <c r="J660" s="32"/>
      <c r="K660" s="12">
        <f t="shared" si="22"/>
        <v>0</v>
      </c>
      <c r="L660" s="12">
        <f t="shared" si="23"/>
        <v>0</v>
      </c>
      <c r="M660" s="12">
        <f>IF(E660&lt;1,0,IF(A660&lt;(Støtteark!$H$4-5),0,(IF(G660="Utførelse",(K660),IF(G660="Fagkontroll",(L660),0)))))</f>
        <v>0</v>
      </c>
      <c r="N660" s="12">
        <f>IF(A660&lt;(Støtteark!$H$4-5),0,B660)</f>
        <v>0</v>
      </c>
    </row>
    <row r="661" spans="1:14" x14ac:dyDescent="0.25">
      <c r="A661" s="20"/>
      <c r="B661" s="20"/>
      <c r="C661" s="20"/>
      <c r="D661" s="20"/>
      <c r="E661" s="20"/>
      <c r="F661" s="20"/>
      <c r="G661" s="20"/>
      <c r="H661" s="20"/>
      <c r="I661" s="20"/>
      <c r="J661" s="32"/>
      <c r="K661" s="12">
        <f t="shared" si="22"/>
        <v>0</v>
      </c>
      <c r="L661" s="12">
        <f t="shared" si="23"/>
        <v>0</v>
      </c>
      <c r="M661" s="12">
        <f>IF(E661&lt;1,0,IF(A661&lt;(Støtteark!$H$4-5),0,(IF(G661="Utførelse",(K661),IF(G661="Fagkontroll",(L661),0)))))</f>
        <v>0</v>
      </c>
      <c r="N661" s="12">
        <f>IF(A661&lt;(Støtteark!$H$4-5),0,B661)</f>
        <v>0</v>
      </c>
    </row>
    <row r="662" spans="1:14" x14ac:dyDescent="0.25">
      <c r="A662" s="20"/>
      <c r="B662" s="20"/>
      <c r="C662" s="20"/>
      <c r="D662" s="20"/>
      <c r="E662" s="20"/>
      <c r="F662" s="20"/>
      <c r="G662" s="20"/>
      <c r="H662" s="20"/>
      <c r="I662" s="20"/>
      <c r="J662" s="32"/>
      <c r="K662" s="12">
        <f t="shared" si="22"/>
        <v>0</v>
      </c>
      <c r="L662" s="12">
        <f t="shared" si="23"/>
        <v>0</v>
      </c>
      <c r="M662" s="12">
        <f>IF(E662&lt;1,0,IF(A662&lt;(Støtteark!$H$4-5),0,(IF(G662="Utførelse",(K662),IF(G662="Fagkontroll",(L662),0)))))</f>
        <v>0</v>
      </c>
      <c r="N662" s="12">
        <f>IF(A662&lt;(Støtteark!$H$4-5),0,B662)</f>
        <v>0</v>
      </c>
    </row>
    <row r="663" spans="1:14" x14ac:dyDescent="0.25">
      <c r="A663" s="20"/>
      <c r="B663" s="20"/>
      <c r="C663" s="20"/>
      <c r="D663" s="20"/>
      <c r="E663" s="20"/>
      <c r="F663" s="20"/>
      <c r="G663" s="20"/>
      <c r="H663" s="20"/>
      <c r="I663" s="20"/>
      <c r="J663" s="32"/>
      <c r="K663" s="12">
        <f t="shared" si="22"/>
        <v>0</v>
      </c>
      <c r="L663" s="12">
        <f t="shared" si="23"/>
        <v>0</v>
      </c>
      <c r="M663" s="12">
        <f>IF(E663&lt;1,0,IF(A663&lt;(Støtteark!$H$4-5),0,(IF(G663="Utførelse",(K663),IF(G663="Fagkontroll",(L663),0)))))</f>
        <v>0</v>
      </c>
      <c r="N663" s="12">
        <f>IF(A663&lt;(Støtteark!$H$4-5),0,B663)</f>
        <v>0</v>
      </c>
    </row>
    <row r="664" spans="1:14" x14ac:dyDescent="0.25">
      <c r="A664" s="20"/>
      <c r="B664" s="20"/>
      <c r="C664" s="20"/>
      <c r="D664" s="20"/>
      <c r="E664" s="20"/>
      <c r="F664" s="20"/>
      <c r="G664" s="20"/>
      <c r="H664" s="20"/>
      <c r="I664" s="20"/>
      <c r="J664" s="32"/>
      <c r="K664" s="12">
        <f t="shared" si="22"/>
        <v>0</v>
      </c>
      <c r="L664" s="12">
        <f t="shared" si="23"/>
        <v>0</v>
      </c>
      <c r="M664" s="12">
        <f>IF(E664&lt;1,0,IF(A664&lt;(Støtteark!$H$4-5),0,(IF(G664="Utførelse",(K664),IF(G664="Fagkontroll",(L664),0)))))</f>
        <v>0</v>
      </c>
      <c r="N664" s="12">
        <f>IF(A664&lt;(Støtteark!$H$4-5),0,B664)</f>
        <v>0</v>
      </c>
    </row>
    <row r="665" spans="1:14" x14ac:dyDescent="0.25">
      <c r="A665" s="20"/>
      <c r="B665" s="20"/>
      <c r="C665" s="20"/>
      <c r="D665" s="20"/>
      <c r="E665" s="20"/>
      <c r="F665" s="20"/>
      <c r="G665" s="20"/>
      <c r="H665" s="20"/>
      <c r="I665" s="20"/>
      <c r="J665" s="32"/>
      <c r="K665" s="12">
        <f t="shared" si="22"/>
        <v>0</v>
      </c>
      <c r="L665" s="12">
        <f t="shared" si="23"/>
        <v>0</v>
      </c>
      <c r="M665" s="12">
        <f>IF(E665&lt;1,0,IF(A665&lt;(Støtteark!$H$4-5),0,(IF(G665="Utførelse",(K665),IF(G665="Fagkontroll",(L665),0)))))</f>
        <v>0</v>
      </c>
      <c r="N665" s="12">
        <f>IF(A665&lt;(Støtteark!$H$4-5),0,B665)</f>
        <v>0</v>
      </c>
    </row>
    <row r="666" spans="1:14" x14ac:dyDescent="0.25">
      <c r="A666" s="20"/>
      <c r="B666" s="20"/>
      <c r="C666" s="20"/>
      <c r="D666" s="20"/>
      <c r="E666" s="20"/>
      <c r="F666" s="20"/>
      <c r="G666" s="20"/>
      <c r="H666" s="20"/>
      <c r="I666" s="20"/>
      <c r="J666" s="32"/>
      <c r="K666" s="12">
        <f t="shared" si="22"/>
        <v>0</v>
      </c>
      <c r="L666" s="12">
        <f t="shared" si="23"/>
        <v>0</v>
      </c>
      <c r="M666" s="12">
        <f>IF(E666&lt;1,0,IF(A666&lt;(Støtteark!$H$4-5),0,(IF(G666="Utførelse",(K666),IF(G666="Fagkontroll",(L666),0)))))</f>
        <v>0</v>
      </c>
      <c r="N666" s="12">
        <f>IF(A666&lt;(Støtteark!$H$4-5),0,B666)</f>
        <v>0</v>
      </c>
    </row>
    <row r="667" spans="1:14" x14ac:dyDescent="0.25">
      <c r="A667" s="20"/>
      <c r="B667" s="20"/>
      <c r="C667" s="20"/>
      <c r="D667" s="20"/>
      <c r="E667" s="20"/>
      <c r="F667" s="20"/>
      <c r="G667" s="20"/>
      <c r="H667" s="20"/>
      <c r="I667" s="20"/>
      <c r="J667" s="32"/>
      <c r="K667" s="12">
        <f t="shared" si="22"/>
        <v>0</v>
      </c>
      <c r="L667" s="12">
        <f t="shared" si="23"/>
        <v>0</v>
      </c>
      <c r="M667" s="12">
        <f>IF(E667&lt;1,0,IF(A667&lt;(Støtteark!$H$4-5),0,(IF(G667="Utførelse",(K667),IF(G667="Fagkontroll",(L667),0)))))</f>
        <v>0</v>
      </c>
      <c r="N667" s="12">
        <f>IF(A667&lt;(Støtteark!$H$4-5),0,B667)</f>
        <v>0</v>
      </c>
    </row>
    <row r="668" spans="1:14" x14ac:dyDescent="0.25">
      <c r="A668" s="20"/>
      <c r="B668" s="20"/>
      <c r="C668" s="20"/>
      <c r="D668" s="20"/>
      <c r="E668" s="20"/>
      <c r="F668" s="20"/>
      <c r="G668" s="20"/>
      <c r="H668" s="20"/>
      <c r="I668" s="20"/>
      <c r="J668" s="32"/>
      <c r="K668" s="12">
        <f t="shared" si="22"/>
        <v>0</v>
      </c>
      <c r="L668" s="12">
        <f t="shared" si="23"/>
        <v>0</v>
      </c>
      <c r="M668" s="12">
        <f>IF(E668&lt;1,0,IF(A668&lt;(Støtteark!$H$4-5),0,(IF(G668="Utførelse",(K668),IF(G668="Fagkontroll",(L668),0)))))</f>
        <v>0</v>
      </c>
      <c r="N668" s="12">
        <f>IF(A668&lt;(Støtteark!$H$4-5),0,B668)</f>
        <v>0</v>
      </c>
    </row>
    <row r="669" spans="1:14" x14ac:dyDescent="0.25">
      <c r="A669" s="20"/>
      <c r="B669" s="20"/>
      <c r="C669" s="20"/>
      <c r="D669" s="20"/>
      <c r="E669" s="20"/>
      <c r="F669" s="20"/>
      <c r="G669" s="20"/>
      <c r="H669" s="20"/>
      <c r="I669" s="20"/>
      <c r="J669" s="32"/>
      <c r="K669" s="12">
        <f t="shared" si="22"/>
        <v>0</v>
      </c>
      <c r="L669" s="12">
        <f t="shared" si="23"/>
        <v>0</v>
      </c>
      <c r="M669" s="12">
        <f>IF(E669&lt;1,0,IF(A669&lt;(Støtteark!$H$4-5),0,(IF(G669="Utførelse",(K669),IF(G669="Fagkontroll",(L669),0)))))</f>
        <v>0</v>
      </c>
      <c r="N669" s="12">
        <f>IF(A669&lt;(Støtteark!$H$4-5),0,B669)</f>
        <v>0</v>
      </c>
    </row>
    <row r="670" spans="1:14" x14ac:dyDescent="0.25">
      <c r="A670" s="20"/>
      <c r="B670" s="20"/>
      <c r="C670" s="20"/>
      <c r="D670" s="20"/>
      <c r="E670" s="20"/>
      <c r="F670" s="20"/>
      <c r="G670" s="20"/>
      <c r="H670" s="20"/>
      <c r="I670" s="20"/>
      <c r="J670" s="32"/>
      <c r="K670" s="12">
        <f t="shared" si="22"/>
        <v>0</v>
      </c>
      <c r="L670" s="12">
        <f t="shared" si="23"/>
        <v>0</v>
      </c>
      <c r="M670" s="12">
        <f>IF(E670&lt;1,0,IF(A670&lt;(Støtteark!$H$4-5),0,(IF(G670="Utførelse",(K670),IF(G670="Fagkontroll",(L670),0)))))</f>
        <v>0</v>
      </c>
      <c r="N670" s="12">
        <f>IF(A670&lt;(Støtteark!$H$4-5),0,B670)</f>
        <v>0</v>
      </c>
    </row>
    <row r="671" spans="1:14" x14ac:dyDescent="0.25">
      <c r="A671" s="20"/>
      <c r="B671" s="20"/>
      <c r="C671" s="20"/>
      <c r="D671" s="20"/>
      <c r="E671" s="20"/>
      <c r="F671" s="20"/>
      <c r="G671" s="20"/>
      <c r="H671" s="20"/>
      <c r="I671" s="20"/>
      <c r="J671" s="32"/>
      <c r="K671" s="12">
        <f t="shared" si="22"/>
        <v>0</v>
      </c>
      <c r="L671" s="12">
        <f t="shared" si="23"/>
        <v>0</v>
      </c>
      <c r="M671" s="12">
        <f>IF(E671&lt;1,0,IF(A671&lt;(Støtteark!$H$4-5),0,(IF(G671="Utførelse",(K671),IF(G671="Fagkontroll",(L671),0)))))</f>
        <v>0</v>
      </c>
      <c r="N671" s="12">
        <f>IF(A671&lt;(Støtteark!$H$4-5),0,B671)</f>
        <v>0</v>
      </c>
    </row>
    <row r="672" spans="1:14" x14ac:dyDescent="0.25">
      <c r="A672" s="20"/>
      <c r="B672" s="20"/>
      <c r="C672" s="20"/>
      <c r="D672" s="20"/>
      <c r="E672" s="20"/>
      <c r="F672" s="20"/>
      <c r="G672" s="20"/>
      <c r="H672" s="20"/>
      <c r="I672" s="20"/>
      <c r="J672" s="32"/>
      <c r="K672" s="12">
        <f t="shared" si="22"/>
        <v>0</v>
      </c>
      <c r="L672" s="12">
        <f t="shared" si="23"/>
        <v>0</v>
      </c>
      <c r="M672" s="12">
        <f>IF(E672&lt;1,0,IF(A672&lt;(Støtteark!$H$4-5),0,(IF(G672="Utførelse",(K672),IF(G672="Fagkontroll",(L672),0)))))</f>
        <v>0</v>
      </c>
      <c r="N672" s="12">
        <f>IF(A672&lt;(Støtteark!$H$4-5),0,B672)</f>
        <v>0</v>
      </c>
    </row>
    <row r="673" spans="1:14" x14ac:dyDescent="0.25">
      <c r="A673" s="20"/>
      <c r="B673" s="20"/>
      <c r="C673" s="20"/>
      <c r="D673" s="20"/>
      <c r="E673" s="20"/>
      <c r="F673" s="20"/>
      <c r="G673" s="20"/>
      <c r="H673" s="20"/>
      <c r="I673" s="20"/>
      <c r="J673" s="32"/>
      <c r="K673" s="12">
        <f t="shared" si="22"/>
        <v>0</v>
      </c>
      <c r="L673" s="12">
        <f t="shared" si="23"/>
        <v>0</v>
      </c>
      <c r="M673" s="12">
        <f>IF(E673&lt;1,0,IF(A673&lt;(Støtteark!$H$4-5),0,(IF(G673="Utførelse",(K673),IF(G673="Fagkontroll",(L673),0)))))</f>
        <v>0</v>
      </c>
      <c r="N673" s="12">
        <f>IF(A673&lt;(Støtteark!$H$4-5),0,B673)</f>
        <v>0</v>
      </c>
    </row>
    <row r="674" spans="1:14" x14ac:dyDescent="0.25">
      <c r="A674" s="20"/>
      <c r="B674" s="20"/>
      <c r="C674" s="20"/>
      <c r="D674" s="20"/>
      <c r="E674" s="20"/>
      <c r="F674" s="20"/>
      <c r="G674" s="20"/>
      <c r="H674" s="20"/>
      <c r="I674" s="20"/>
      <c r="J674" s="32"/>
      <c r="K674" s="12">
        <f t="shared" si="22"/>
        <v>0</v>
      </c>
      <c r="L674" s="12">
        <f t="shared" si="23"/>
        <v>0</v>
      </c>
      <c r="M674" s="12">
        <f>IF(E674&lt;1,0,IF(A674&lt;(Støtteark!$H$4-5),0,(IF(G674="Utførelse",(K674),IF(G674="Fagkontroll",(L674),0)))))</f>
        <v>0</v>
      </c>
      <c r="N674" s="12">
        <f>IF(A674&lt;(Støtteark!$H$4-5),0,B674)</f>
        <v>0</v>
      </c>
    </row>
    <row r="675" spans="1:14" x14ac:dyDescent="0.25">
      <c r="A675" s="20"/>
      <c r="B675" s="20"/>
      <c r="C675" s="20"/>
      <c r="D675" s="20"/>
      <c r="E675" s="20"/>
      <c r="F675" s="20"/>
      <c r="G675" s="20"/>
      <c r="H675" s="20"/>
      <c r="I675" s="20"/>
      <c r="J675" s="32"/>
      <c r="K675" s="12">
        <f t="shared" si="22"/>
        <v>0</v>
      </c>
      <c r="L675" s="12">
        <f t="shared" si="23"/>
        <v>0</v>
      </c>
      <c r="M675" s="12">
        <f>IF(E675&lt;1,0,IF(A675&lt;(Støtteark!$H$4-5),0,(IF(G675="Utførelse",(K675),IF(G675="Fagkontroll",(L675),0)))))</f>
        <v>0</v>
      </c>
      <c r="N675" s="12">
        <f>IF(A675&lt;(Støtteark!$H$4-5),0,B675)</f>
        <v>0</v>
      </c>
    </row>
    <row r="676" spans="1:14" x14ac:dyDescent="0.25">
      <c r="A676" s="20"/>
      <c r="B676" s="20"/>
      <c r="C676" s="20"/>
      <c r="D676" s="20"/>
      <c r="E676" s="20"/>
      <c r="F676" s="20"/>
      <c r="G676" s="20"/>
      <c r="H676" s="20"/>
      <c r="I676" s="20"/>
      <c r="J676" s="32"/>
      <c r="K676" s="12">
        <f t="shared" si="22"/>
        <v>0</v>
      </c>
      <c r="L676" s="12">
        <f t="shared" si="23"/>
        <v>0</v>
      </c>
      <c r="M676" s="12">
        <f>IF(E676&lt;1,0,IF(A676&lt;(Støtteark!$H$4-5),0,(IF(G676="Utførelse",(K676),IF(G676="Fagkontroll",(L676),0)))))</f>
        <v>0</v>
      </c>
      <c r="N676" s="12">
        <f>IF(A676&lt;(Støtteark!$H$4-5),0,B676)</f>
        <v>0</v>
      </c>
    </row>
    <row r="677" spans="1:14" x14ac:dyDescent="0.25">
      <c r="A677" s="20"/>
      <c r="B677" s="20"/>
      <c r="C677" s="20"/>
      <c r="D677" s="20"/>
      <c r="E677" s="20"/>
      <c r="F677" s="20"/>
      <c r="G677" s="20"/>
      <c r="H677" s="20"/>
      <c r="I677" s="20"/>
      <c r="J677" s="32"/>
      <c r="K677" s="12">
        <f t="shared" si="22"/>
        <v>0</v>
      </c>
      <c r="L677" s="12">
        <f t="shared" si="23"/>
        <v>0</v>
      </c>
      <c r="M677" s="12">
        <f>IF(E677&lt;1,0,IF(A677&lt;(Støtteark!$H$4-5),0,(IF(G677="Utførelse",(K677),IF(G677="Fagkontroll",(L677),0)))))</f>
        <v>0</v>
      </c>
      <c r="N677" s="12">
        <f>IF(A677&lt;(Støtteark!$H$4-5),0,B677)</f>
        <v>0</v>
      </c>
    </row>
    <row r="678" spans="1:14" x14ac:dyDescent="0.25">
      <c r="A678" s="20"/>
      <c r="B678" s="20"/>
      <c r="C678" s="20"/>
      <c r="D678" s="20"/>
      <c r="E678" s="20"/>
      <c r="F678" s="20"/>
      <c r="G678" s="20"/>
      <c r="H678" s="20"/>
      <c r="I678" s="20"/>
      <c r="J678" s="32"/>
      <c r="K678" s="12">
        <f t="shared" si="22"/>
        <v>0</v>
      </c>
      <c r="L678" s="12">
        <f t="shared" si="23"/>
        <v>0</v>
      </c>
      <c r="M678" s="12">
        <f>IF(E678&lt;1,0,IF(A678&lt;(Støtteark!$H$4-5),0,(IF(G678="Utførelse",(K678),IF(G678="Fagkontroll",(L678),0)))))</f>
        <v>0</v>
      </c>
      <c r="N678" s="12">
        <f>IF(A678&lt;(Støtteark!$H$4-5),0,B678)</f>
        <v>0</v>
      </c>
    </row>
    <row r="679" spans="1:14" x14ac:dyDescent="0.25">
      <c r="A679" s="20"/>
      <c r="B679" s="20"/>
      <c r="C679" s="20"/>
      <c r="D679" s="20"/>
      <c r="E679" s="20"/>
      <c r="F679" s="20"/>
      <c r="G679" s="20"/>
      <c r="H679" s="20"/>
      <c r="I679" s="20"/>
      <c r="J679" s="32"/>
      <c r="K679" s="12">
        <f t="shared" si="22"/>
        <v>0</v>
      </c>
      <c r="L679" s="12">
        <f t="shared" si="23"/>
        <v>0</v>
      </c>
      <c r="M679" s="12">
        <f>IF(E679&lt;1,0,IF(A679&lt;(Støtteark!$H$4-5),0,(IF(G679="Utførelse",(K679),IF(G679="Fagkontroll",(L679),0)))))</f>
        <v>0</v>
      </c>
      <c r="N679" s="12">
        <f>IF(A679&lt;(Støtteark!$H$4-5),0,B679)</f>
        <v>0</v>
      </c>
    </row>
    <row r="680" spans="1:14" x14ac:dyDescent="0.25">
      <c r="A680" s="20"/>
      <c r="B680" s="20"/>
      <c r="C680" s="20"/>
      <c r="D680" s="20"/>
      <c r="E680" s="20"/>
      <c r="F680" s="20"/>
      <c r="G680" s="20"/>
      <c r="H680" s="20"/>
      <c r="I680" s="20"/>
      <c r="J680" s="32"/>
      <c r="K680" s="12">
        <f t="shared" si="22"/>
        <v>0</v>
      </c>
      <c r="L680" s="12">
        <f t="shared" si="23"/>
        <v>0</v>
      </c>
      <c r="M680" s="12">
        <f>IF(E680&lt;1,0,IF(A680&lt;(Støtteark!$H$4-5),0,(IF(G680="Utførelse",(K680),IF(G680="Fagkontroll",(L680),0)))))</f>
        <v>0</v>
      </c>
      <c r="N680" s="12">
        <f>IF(A680&lt;(Støtteark!$H$4-5),0,B680)</f>
        <v>0</v>
      </c>
    </row>
    <row r="681" spans="1:14" x14ac:dyDescent="0.25">
      <c r="A681" s="20"/>
      <c r="B681" s="20"/>
      <c r="C681" s="20"/>
      <c r="D681" s="20"/>
      <c r="E681" s="20"/>
      <c r="F681" s="20"/>
      <c r="G681" s="20"/>
      <c r="H681" s="20"/>
      <c r="I681" s="20"/>
      <c r="J681" s="32"/>
      <c r="K681" s="12">
        <f t="shared" si="22"/>
        <v>0</v>
      </c>
      <c r="L681" s="12">
        <f t="shared" si="23"/>
        <v>0</v>
      </c>
      <c r="M681" s="12">
        <f>IF(E681&lt;1,0,IF(A681&lt;(Støtteark!$H$4-5),0,(IF(G681="Utførelse",(K681),IF(G681="Fagkontroll",(L681),0)))))</f>
        <v>0</v>
      </c>
      <c r="N681" s="12">
        <f>IF(A681&lt;(Støtteark!$H$4-5),0,B681)</f>
        <v>0</v>
      </c>
    </row>
    <row r="682" spans="1:14" x14ac:dyDescent="0.25">
      <c r="A682" s="20"/>
      <c r="B682" s="20"/>
      <c r="C682" s="20"/>
      <c r="D682" s="20"/>
      <c r="E682" s="20"/>
      <c r="F682" s="20"/>
      <c r="G682" s="20"/>
      <c r="H682" s="20"/>
      <c r="I682" s="20"/>
      <c r="J682" s="32"/>
      <c r="K682" s="12">
        <f t="shared" si="22"/>
        <v>0</v>
      </c>
      <c r="L682" s="12">
        <f t="shared" si="23"/>
        <v>0</v>
      </c>
      <c r="M682" s="12">
        <f>IF(E682&lt;1,0,IF(A682&lt;(Støtteark!$H$4-5),0,(IF(G682="Utførelse",(K682),IF(G682="Fagkontroll",(L682),0)))))</f>
        <v>0</v>
      </c>
      <c r="N682" s="12">
        <f>IF(A682&lt;(Støtteark!$H$4-5),0,B682)</f>
        <v>0</v>
      </c>
    </row>
    <row r="683" spans="1:14" x14ac:dyDescent="0.25">
      <c r="A683" s="20"/>
      <c r="B683" s="20"/>
      <c r="C683" s="20"/>
      <c r="D683" s="20"/>
      <c r="E683" s="20"/>
      <c r="F683" s="20"/>
      <c r="G683" s="20"/>
      <c r="H683" s="20"/>
      <c r="I683" s="20"/>
      <c r="J683" s="32"/>
      <c r="K683" s="12">
        <f t="shared" si="22"/>
        <v>0</v>
      </c>
      <c r="L683" s="12">
        <f t="shared" si="23"/>
        <v>0</v>
      </c>
      <c r="M683" s="12">
        <f>IF(E683&lt;1,0,IF(A683&lt;(Støtteark!$H$4-5),0,(IF(G683="Utførelse",(K683),IF(G683="Fagkontroll",(L683),0)))))</f>
        <v>0</v>
      </c>
      <c r="N683" s="12">
        <f>IF(A683&lt;(Støtteark!$H$4-5),0,B683)</f>
        <v>0</v>
      </c>
    </row>
    <row r="684" spans="1:14" x14ac:dyDescent="0.25">
      <c r="A684" s="20"/>
      <c r="B684" s="20"/>
      <c r="C684" s="20"/>
      <c r="D684" s="20"/>
      <c r="E684" s="20"/>
      <c r="F684" s="20"/>
      <c r="G684" s="20"/>
      <c r="H684" s="20"/>
      <c r="I684" s="20"/>
      <c r="J684" s="32"/>
      <c r="K684" s="12">
        <f t="shared" si="22"/>
        <v>0</v>
      </c>
      <c r="L684" s="12">
        <f t="shared" si="23"/>
        <v>0</v>
      </c>
      <c r="M684" s="12">
        <f>IF(E684&lt;1,0,IF(A684&lt;(Støtteark!$H$4-5),0,(IF(G684="Utførelse",(K684),IF(G684="Fagkontroll",(L684),0)))))</f>
        <v>0</v>
      </c>
      <c r="N684" s="12">
        <f>IF(A684&lt;(Støtteark!$H$4-5),0,B684)</f>
        <v>0</v>
      </c>
    </row>
    <row r="685" spans="1:14" x14ac:dyDescent="0.25">
      <c r="A685" s="20"/>
      <c r="B685" s="20"/>
      <c r="C685" s="20"/>
      <c r="D685" s="20"/>
      <c r="E685" s="20"/>
      <c r="F685" s="20"/>
      <c r="G685" s="20"/>
      <c r="H685" s="20"/>
      <c r="I685" s="20"/>
      <c r="J685" s="32"/>
      <c r="K685" s="12">
        <f t="shared" si="22"/>
        <v>0</v>
      </c>
      <c r="L685" s="12">
        <f t="shared" si="23"/>
        <v>0</v>
      </c>
      <c r="M685" s="12">
        <f>IF(E685&lt;1,0,IF(A685&lt;(Støtteark!$H$4-5),0,(IF(G685="Utførelse",(K685),IF(G685="Fagkontroll",(L685),0)))))</f>
        <v>0</v>
      </c>
      <c r="N685" s="12">
        <f>IF(A685&lt;(Støtteark!$H$4-5),0,B685)</f>
        <v>0</v>
      </c>
    </row>
    <row r="686" spans="1:14" x14ac:dyDescent="0.25">
      <c r="A686" s="20"/>
      <c r="B686" s="20"/>
      <c r="C686" s="20"/>
      <c r="D686" s="20"/>
      <c r="E686" s="20"/>
      <c r="F686" s="20"/>
      <c r="G686" s="20"/>
      <c r="H686" s="20"/>
      <c r="I686" s="20"/>
      <c r="J686" s="32"/>
      <c r="K686" s="12">
        <f t="shared" si="22"/>
        <v>0</v>
      </c>
      <c r="L686" s="12">
        <f t="shared" si="23"/>
        <v>0</v>
      </c>
      <c r="M686" s="12">
        <f>IF(E686&lt;1,0,IF(A686&lt;(Støtteark!$H$4-5),0,(IF(G686="Utførelse",(K686),IF(G686="Fagkontroll",(L686),0)))))</f>
        <v>0</v>
      </c>
      <c r="N686" s="12">
        <f>IF(A686&lt;(Støtteark!$H$4-5),0,B686)</f>
        <v>0</v>
      </c>
    </row>
    <row r="687" spans="1:14" x14ac:dyDescent="0.25">
      <c r="A687" s="20"/>
      <c r="B687" s="20"/>
      <c r="C687" s="20"/>
      <c r="D687" s="20"/>
      <c r="E687" s="20"/>
      <c r="F687" s="20"/>
      <c r="G687" s="20"/>
      <c r="H687" s="20"/>
      <c r="I687" s="20"/>
      <c r="J687" s="32"/>
      <c r="K687" s="12">
        <f t="shared" si="22"/>
        <v>0</v>
      </c>
      <c r="L687" s="12">
        <f t="shared" si="23"/>
        <v>0</v>
      </c>
      <c r="M687" s="12">
        <f>IF(E687&lt;1,0,IF(A687&lt;(Støtteark!$H$4-5),0,(IF(G687="Utførelse",(K687),IF(G687="Fagkontroll",(L687),0)))))</f>
        <v>0</v>
      </c>
      <c r="N687" s="12">
        <f>IF(A687&lt;(Støtteark!$H$4-5),0,B687)</f>
        <v>0</v>
      </c>
    </row>
    <row r="688" spans="1:14" x14ac:dyDescent="0.25">
      <c r="A688" s="20"/>
      <c r="B688" s="20"/>
      <c r="C688" s="20"/>
      <c r="D688" s="20"/>
      <c r="E688" s="20"/>
      <c r="F688" s="20"/>
      <c r="G688" s="20"/>
      <c r="H688" s="20"/>
      <c r="I688" s="20"/>
      <c r="J688" s="32"/>
      <c r="K688" s="12">
        <f t="shared" si="22"/>
        <v>0</v>
      </c>
      <c r="L688" s="12">
        <f t="shared" si="23"/>
        <v>0</v>
      </c>
      <c r="M688" s="12">
        <f>IF(E688&lt;1,0,IF(A688&lt;(Støtteark!$H$4-5),0,(IF(G688="Utførelse",(K688),IF(G688="Fagkontroll",(L688),0)))))</f>
        <v>0</v>
      </c>
      <c r="N688" s="12">
        <f>IF(A688&lt;(Støtteark!$H$4-5),0,B688)</f>
        <v>0</v>
      </c>
    </row>
    <row r="689" spans="1:14" x14ac:dyDescent="0.25">
      <c r="A689" s="20"/>
      <c r="B689" s="20"/>
      <c r="C689" s="20"/>
      <c r="D689" s="20"/>
      <c r="E689" s="20"/>
      <c r="F689" s="20"/>
      <c r="G689" s="20"/>
      <c r="H689" s="20"/>
      <c r="I689" s="20"/>
      <c r="J689" s="32"/>
      <c r="K689" s="12">
        <f t="shared" si="22"/>
        <v>0</v>
      </c>
      <c r="L689" s="12">
        <f t="shared" si="23"/>
        <v>0</v>
      </c>
      <c r="M689" s="12">
        <f>IF(E689&lt;1,0,IF(A689&lt;(Støtteark!$H$4-5),0,(IF(G689="Utførelse",(K689),IF(G689="Fagkontroll",(L689),0)))))</f>
        <v>0</v>
      </c>
      <c r="N689" s="12">
        <f>IF(A689&lt;(Støtteark!$H$4-5),0,B689)</f>
        <v>0</v>
      </c>
    </row>
    <row r="690" spans="1:14" x14ac:dyDescent="0.25">
      <c r="A690" s="20"/>
      <c r="B690" s="20"/>
      <c r="C690" s="20"/>
      <c r="D690" s="20"/>
      <c r="E690" s="20"/>
      <c r="F690" s="20"/>
      <c r="G690" s="20"/>
      <c r="H690" s="20"/>
      <c r="I690" s="20"/>
      <c r="J690" s="32"/>
      <c r="K690" s="12">
        <f t="shared" si="22"/>
        <v>0</v>
      </c>
      <c r="L690" s="12">
        <f t="shared" si="23"/>
        <v>0</v>
      </c>
      <c r="M690" s="12">
        <f>IF(E690&lt;1,0,IF(A690&lt;(Støtteark!$H$4-5),0,(IF(G690="Utførelse",(K690),IF(G690="Fagkontroll",(L690),0)))))</f>
        <v>0</v>
      </c>
      <c r="N690" s="12">
        <f>IF(A690&lt;(Støtteark!$H$4-5),0,B690)</f>
        <v>0</v>
      </c>
    </row>
    <row r="691" spans="1:14" x14ac:dyDescent="0.25">
      <c r="A691" s="20"/>
      <c r="B691" s="20"/>
      <c r="C691" s="20"/>
      <c r="D691" s="20"/>
      <c r="E691" s="20"/>
      <c r="F691" s="20"/>
      <c r="G691" s="20"/>
      <c r="H691" s="20"/>
      <c r="I691" s="20"/>
      <c r="J691" s="32"/>
      <c r="K691" s="12">
        <f t="shared" si="22"/>
        <v>0</v>
      </c>
      <c r="L691" s="12">
        <f t="shared" si="23"/>
        <v>0</v>
      </c>
      <c r="M691" s="12">
        <f>IF(E691&lt;1,0,IF(A691&lt;(Støtteark!$H$4-5),0,(IF(G691="Utførelse",(K691),IF(G691="Fagkontroll",(L691),0)))))</f>
        <v>0</v>
      </c>
      <c r="N691" s="12">
        <f>IF(A691&lt;(Støtteark!$H$4-5),0,B691)</f>
        <v>0</v>
      </c>
    </row>
    <row r="692" spans="1:14" x14ac:dyDescent="0.25">
      <c r="A692" s="20"/>
      <c r="B692" s="20"/>
      <c r="C692" s="20"/>
      <c r="D692" s="20"/>
      <c r="E692" s="20"/>
      <c r="F692" s="20"/>
      <c r="G692" s="20"/>
      <c r="H692" s="20"/>
      <c r="I692" s="20"/>
      <c r="J692" s="32"/>
      <c r="K692" s="12">
        <f t="shared" si="22"/>
        <v>0</v>
      </c>
      <c r="L692" s="12">
        <f t="shared" si="23"/>
        <v>0</v>
      </c>
      <c r="M692" s="12">
        <f>IF(E692&lt;1,0,IF(A692&lt;(Støtteark!$H$4-5),0,(IF(G692="Utførelse",(K692),IF(G692="Fagkontroll",(L692),0)))))</f>
        <v>0</v>
      </c>
      <c r="N692" s="12">
        <f>IF(A692&lt;(Støtteark!$H$4-5),0,B692)</f>
        <v>0</v>
      </c>
    </row>
    <row r="693" spans="1:14" x14ac:dyDescent="0.25">
      <c r="A693" s="20"/>
      <c r="B693" s="20"/>
      <c r="C693" s="20"/>
      <c r="D693" s="20"/>
      <c r="E693" s="20"/>
      <c r="F693" s="20"/>
      <c r="G693" s="20"/>
      <c r="H693" s="20"/>
      <c r="I693" s="20"/>
      <c r="J693" s="32"/>
      <c r="K693" s="12">
        <f t="shared" si="22"/>
        <v>0</v>
      </c>
      <c r="L693" s="12">
        <f t="shared" si="23"/>
        <v>0</v>
      </c>
      <c r="M693" s="12">
        <f>IF(E693&lt;1,0,IF(A693&lt;(Støtteark!$H$4-5),0,(IF(G693="Utførelse",(K693),IF(G693="Fagkontroll",(L693),0)))))</f>
        <v>0</v>
      </c>
      <c r="N693" s="12">
        <f>IF(A693&lt;(Støtteark!$H$4-5),0,B693)</f>
        <v>0</v>
      </c>
    </row>
    <row r="694" spans="1:14" x14ac:dyDescent="0.25">
      <c r="A694" s="20"/>
      <c r="B694" s="20"/>
      <c r="C694" s="20"/>
      <c r="D694" s="20"/>
      <c r="E694" s="20"/>
      <c r="F694" s="20"/>
      <c r="G694" s="20"/>
      <c r="H694" s="20"/>
      <c r="I694" s="20"/>
      <c r="J694" s="32"/>
      <c r="K694" s="12">
        <f t="shared" si="22"/>
        <v>0</v>
      </c>
      <c r="L694" s="12">
        <f t="shared" si="23"/>
        <v>0</v>
      </c>
      <c r="M694" s="12">
        <f>IF(E694&lt;1,0,IF(A694&lt;(Støtteark!$H$4-5),0,(IF(G694="Utførelse",(K694),IF(G694="Fagkontroll",(L694),0)))))</f>
        <v>0</v>
      </c>
      <c r="N694" s="12">
        <f>IF(A694&lt;(Støtteark!$H$4-5),0,B694)</f>
        <v>0</v>
      </c>
    </row>
    <row r="695" spans="1:14" x14ac:dyDescent="0.25">
      <c r="A695" s="20"/>
      <c r="B695" s="20"/>
      <c r="C695" s="20"/>
      <c r="D695" s="20"/>
      <c r="E695" s="20"/>
      <c r="F695" s="20"/>
      <c r="G695" s="20"/>
      <c r="H695" s="20"/>
      <c r="I695" s="20"/>
      <c r="J695" s="32"/>
      <c r="K695" s="12">
        <f t="shared" si="22"/>
        <v>0</v>
      </c>
      <c r="L695" s="12">
        <f t="shared" si="23"/>
        <v>0</v>
      </c>
      <c r="M695" s="12">
        <f>IF(E695&lt;1,0,IF(A695&lt;(Støtteark!$H$4-5),0,(IF(G695="Utførelse",(K695),IF(G695="Fagkontroll",(L695),0)))))</f>
        <v>0</v>
      </c>
      <c r="N695" s="12">
        <f>IF(A695&lt;(Støtteark!$H$4-5),0,B695)</f>
        <v>0</v>
      </c>
    </row>
    <row r="696" spans="1:14" x14ac:dyDescent="0.25">
      <c r="A696" s="20"/>
      <c r="B696" s="20"/>
      <c r="C696" s="20"/>
      <c r="D696" s="20"/>
      <c r="E696" s="20"/>
      <c r="F696" s="20"/>
      <c r="G696" s="20"/>
      <c r="H696" s="20"/>
      <c r="I696" s="20"/>
      <c r="J696" s="32"/>
      <c r="K696" s="12">
        <f t="shared" si="22"/>
        <v>0</v>
      </c>
      <c r="L696" s="12">
        <f t="shared" si="23"/>
        <v>0</v>
      </c>
      <c r="M696" s="12">
        <f>IF(E696&lt;1,0,IF(A696&lt;(Støtteark!$H$4-5),0,(IF(G696="Utførelse",(K696),IF(G696="Fagkontroll",(L696),0)))))</f>
        <v>0</v>
      </c>
      <c r="N696" s="12">
        <f>IF(A696&lt;(Støtteark!$H$4-5),0,B696)</f>
        <v>0</v>
      </c>
    </row>
    <row r="697" spans="1:14" x14ac:dyDescent="0.25">
      <c r="A697" s="20"/>
      <c r="B697" s="20"/>
      <c r="C697" s="20"/>
      <c r="D697" s="20"/>
      <c r="E697" s="20"/>
      <c r="F697" s="20"/>
      <c r="G697" s="20"/>
      <c r="H697" s="20"/>
      <c r="I697" s="20"/>
      <c r="J697" s="32"/>
      <c r="K697" s="12">
        <f t="shared" si="22"/>
        <v>0</v>
      </c>
      <c r="L697" s="12">
        <f t="shared" si="23"/>
        <v>0</v>
      </c>
      <c r="M697" s="12">
        <f>IF(E697&lt;1,0,IF(A697&lt;(Støtteark!$H$4-5),0,(IF(G697="Utførelse",(K697),IF(G697="Fagkontroll",(L697),0)))))</f>
        <v>0</v>
      </c>
      <c r="N697" s="12">
        <f>IF(A697&lt;(Støtteark!$H$4-5),0,B697)</f>
        <v>0</v>
      </c>
    </row>
    <row r="698" spans="1:14" x14ac:dyDescent="0.25">
      <c r="A698" s="20"/>
      <c r="B698" s="20"/>
      <c r="C698" s="20"/>
      <c r="D698" s="20"/>
      <c r="E698" s="20"/>
      <c r="F698" s="20"/>
      <c r="G698" s="20"/>
      <c r="H698" s="20"/>
      <c r="I698" s="20"/>
      <c r="J698" s="32"/>
      <c r="K698" s="12">
        <f t="shared" si="22"/>
        <v>0</v>
      </c>
      <c r="L698" s="12">
        <f t="shared" si="23"/>
        <v>0</v>
      </c>
      <c r="M698" s="12">
        <f>IF(E698&lt;1,0,IF(A698&lt;(Støtteark!$H$4-5),0,(IF(G698="Utførelse",(K698),IF(G698="Fagkontroll",(L698),0)))))</f>
        <v>0</v>
      </c>
      <c r="N698" s="12">
        <f>IF(A698&lt;(Støtteark!$H$4-5),0,B698)</f>
        <v>0</v>
      </c>
    </row>
    <row r="699" spans="1:14" x14ac:dyDescent="0.25">
      <c r="A699" s="20"/>
      <c r="B699" s="20"/>
      <c r="C699" s="20"/>
      <c r="D699" s="20"/>
      <c r="E699" s="20"/>
      <c r="F699" s="20"/>
      <c r="G699" s="20"/>
      <c r="H699" s="20"/>
      <c r="I699" s="20"/>
      <c r="J699" s="32"/>
      <c r="K699" s="12">
        <f t="shared" si="22"/>
        <v>0</v>
      </c>
      <c r="L699" s="12">
        <f t="shared" si="23"/>
        <v>0</v>
      </c>
      <c r="M699" s="12">
        <f>IF(E699&lt;1,0,IF(A699&lt;(Støtteark!$H$4-5),0,(IF(G699="Utførelse",(K699),IF(G699="Fagkontroll",(L699),0)))))</f>
        <v>0</v>
      </c>
      <c r="N699" s="12">
        <f>IF(A699&lt;(Støtteark!$H$4-5),0,B699)</f>
        <v>0</v>
      </c>
    </row>
    <row r="700" spans="1:14" x14ac:dyDescent="0.25">
      <c r="A700" s="20"/>
      <c r="B700" s="20"/>
      <c r="C700" s="20"/>
      <c r="D700" s="20"/>
      <c r="E700" s="20"/>
      <c r="F700" s="20"/>
      <c r="G700" s="20"/>
      <c r="H700" s="20"/>
      <c r="I700" s="20"/>
      <c r="J700" s="32"/>
      <c r="K700" s="12">
        <f t="shared" si="22"/>
        <v>0</v>
      </c>
      <c r="L700" s="12">
        <f t="shared" si="23"/>
        <v>0</v>
      </c>
      <c r="M700" s="12">
        <f>IF(E700&lt;1,0,IF(A700&lt;(Støtteark!$H$4-5),0,(IF(G700="Utførelse",(K700),IF(G700="Fagkontroll",(L700),0)))))</f>
        <v>0</v>
      </c>
      <c r="N700" s="12">
        <f>IF(A700&lt;(Støtteark!$H$4-5),0,B700)</f>
        <v>0</v>
      </c>
    </row>
    <row r="701" spans="1:14" x14ac:dyDescent="0.25">
      <c r="A701" s="20"/>
      <c r="B701" s="20"/>
      <c r="C701" s="20"/>
      <c r="D701" s="20"/>
      <c r="E701" s="20"/>
      <c r="F701" s="20"/>
      <c r="G701" s="20"/>
      <c r="H701" s="20"/>
      <c r="I701" s="20"/>
      <c r="J701" s="32"/>
      <c r="K701" s="12">
        <f t="shared" si="22"/>
        <v>0</v>
      </c>
      <c r="L701" s="12">
        <f t="shared" si="23"/>
        <v>0</v>
      </c>
      <c r="M701" s="12">
        <f>IF(E701&lt;1,0,IF(A701&lt;(Støtteark!$H$4-5),0,(IF(G701="Utførelse",(K701),IF(G701="Fagkontroll",(L701),0)))))</f>
        <v>0</v>
      </c>
      <c r="N701" s="12">
        <f>IF(A701&lt;(Støtteark!$H$4-5),0,B701)</f>
        <v>0</v>
      </c>
    </row>
    <row r="702" spans="1:14" x14ac:dyDescent="0.25">
      <c r="A702" s="20"/>
      <c r="B702" s="20"/>
      <c r="C702" s="20"/>
      <c r="D702" s="20"/>
      <c r="E702" s="20"/>
      <c r="F702" s="20"/>
      <c r="G702" s="20"/>
      <c r="H702" s="20"/>
      <c r="I702" s="20"/>
      <c r="J702" s="32"/>
      <c r="K702" s="12">
        <f t="shared" si="22"/>
        <v>0</v>
      </c>
      <c r="L702" s="12">
        <f t="shared" si="23"/>
        <v>0</v>
      </c>
      <c r="M702" s="12">
        <f>IF(E702&lt;1,0,IF(A702&lt;(Støtteark!$H$4-5),0,(IF(G702="Utførelse",(K702),IF(G702="Fagkontroll",(L702),0)))))</f>
        <v>0</v>
      </c>
      <c r="N702" s="12">
        <f>IF(A702&lt;(Støtteark!$H$4-5),0,B702)</f>
        <v>0</v>
      </c>
    </row>
    <row r="703" spans="1:14" x14ac:dyDescent="0.25">
      <c r="A703" s="20"/>
      <c r="B703" s="20"/>
      <c r="C703" s="20"/>
      <c r="D703" s="20"/>
      <c r="E703" s="20"/>
      <c r="F703" s="20"/>
      <c r="G703" s="20"/>
      <c r="H703" s="20"/>
      <c r="I703" s="20"/>
      <c r="J703" s="32"/>
      <c r="K703" s="12">
        <f t="shared" si="22"/>
        <v>0</v>
      </c>
      <c r="L703" s="12">
        <f t="shared" si="23"/>
        <v>0</v>
      </c>
      <c r="M703" s="12">
        <f>IF(E703&lt;1,0,IF(A703&lt;(Støtteark!$H$4-5),0,(IF(G703="Utførelse",(K703),IF(G703="Fagkontroll",(L703),0)))))</f>
        <v>0</v>
      </c>
      <c r="N703" s="12">
        <f>IF(A703&lt;(Støtteark!$H$4-5),0,B703)</f>
        <v>0</v>
      </c>
    </row>
    <row r="704" spans="1:14" x14ac:dyDescent="0.25">
      <c r="A704" s="20"/>
      <c r="B704" s="20"/>
      <c r="C704" s="20"/>
      <c r="D704" s="20"/>
      <c r="E704" s="20"/>
      <c r="F704" s="20"/>
      <c r="G704" s="20"/>
      <c r="H704" s="20"/>
      <c r="I704" s="20"/>
      <c r="J704" s="32"/>
      <c r="K704" s="12">
        <f t="shared" si="22"/>
        <v>0</v>
      </c>
      <c r="L704" s="12">
        <f t="shared" si="23"/>
        <v>0</v>
      </c>
      <c r="M704" s="12">
        <f>IF(E704&lt;1,0,IF(A704&lt;(Støtteark!$H$4-5),0,(IF(G704="Utførelse",(K704),IF(G704="Fagkontroll",(L704),0)))))</f>
        <v>0</v>
      </c>
      <c r="N704" s="12">
        <f>IF(A704&lt;(Støtteark!$H$4-5),0,B704)</f>
        <v>0</v>
      </c>
    </row>
    <row r="705" spans="1:14" x14ac:dyDescent="0.25">
      <c r="A705" s="20"/>
      <c r="B705" s="20"/>
      <c r="C705" s="20"/>
      <c r="D705" s="20"/>
      <c r="E705" s="20"/>
      <c r="F705" s="20"/>
      <c r="G705" s="20"/>
      <c r="H705" s="20"/>
      <c r="I705" s="20"/>
      <c r="J705" s="32"/>
      <c r="K705" s="12">
        <f t="shared" si="22"/>
        <v>0</v>
      </c>
      <c r="L705" s="12">
        <f t="shared" si="23"/>
        <v>0</v>
      </c>
      <c r="M705" s="12">
        <f>IF(E705&lt;1,0,IF(A705&lt;(Støtteark!$H$4-5),0,(IF(G705="Utførelse",(K705),IF(G705="Fagkontroll",(L705),0)))))</f>
        <v>0</v>
      </c>
      <c r="N705" s="12">
        <f>IF(A705&lt;(Støtteark!$H$4-5),0,B705)</f>
        <v>0</v>
      </c>
    </row>
    <row r="706" spans="1:14" x14ac:dyDescent="0.25">
      <c r="A706" s="20"/>
      <c r="B706" s="20"/>
      <c r="C706" s="20"/>
      <c r="D706" s="20"/>
      <c r="E706" s="20"/>
      <c r="F706" s="20"/>
      <c r="G706" s="20"/>
      <c r="H706" s="20"/>
      <c r="I706" s="20"/>
      <c r="J706" s="32"/>
      <c r="K706" s="12">
        <f t="shared" si="22"/>
        <v>0</v>
      </c>
      <c r="L706" s="12">
        <f t="shared" si="23"/>
        <v>0</v>
      </c>
      <c r="M706" s="12">
        <f>IF(E706&lt;1,0,IF(A706&lt;(Støtteark!$H$4-5),0,(IF(G706="Utførelse",(K706),IF(G706="Fagkontroll",(L706),0)))))</f>
        <v>0</v>
      </c>
      <c r="N706" s="12">
        <f>IF(A706&lt;(Støtteark!$H$4-5),0,B706)</f>
        <v>0</v>
      </c>
    </row>
    <row r="707" spans="1:14" x14ac:dyDescent="0.25">
      <c r="A707" s="20"/>
      <c r="B707" s="20"/>
      <c r="C707" s="20"/>
      <c r="D707" s="20"/>
      <c r="E707" s="20"/>
      <c r="F707" s="20"/>
      <c r="G707" s="20"/>
      <c r="H707" s="20"/>
      <c r="I707" s="20"/>
      <c r="J707" s="32"/>
      <c r="K707" s="12">
        <f t="shared" si="22"/>
        <v>0</v>
      </c>
      <c r="L707" s="12">
        <f t="shared" si="23"/>
        <v>0</v>
      </c>
      <c r="M707" s="12">
        <f>IF(E707&lt;1,0,IF(A707&lt;(Støtteark!$H$4-5),0,(IF(G707="Utførelse",(K707),IF(G707="Fagkontroll",(L707),0)))))</f>
        <v>0</v>
      </c>
      <c r="N707" s="12">
        <f>IF(A707&lt;(Støtteark!$H$4-5),0,B707)</f>
        <v>0</v>
      </c>
    </row>
    <row r="708" spans="1:14" x14ac:dyDescent="0.25">
      <c r="A708" s="20"/>
      <c r="B708" s="20"/>
      <c r="C708" s="20"/>
      <c r="D708" s="20"/>
      <c r="E708" s="20"/>
      <c r="F708" s="20"/>
      <c r="G708" s="20"/>
      <c r="H708" s="20"/>
      <c r="I708" s="20"/>
      <c r="J708" s="32"/>
      <c r="K708" s="12">
        <f t="shared" si="22"/>
        <v>0</v>
      </c>
      <c r="L708" s="12">
        <f t="shared" si="23"/>
        <v>0</v>
      </c>
      <c r="M708" s="12">
        <f>IF(E708&lt;1,0,IF(A708&lt;(Støtteark!$H$4-5),0,(IF(G708="Utførelse",(K708),IF(G708="Fagkontroll",(L708),0)))))</f>
        <v>0</v>
      </c>
      <c r="N708" s="12">
        <f>IF(A708&lt;(Støtteark!$H$4-5),0,B708)</f>
        <v>0</v>
      </c>
    </row>
    <row r="709" spans="1:14" x14ac:dyDescent="0.25">
      <c r="A709" s="20"/>
      <c r="B709" s="20"/>
      <c r="C709" s="20"/>
      <c r="D709" s="20"/>
      <c r="E709" s="20"/>
      <c r="F709" s="20"/>
      <c r="G709" s="20"/>
      <c r="H709" s="20"/>
      <c r="I709" s="20"/>
      <c r="J709" s="32"/>
      <c r="K709" s="12">
        <f t="shared" si="22"/>
        <v>0</v>
      </c>
      <c r="L709" s="12">
        <f t="shared" si="23"/>
        <v>0</v>
      </c>
      <c r="M709" s="12">
        <f>IF(E709&lt;1,0,IF(A709&lt;(Støtteark!$H$4-5),0,(IF(G709="Utførelse",(K709),IF(G709="Fagkontroll",(L709),0)))))</f>
        <v>0</v>
      </c>
      <c r="N709" s="12">
        <f>IF(A709&lt;(Støtteark!$H$4-5),0,B709)</f>
        <v>0</v>
      </c>
    </row>
    <row r="710" spans="1:14" x14ac:dyDescent="0.25">
      <c r="A710" s="20"/>
      <c r="B710" s="20"/>
      <c r="C710" s="20"/>
      <c r="D710" s="20"/>
      <c r="E710" s="20"/>
      <c r="F710" s="20"/>
      <c r="G710" s="20"/>
      <c r="H710" s="20"/>
      <c r="I710" s="20"/>
      <c r="J710" s="32"/>
      <c r="K710" s="12">
        <f t="shared" si="22"/>
        <v>0</v>
      </c>
      <c r="L710" s="12">
        <f t="shared" si="23"/>
        <v>0</v>
      </c>
      <c r="M710" s="12">
        <f>IF(E710&lt;1,0,IF(A710&lt;(Støtteark!$H$4-5),0,(IF(G710="Utførelse",(K710),IF(G710="Fagkontroll",(L710),0)))))</f>
        <v>0</v>
      </c>
      <c r="N710" s="12">
        <f>IF(A710&lt;(Støtteark!$H$4-5),0,B710)</f>
        <v>0</v>
      </c>
    </row>
    <row r="711" spans="1:14" x14ac:dyDescent="0.25">
      <c r="A711" s="20"/>
      <c r="B711" s="20"/>
      <c r="C711" s="20"/>
      <c r="D711" s="20"/>
      <c r="E711" s="20"/>
      <c r="F711" s="20"/>
      <c r="G711" s="20"/>
      <c r="H711" s="20"/>
      <c r="I711" s="20"/>
      <c r="J711" s="32"/>
      <c r="K711" s="12">
        <f t="shared" si="22"/>
        <v>0</v>
      </c>
      <c r="L711" s="12">
        <f t="shared" si="23"/>
        <v>0</v>
      </c>
      <c r="M711" s="12">
        <f>IF(E711&lt;1,0,IF(A711&lt;(Støtteark!$H$4-5),0,(IF(G711="Utførelse",(K711),IF(G711="Fagkontroll",(L711),0)))))</f>
        <v>0</v>
      </c>
      <c r="N711" s="12">
        <f>IF(A711&lt;(Støtteark!$H$4-5),0,B711)</f>
        <v>0</v>
      </c>
    </row>
    <row r="712" spans="1:14" x14ac:dyDescent="0.25">
      <c r="A712" s="20"/>
      <c r="B712" s="20"/>
      <c r="C712" s="20"/>
      <c r="D712" s="20"/>
      <c r="E712" s="20"/>
      <c r="F712" s="20"/>
      <c r="G712" s="20"/>
      <c r="H712" s="20"/>
      <c r="I712" s="20"/>
      <c r="J712" s="32"/>
      <c r="K712" s="12">
        <f t="shared" si="22"/>
        <v>0</v>
      </c>
      <c r="L712" s="12">
        <f t="shared" si="23"/>
        <v>0</v>
      </c>
      <c r="M712" s="12">
        <f>IF(E712&lt;1,0,IF(A712&lt;(Støtteark!$H$4-5),0,(IF(G712="Utførelse",(K712),IF(G712="Fagkontroll",(L712),0)))))</f>
        <v>0</v>
      </c>
      <c r="N712" s="12">
        <f>IF(A712&lt;(Støtteark!$H$4-5),0,B712)</f>
        <v>0</v>
      </c>
    </row>
    <row r="713" spans="1:14" x14ac:dyDescent="0.25">
      <c r="A713" s="20"/>
      <c r="B713" s="20"/>
      <c r="C713" s="20"/>
      <c r="D713" s="20"/>
      <c r="E713" s="20"/>
      <c r="F713" s="20"/>
      <c r="G713" s="20"/>
      <c r="H713" s="20"/>
      <c r="I713" s="20"/>
      <c r="J713" s="32"/>
      <c r="K713" s="12">
        <f t="shared" si="22"/>
        <v>0</v>
      </c>
      <c r="L713" s="12">
        <f t="shared" si="23"/>
        <v>0</v>
      </c>
      <c r="M713" s="12">
        <f>IF(E713&lt;1,0,IF(A713&lt;(Støtteark!$H$4-5),0,(IF(G713="Utførelse",(K713),IF(G713="Fagkontroll",(L713),0)))))</f>
        <v>0</v>
      </c>
      <c r="N713" s="12">
        <f>IF(A713&lt;(Støtteark!$H$4-5),0,B713)</f>
        <v>0</v>
      </c>
    </row>
    <row r="714" spans="1:14" x14ac:dyDescent="0.25">
      <c r="A714" s="20"/>
      <c r="B714" s="20"/>
      <c r="C714" s="20"/>
      <c r="D714" s="20"/>
      <c r="E714" s="20"/>
      <c r="F714" s="20"/>
      <c r="G714" s="20"/>
      <c r="H714" s="20"/>
      <c r="I714" s="20"/>
      <c r="J714" s="32"/>
      <c r="K714" s="12">
        <f t="shared" si="22"/>
        <v>0</v>
      </c>
      <c r="L714" s="12">
        <f t="shared" si="23"/>
        <v>0</v>
      </c>
      <c r="M714" s="12">
        <f>IF(E714&lt;1,0,IF(A714&lt;(Støtteark!$H$4-5),0,(IF(G714="Utførelse",(K714),IF(G714="Fagkontroll",(L714),0)))))</f>
        <v>0</v>
      </c>
      <c r="N714" s="12">
        <f>IF(A714&lt;(Støtteark!$H$4-5),0,B714)</f>
        <v>0</v>
      </c>
    </row>
    <row r="715" spans="1:14" x14ac:dyDescent="0.25">
      <c r="A715" s="20"/>
      <c r="B715" s="20"/>
      <c r="C715" s="20"/>
      <c r="D715" s="20"/>
      <c r="E715" s="20"/>
      <c r="F715" s="20"/>
      <c r="G715" s="20"/>
      <c r="H715" s="20"/>
      <c r="I715" s="20"/>
      <c r="J715" s="32"/>
      <c r="K715" s="12">
        <f t="shared" si="22"/>
        <v>0</v>
      </c>
      <c r="L715" s="12">
        <f t="shared" si="23"/>
        <v>0</v>
      </c>
      <c r="M715" s="12">
        <f>IF(E715&lt;1,0,IF(A715&lt;(Støtteark!$H$4-5),0,(IF(G715="Utførelse",(K715),IF(G715="Fagkontroll",(L715),0)))))</f>
        <v>0</v>
      </c>
      <c r="N715" s="12">
        <f>IF(A715&lt;(Støtteark!$H$4-5),0,B715)</f>
        <v>0</v>
      </c>
    </row>
    <row r="716" spans="1:14" x14ac:dyDescent="0.25">
      <c r="A716" s="20"/>
      <c r="B716" s="20"/>
      <c r="C716" s="20"/>
      <c r="D716" s="20"/>
      <c r="E716" s="20"/>
      <c r="F716" s="20"/>
      <c r="G716" s="20"/>
      <c r="H716" s="20"/>
      <c r="I716" s="20"/>
      <c r="J716" s="32"/>
      <c r="K716" s="12">
        <f t="shared" si="22"/>
        <v>0</v>
      </c>
      <c r="L716" s="12">
        <f t="shared" si="23"/>
        <v>0</v>
      </c>
      <c r="M716" s="12">
        <f>IF(E716&lt;1,0,IF(A716&lt;(Støtteark!$H$4-5),0,(IF(G716="Utførelse",(K716),IF(G716="Fagkontroll",(L716),0)))))</f>
        <v>0</v>
      </c>
      <c r="N716" s="12">
        <f>IF(A716&lt;(Støtteark!$H$4-5),0,B716)</f>
        <v>0</v>
      </c>
    </row>
    <row r="717" spans="1:14" x14ac:dyDescent="0.25">
      <c r="A717" s="20"/>
      <c r="B717" s="20"/>
      <c r="C717" s="20"/>
      <c r="D717" s="20"/>
      <c r="E717" s="20"/>
      <c r="F717" s="20"/>
      <c r="G717" s="20"/>
      <c r="H717" s="20"/>
      <c r="I717" s="20"/>
      <c r="J717" s="32"/>
      <c r="K717" s="12">
        <f t="shared" si="22"/>
        <v>0</v>
      </c>
      <c r="L717" s="12">
        <f t="shared" si="23"/>
        <v>0</v>
      </c>
      <c r="M717" s="12">
        <f>IF(E717&lt;1,0,IF(A717&lt;(Støtteark!$H$4-5),0,(IF(G717="Utførelse",(K717),IF(G717="Fagkontroll",(L717),0)))))</f>
        <v>0</v>
      </c>
      <c r="N717" s="12">
        <f>IF(A717&lt;(Støtteark!$H$4-5),0,B717)</f>
        <v>0</v>
      </c>
    </row>
    <row r="718" spans="1:14" x14ac:dyDescent="0.25">
      <c r="A718" s="20"/>
      <c r="B718" s="20"/>
      <c r="C718" s="20"/>
      <c r="D718" s="20"/>
      <c r="E718" s="20"/>
      <c r="F718" s="20"/>
      <c r="G718" s="20"/>
      <c r="H718" s="20"/>
      <c r="I718" s="20"/>
      <c r="J718" s="32"/>
      <c r="K718" s="12">
        <f t="shared" ref="K718:K781" si="24">IF(E718&lt;1,0,IF(G718="Utførelse",IF(F718="Flomberegninger damsikkerhet",B718,0),0))</f>
        <v>0</v>
      </c>
      <c r="L718" s="12">
        <f t="shared" ref="L718:L781" si="25">IF(K718&gt;0,0,B718)</f>
        <v>0</v>
      </c>
      <c r="M718" s="12">
        <f>IF(E718&lt;1,0,IF(A718&lt;(Støtteark!$H$4-5),0,(IF(G718="Utførelse",(K718),IF(G718="Fagkontroll",(L718),0)))))</f>
        <v>0</v>
      </c>
      <c r="N718" s="12">
        <f>IF(A718&lt;(Støtteark!$H$4-5),0,B718)</f>
        <v>0</v>
      </c>
    </row>
    <row r="719" spans="1:14" x14ac:dyDescent="0.25">
      <c r="A719" s="20"/>
      <c r="B719" s="20"/>
      <c r="C719" s="20"/>
      <c r="D719" s="20"/>
      <c r="E719" s="20"/>
      <c r="F719" s="20"/>
      <c r="G719" s="20"/>
      <c r="H719" s="20"/>
      <c r="I719" s="20"/>
      <c r="J719" s="32"/>
      <c r="K719" s="12">
        <f t="shared" si="24"/>
        <v>0</v>
      </c>
      <c r="L719" s="12">
        <f t="shared" si="25"/>
        <v>0</v>
      </c>
      <c r="M719" s="12">
        <f>IF(E719&lt;1,0,IF(A719&lt;(Støtteark!$H$4-5),0,(IF(G719="Utførelse",(K719),IF(G719="Fagkontroll",(L719),0)))))</f>
        <v>0</v>
      </c>
      <c r="N719" s="12">
        <f>IF(A719&lt;(Støtteark!$H$4-5),0,B719)</f>
        <v>0</v>
      </c>
    </row>
    <row r="720" spans="1:14" x14ac:dyDescent="0.25">
      <c r="A720" s="20"/>
      <c r="B720" s="20"/>
      <c r="C720" s="20"/>
      <c r="D720" s="20"/>
      <c r="E720" s="20"/>
      <c r="F720" s="20"/>
      <c r="G720" s="20"/>
      <c r="H720" s="20"/>
      <c r="I720" s="20"/>
      <c r="J720" s="32"/>
      <c r="K720" s="12">
        <f t="shared" si="24"/>
        <v>0</v>
      </c>
      <c r="L720" s="12">
        <f t="shared" si="25"/>
        <v>0</v>
      </c>
      <c r="M720" s="12">
        <f>IF(E720&lt;1,0,IF(A720&lt;(Støtteark!$H$4-5),0,(IF(G720="Utførelse",(K720),IF(G720="Fagkontroll",(L720),0)))))</f>
        <v>0</v>
      </c>
      <c r="N720" s="12">
        <f>IF(A720&lt;(Støtteark!$H$4-5),0,B720)</f>
        <v>0</v>
      </c>
    </row>
    <row r="721" spans="1:14" x14ac:dyDescent="0.25">
      <c r="A721" s="20"/>
      <c r="B721" s="20"/>
      <c r="C721" s="20"/>
      <c r="D721" s="20"/>
      <c r="E721" s="20"/>
      <c r="F721" s="20"/>
      <c r="G721" s="20"/>
      <c r="H721" s="20"/>
      <c r="I721" s="20"/>
      <c r="J721" s="32"/>
      <c r="K721" s="12">
        <f t="shared" si="24"/>
        <v>0</v>
      </c>
      <c r="L721" s="12">
        <f t="shared" si="25"/>
        <v>0</v>
      </c>
      <c r="M721" s="12">
        <f>IF(E721&lt;1,0,IF(A721&lt;(Støtteark!$H$4-5),0,(IF(G721="Utførelse",(K721),IF(G721="Fagkontroll",(L721),0)))))</f>
        <v>0</v>
      </c>
      <c r="N721" s="12">
        <f>IF(A721&lt;(Støtteark!$H$4-5),0,B721)</f>
        <v>0</v>
      </c>
    </row>
    <row r="722" spans="1:14" x14ac:dyDescent="0.25">
      <c r="A722" s="20"/>
      <c r="B722" s="20"/>
      <c r="C722" s="20"/>
      <c r="D722" s="20"/>
      <c r="E722" s="20"/>
      <c r="F722" s="20"/>
      <c r="G722" s="20"/>
      <c r="H722" s="20"/>
      <c r="I722" s="20"/>
      <c r="J722" s="32"/>
      <c r="K722" s="12">
        <f t="shared" si="24"/>
        <v>0</v>
      </c>
      <c r="L722" s="12">
        <f t="shared" si="25"/>
        <v>0</v>
      </c>
      <c r="M722" s="12">
        <f>IF(E722&lt;1,0,IF(A722&lt;(Støtteark!$H$4-5),0,(IF(G722="Utførelse",(K722),IF(G722="Fagkontroll",(L722),0)))))</f>
        <v>0</v>
      </c>
      <c r="N722" s="12">
        <f>IF(A722&lt;(Støtteark!$H$4-5),0,B722)</f>
        <v>0</v>
      </c>
    </row>
    <row r="723" spans="1:14" x14ac:dyDescent="0.25">
      <c r="A723" s="20"/>
      <c r="B723" s="20"/>
      <c r="C723" s="20"/>
      <c r="D723" s="20"/>
      <c r="E723" s="20"/>
      <c r="F723" s="20"/>
      <c r="G723" s="20"/>
      <c r="H723" s="20"/>
      <c r="I723" s="20"/>
      <c r="J723" s="32"/>
      <c r="K723" s="12">
        <f t="shared" si="24"/>
        <v>0</v>
      </c>
      <c r="L723" s="12">
        <f t="shared" si="25"/>
        <v>0</v>
      </c>
      <c r="M723" s="12">
        <f>IF(E723&lt;1,0,IF(A723&lt;(Støtteark!$H$4-5),0,(IF(G723="Utførelse",(K723),IF(G723="Fagkontroll",(L723),0)))))</f>
        <v>0</v>
      </c>
      <c r="N723" s="12">
        <f>IF(A723&lt;(Støtteark!$H$4-5),0,B723)</f>
        <v>0</v>
      </c>
    </row>
    <row r="724" spans="1:14" x14ac:dyDescent="0.25">
      <c r="A724" s="20"/>
      <c r="B724" s="20"/>
      <c r="C724" s="20"/>
      <c r="D724" s="20"/>
      <c r="E724" s="20"/>
      <c r="F724" s="20"/>
      <c r="G724" s="20"/>
      <c r="H724" s="20"/>
      <c r="I724" s="20"/>
      <c r="J724" s="32"/>
      <c r="K724" s="12">
        <f t="shared" si="24"/>
        <v>0</v>
      </c>
      <c r="L724" s="12">
        <f t="shared" si="25"/>
        <v>0</v>
      </c>
      <c r="M724" s="12">
        <f>IF(E724&lt;1,0,IF(A724&lt;(Støtteark!$H$4-5),0,(IF(G724="Utførelse",(K724),IF(G724="Fagkontroll",(L724),0)))))</f>
        <v>0</v>
      </c>
      <c r="N724" s="12">
        <f>IF(A724&lt;(Støtteark!$H$4-5),0,B724)</f>
        <v>0</v>
      </c>
    </row>
    <row r="725" spans="1:14" x14ac:dyDescent="0.25">
      <c r="A725" s="20"/>
      <c r="B725" s="20"/>
      <c r="C725" s="20"/>
      <c r="D725" s="20"/>
      <c r="E725" s="20"/>
      <c r="F725" s="20"/>
      <c r="G725" s="20"/>
      <c r="H725" s="20"/>
      <c r="I725" s="20"/>
      <c r="J725" s="32"/>
      <c r="K725" s="12">
        <f t="shared" si="24"/>
        <v>0</v>
      </c>
      <c r="L725" s="12">
        <f t="shared" si="25"/>
        <v>0</v>
      </c>
      <c r="M725" s="12">
        <f>IF(E725&lt;1,0,IF(A725&lt;(Støtteark!$H$4-5),0,(IF(G725="Utførelse",(K725),IF(G725="Fagkontroll",(L725),0)))))</f>
        <v>0</v>
      </c>
      <c r="N725" s="12">
        <f>IF(A725&lt;(Støtteark!$H$4-5),0,B725)</f>
        <v>0</v>
      </c>
    </row>
    <row r="726" spans="1:14" x14ac:dyDescent="0.25">
      <c r="A726" s="20"/>
      <c r="B726" s="20"/>
      <c r="C726" s="20"/>
      <c r="D726" s="20"/>
      <c r="E726" s="20"/>
      <c r="F726" s="20"/>
      <c r="G726" s="20"/>
      <c r="H726" s="20"/>
      <c r="I726" s="20"/>
      <c r="J726" s="32"/>
      <c r="K726" s="12">
        <f t="shared" si="24"/>
        <v>0</v>
      </c>
      <c r="L726" s="12">
        <f t="shared" si="25"/>
        <v>0</v>
      </c>
      <c r="M726" s="12">
        <f>IF(E726&lt;1,0,IF(A726&lt;(Støtteark!$H$4-5),0,(IF(G726="Utførelse",(K726),IF(G726="Fagkontroll",(L726),0)))))</f>
        <v>0</v>
      </c>
      <c r="N726" s="12">
        <f>IF(A726&lt;(Støtteark!$H$4-5),0,B726)</f>
        <v>0</v>
      </c>
    </row>
    <row r="727" spans="1:14" x14ac:dyDescent="0.25">
      <c r="A727" s="20"/>
      <c r="B727" s="20"/>
      <c r="C727" s="20"/>
      <c r="D727" s="20"/>
      <c r="E727" s="20"/>
      <c r="F727" s="20"/>
      <c r="G727" s="20"/>
      <c r="H727" s="20"/>
      <c r="I727" s="20"/>
      <c r="J727" s="32"/>
      <c r="K727" s="12">
        <f t="shared" si="24"/>
        <v>0</v>
      </c>
      <c r="L727" s="12">
        <f t="shared" si="25"/>
        <v>0</v>
      </c>
      <c r="M727" s="12">
        <f>IF(E727&lt;1,0,IF(A727&lt;(Støtteark!$H$4-5),0,(IF(G727="Utførelse",(K727),IF(G727="Fagkontroll",(L727),0)))))</f>
        <v>0</v>
      </c>
      <c r="N727" s="12">
        <f>IF(A727&lt;(Støtteark!$H$4-5),0,B727)</f>
        <v>0</v>
      </c>
    </row>
    <row r="728" spans="1:14" x14ac:dyDescent="0.25">
      <c r="A728" s="20"/>
      <c r="B728" s="20"/>
      <c r="C728" s="20"/>
      <c r="D728" s="20"/>
      <c r="E728" s="20"/>
      <c r="F728" s="20"/>
      <c r="G728" s="20"/>
      <c r="H728" s="20"/>
      <c r="I728" s="20"/>
      <c r="J728" s="32"/>
      <c r="K728" s="12">
        <f t="shared" si="24"/>
        <v>0</v>
      </c>
      <c r="L728" s="12">
        <f t="shared" si="25"/>
        <v>0</v>
      </c>
      <c r="M728" s="12">
        <f>IF(E728&lt;1,0,IF(A728&lt;(Støtteark!$H$4-5),0,(IF(G728="Utførelse",(K728),IF(G728="Fagkontroll",(L728),0)))))</f>
        <v>0</v>
      </c>
      <c r="N728" s="12">
        <f>IF(A728&lt;(Støtteark!$H$4-5),0,B728)</f>
        <v>0</v>
      </c>
    </row>
    <row r="729" spans="1:14" x14ac:dyDescent="0.25">
      <c r="A729" s="20"/>
      <c r="B729" s="20"/>
      <c r="C729" s="20"/>
      <c r="D729" s="20"/>
      <c r="E729" s="20"/>
      <c r="F729" s="20"/>
      <c r="G729" s="20"/>
      <c r="H729" s="20"/>
      <c r="I729" s="20"/>
      <c r="J729" s="32"/>
      <c r="K729" s="12">
        <f t="shared" si="24"/>
        <v>0</v>
      </c>
      <c r="L729" s="12">
        <f t="shared" si="25"/>
        <v>0</v>
      </c>
      <c r="M729" s="12">
        <f>IF(E729&lt;1,0,IF(A729&lt;(Støtteark!$H$4-5),0,(IF(G729="Utførelse",(K729),IF(G729="Fagkontroll",(L729),0)))))</f>
        <v>0</v>
      </c>
      <c r="N729" s="12">
        <f>IF(A729&lt;(Støtteark!$H$4-5),0,B729)</f>
        <v>0</v>
      </c>
    </row>
    <row r="730" spans="1:14" x14ac:dyDescent="0.25">
      <c r="A730" s="20"/>
      <c r="B730" s="20"/>
      <c r="C730" s="20"/>
      <c r="D730" s="20"/>
      <c r="E730" s="20"/>
      <c r="F730" s="20"/>
      <c r="G730" s="20"/>
      <c r="H730" s="20"/>
      <c r="I730" s="20"/>
      <c r="J730" s="32"/>
      <c r="K730" s="12">
        <f t="shared" si="24"/>
        <v>0</v>
      </c>
      <c r="L730" s="12">
        <f t="shared" si="25"/>
        <v>0</v>
      </c>
      <c r="M730" s="12">
        <f>IF(E730&lt;1,0,IF(A730&lt;(Støtteark!$H$4-5),0,(IF(G730="Utførelse",(K730),IF(G730="Fagkontroll",(L730),0)))))</f>
        <v>0</v>
      </c>
      <c r="N730" s="12">
        <f>IF(A730&lt;(Støtteark!$H$4-5),0,B730)</f>
        <v>0</v>
      </c>
    </row>
    <row r="731" spans="1:14" x14ac:dyDescent="0.25">
      <c r="A731" s="20"/>
      <c r="B731" s="20"/>
      <c r="C731" s="20"/>
      <c r="D731" s="20"/>
      <c r="E731" s="20"/>
      <c r="F731" s="20"/>
      <c r="G731" s="20"/>
      <c r="H731" s="20"/>
      <c r="I731" s="20"/>
      <c r="J731" s="32"/>
      <c r="K731" s="12">
        <f t="shared" si="24"/>
        <v>0</v>
      </c>
      <c r="L731" s="12">
        <f t="shared" si="25"/>
        <v>0</v>
      </c>
      <c r="M731" s="12">
        <f>IF(E731&lt;1,0,IF(A731&lt;(Støtteark!$H$4-5),0,(IF(G731="Utførelse",(K731),IF(G731="Fagkontroll",(L731),0)))))</f>
        <v>0</v>
      </c>
      <c r="N731" s="12">
        <f>IF(A731&lt;(Støtteark!$H$4-5),0,B731)</f>
        <v>0</v>
      </c>
    </row>
    <row r="732" spans="1:14" x14ac:dyDescent="0.25">
      <c r="A732" s="20"/>
      <c r="B732" s="20"/>
      <c r="C732" s="20"/>
      <c r="D732" s="20"/>
      <c r="E732" s="20"/>
      <c r="F732" s="20"/>
      <c r="G732" s="20"/>
      <c r="H732" s="20"/>
      <c r="I732" s="20"/>
      <c r="J732" s="32"/>
      <c r="K732" s="12">
        <f t="shared" si="24"/>
        <v>0</v>
      </c>
      <c r="L732" s="12">
        <f t="shared" si="25"/>
        <v>0</v>
      </c>
      <c r="M732" s="12">
        <f>IF(E732&lt;1,0,IF(A732&lt;(Støtteark!$H$4-5),0,(IF(G732="Utførelse",(K732),IF(G732="Fagkontroll",(L732),0)))))</f>
        <v>0</v>
      </c>
      <c r="N732" s="12">
        <f>IF(A732&lt;(Støtteark!$H$4-5),0,B732)</f>
        <v>0</v>
      </c>
    </row>
    <row r="733" spans="1:14" x14ac:dyDescent="0.25">
      <c r="A733" s="20"/>
      <c r="B733" s="20"/>
      <c r="C733" s="20"/>
      <c r="D733" s="20"/>
      <c r="E733" s="20"/>
      <c r="F733" s="20"/>
      <c r="G733" s="20"/>
      <c r="H733" s="20"/>
      <c r="I733" s="20"/>
      <c r="J733" s="32"/>
      <c r="K733" s="12">
        <f t="shared" si="24"/>
        <v>0</v>
      </c>
      <c r="L733" s="12">
        <f t="shared" si="25"/>
        <v>0</v>
      </c>
      <c r="M733" s="12">
        <f>IF(E733&lt;1,0,IF(A733&lt;(Støtteark!$H$4-5),0,(IF(G733="Utførelse",(K733),IF(G733="Fagkontroll",(L733),0)))))</f>
        <v>0</v>
      </c>
      <c r="N733" s="12">
        <f>IF(A733&lt;(Støtteark!$H$4-5),0,B733)</f>
        <v>0</v>
      </c>
    </row>
    <row r="734" spans="1:14" x14ac:dyDescent="0.25">
      <c r="A734" s="20"/>
      <c r="B734" s="20"/>
      <c r="C734" s="20"/>
      <c r="D734" s="20"/>
      <c r="E734" s="20"/>
      <c r="F734" s="20"/>
      <c r="G734" s="20"/>
      <c r="H734" s="20"/>
      <c r="I734" s="20"/>
      <c r="J734" s="32"/>
      <c r="K734" s="12">
        <f t="shared" si="24"/>
        <v>0</v>
      </c>
      <c r="L734" s="12">
        <f t="shared" si="25"/>
        <v>0</v>
      </c>
      <c r="M734" s="12">
        <f>IF(E734&lt;1,0,IF(A734&lt;(Støtteark!$H$4-5),0,(IF(G734="Utførelse",(K734),IF(G734="Fagkontroll",(L734),0)))))</f>
        <v>0</v>
      </c>
      <c r="N734" s="12">
        <f>IF(A734&lt;(Støtteark!$H$4-5),0,B734)</f>
        <v>0</v>
      </c>
    </row>
    <row r="735" spans="1:14" x14ac:dyDescent="0.25">
      <c r="A735" s="20"/>
      <c r="B735" s="20"/>
      <c r="C735" s="20"/>
      <c r="D735" s="20"/>
      <c r="E735" s="20"/>
      <c r="F735" s="20"/>
      <c r="G735" s="20"/>
      <c r="H735" s="20"/>
      <c r="I735" s="20"/>
      <c r="J735" s="32"/>
      <c r="K735" s="12">
        <f t="shared" si="24"/>
        <v>0</v>
      </c>
      <c r="L735" s="12">
        <f t="shared" si="25"/>
        <v>0</v>
      </c>
      <c r="M735" s="12">
        <f>IF(E735&lt;1,0,IF(A735&lt;(Støtteark!$H$4-5),0,(IF(G735="Utførelse",(K735),IF(G735="Fagkontroll",(L735),0)))))</f>
        <v>0</v>
      </c>
      <c r="N735" s="12">
        <f>IF(A735&lt;(Støtteark!$H$4-5),0,B735)</f>
        <v>0</v>
      </c>
    </row>
    <row r="736" spans="1:14" x14ac:dyDescent="0.25">
      <c r="A736" s="20"/>
      <c r="B736" s="20"/>
      <c r="C736" s="20"/>
      <c r="D736" s="20"/>
      <c r="E736" s="20"/>
      <c r="F736" s="20"/>
      <c r="G736" s="20"/>
      <c r="H736" s="20"/>
      <c r="I736" s="20"/>
      <c r="J736" s="32"/>
      <c r="K736" s="12">
        <f t="shared" si="24"/>
        <v>0</v>
      </c>
      <c r="L736" s="12">
        <f t="shared" si="25"/>
        <v>0</v>
      </c>
      <c r="M736" s="12">
        <f>IF(E736&lt;1,0,IF(A736&lt;(Støtteark!$H$4-5),0,(IF(G736="Utførelse",(K736),IF(G736="Fagkontroll",(L736),0)))))</f>
        <v>0</v>
      </c>
      <c r="N736" s="12">
        <f>IF(A736&lt;(Støtteark!$H$4-5),0,B736)</f>
        <v>0</v>
      </c>
    </row>
    <row r="737" spans="1:14" x14ac:dyDescent="0.25">
      <c r="A737" s="20"/>
      <c r="B737" s="20"/>
      <c r="C737" s="20"/>
      <c r="D737" s="20"/>
      <c r="E737" s="20"/>
      <c r="F737" s="20"/>
      <c r="G737" s="20"/>
      <c r="H737" s="20"/>
      <c r="I737" s="20"/>
      <c r="J737" s="32"/>
      <c r="K737" s="12">
        <f t="shared" si="24"/>
        <v>0</v>
      </c>
      <c r="L737" s="12">
        <f t="shared" si="25"/>
        <v>0</v>
      </c>
      <c r="M737" s="12">
        <f>IF(E737&lt;1,0,IF(A737&lt;(Støtteark!$H$4-5),0,(IF(G737="Utførelse",(K737),IF(G737="Fagkontroll",(L737),0)))))</f>
        <v>0</v>
      </c>
      <c r="N737" s="12">
        <f>IF(A737&lt;(Støtteark!$H$4-5),0,B737)</f>
        <v>0</v>
      </c>
    </row>
    <row r="738" spans="1:14" x14ac:dyDescent="0.25">
      <c r="A738" s="20"/>
      <c r="B738" s="20"/>
      <c r="C738" s="20"/>
      <c r="D738" s="20"/>
      <c r="E738" s="20"/>
      <c r="F738" s="20"/>
      <c r="G738" s="20"/>
      <c r="H738" s="20"/>
      <c r="I738" s="20"/>
      <c r="J738" s="32"/>
      <c r="K738" s="12">
        <f t="shared" si="24"/>
        <v>0</v>
      </c>
      <c r="L738" s="12">
        <f t="shared" si="25"/>
        <v>0</v>
      </c>
      <c r="M738" s="12">
        <f>IF(E738&lt;1,0,IF(A738&lt;(Støtteark!$H$4-5),0,(IF(G738="Utførelse",(K738),IF(G738="Fagkontroll",(L738),0)))))</f>
        <v>0</v>
      </c>
      <c r="N738" s="12">
        <f>IF(A738&lt;(Støtteark!$H$4-5),0,B738)</f>
        <v>0</v>
      </c>
    </row>
    <row r="739" spans="1:14" x14ac:dyDescent="0.25">
      <c r="A739" s="20"/>
      <c r="B739" s="20"/>
      <c r="C739" s="20"/>
      <c r="D739" s="20"/>
      <c r="E739" s="20"/>
      <c r="F739" s="20"/>
      <c r="G739" s="20"/>
      <c r="H739" s="20"/>
      <c r="I739" s="20"/>
      <c r="J739" s="32"/>
      <c r="K739" s="12">
        <f t="shared" si="24"/>
        <v>0</v>
      </c>
      <c r="L739" s="12">
        <f t="shared" si="25"/>
        <v>0</v>
      </c>
      <c r="M739" s="12">
        <f>IF(E739&lt;1,0,IF(A739&lt;(Støtteark!$H$4-5),0,(IF(G739="Utførelse",(K739),IF(G739="Fagkontroll",(L739),0)))))</f>
        <v>0</v>
      </c>
      <c r="N739" s="12">
        <f>IF(A739&lt;(Støtteark!$H$4-5),0,B739)</f>
        <v>0</v>
      </c>
    </row>
    <row r="740" spans="1:14" x14ac:dyDescent="0.25">
      <c r="A740" s="20"/>
      <c r="B740" s="20"/>
      <c r="C740" s="20"/>
      <c r="D740" s="20"/>
      <c r="E740" s="20"/>
      <c r="F740" s="20"/>
      <c r="G740" s="20"/>
      <c r="H740" s="20"/>
      <c r="I740" s="20"/>
      <c r="J740" s="32"/>
      <c r="K740" s="12">
        <f t="shared" si="24"/>
        <v>0</v>
      </c>
      <c r="L740" s="12">
        <f t="shared" si="25"/>
        <v>0</v>
      </c>
      <c r="M740" s="12">
        <f>IF(E740&lt;1,0,IF(A740&lt;(Støtteark!$H$4-5),0,(IF(G740="Utførelse",(K740),IF(G740="Fagkontroll",(L740),0)))))</f>
        <v>0</v>
      </c>
      <c r="N740" s="12">
        <f>IF(A740&lt;(Støtteark!$H$4-5),0,B740)</f>
        <v>0</v>
      </c>
    </row>
    <row r="741" spans="1:14" x14ac:dyDescent="0.25">
      <c r="A741" s="20"/>
      <c r="B741" s="20"/>
      <c r="C741" s="20"/>
      <c r="D741" s="20"/>
      <c r="E741" s="20"/>
      <c r="F741" s="20"/>
      <c r="G741" s="20"/>
      <c r="H741" s="20"/>
      <c r="I741" s="20"/>
      <c r="J741" s="32"/>
      <c r="K741" s="12">
        <f t="shared" si="24"/>
        <v>0</v>
      </c>
      <c r="L741" s="12">
        <f t="shared" si="25"/>
        <v>0</v>
      </c>
      <c r="M741" s="12">
        <f>IF(E741&lt;1,0,IF(A741&lt;(Støtteark!$H$4-5),0,(IF(G741="Utførelse",(K741),IF(G741="Fagkontroll",(L741),0)))))</f>
        <v>0</v>
      </c>
      <c r="N741" s="12">
        <f>IF(A741&lt;(Støtteark!$H$4-5),0,B741)</f>
        <v>0</v>
      </c>
    </row>
    <row r="742" spans="1:14" x14ac:dyDescent="0.25">
      <c r="A742" s="20"/>
      <c r="B742" s="20"/>
      <c r="C742" s="20"/>
      <c r="D742" s="20"/>
      <c r="E742" s="20"/>
      <c r="F742" s="20"/>
      <c r="G742" s="20"/>
      <c r="H742" s="20"/>
      <c r="I742" s="20"/>
      <c r="J742" s="32"/>
      <c r="K742" s="12">
        <f t="shared" si="24"/>
        <v>0</v>
      </c>
      <c r="L742" s="12">
        <f t="shared" si="25"/>
        <v>0</v>
      </c>
      <c r="M742" s="12">
        <f>IF(E742&lt;1,0,IF(A742&lt;(Støtteark!$H$4-5),0,(IF(G742="Utførelse",(K742),IF(G742="Fagkontroll",(L742),0)))))</f>
        <v>0</v>
      </c>
      <c r="N742" s="12">
        <f>IF(A742&lt;(Støtteark!$H$4-5),0,B742)</f>
        <v>0</v>
      </c>
    </row>
    <row r="743" spans="1:14" x14ac:dyDescent="0.25">
      <c r="A743" s="20"/>
      <c r="B743" s="20"/>
      <c r="C743" s="20"/>
      <c r="D743" s="20"/>
      <c r="E743" s="20"/>
      <c r="F743" s="20"/>
      <c r="G743" s="20"/>
      <c r="H743" s="20"/>
      <c r="I743" s="20"/>
      <c r="J743" s="32"/>
      <c r="K743" s="12">
        <f t="shared" si="24"/>
        <v>0</v>
      </c>
      <c r="L743" s="12">
        <f t="shared" si="25"/>
        <v>0</v>
      </c>
      <c r="M743" s="12">
        <f>IF(E743&lt;1,0,IF(A743&lt;(Støtteark!$H$4-5),0,(IF(G743="Utførelse",(K743),IF(G743="Fagkontroll",(L743),0)))))</f>
        <v>0</v>
      </c>
      <c r="N743" s="12">
        <f>IF(A743&lt;(Støtteark!$H$4-5),0,B743)</f>
        <v>0</v>
      </c>
    </row>
    <row r="744" spans="1:14" x14ac:dyDescent="0.25">
      <c r="A744" s="20"/>
      <c r="B744" s="20"/>
      <c r="C744" s="20"/>
      <c r="D744" s="20"/>
      <c r="E744" s="20"/>
      <c r="F744" s="20"/>
      <c r="G744" s="20"/>
      <c r="H744" s="20"/>
      <c r="I744" s="20"/>
      <c r="J744" s="32"/>
      <c r="K744" s="12">
        <f t="shared" si="24"/>
        <v>0</v>
      </c>
      <c r="L744" s="12">
        <f t="shared" si="25"/>
        <v>0</v>
      </c>
      <c r="M744" s="12">
        <f>IF(E744&lt;1,0,IF(A744&lt;(Støtteark!$H$4-5),0,(IF(G744="Utførelse",(K744),IF(G744="Fagkontroll",(L744),0)))))</f>
        <v>0</v>
      </c>
      <c r="N744" s="12">
        <f>IF(A744&lt;(Støtteark!$H$4-5),0,B744)</f>
        <v>0</v>
      </c>
    </row>
    <row r="745" spans="1:14" x14ac:dyDescent="0.25">
      <c r="A745" s="20"/>
      <c r="B745" s="20"/>
      <c r="C745" s="20"/>
      <c r="D745" s="20"/>
      <c r="E745" s="20"/>
      <c r="F745" s="20"/>
      <c r="G745" s="20"/>
      <c r="H745" s="20"/>
      <c r="I745" s="20"/>
      <c r="J745" s="32"/>
      <c r="K745" s="12">
        <f t="shared" si="24"/>
        <v>0</v>
      </c>
      <c r="L745" s="12">
        <f t="shared" si="25"/>
        <v>0</v>
      </c>
      <c r="M745" s="12">
        <f>IF(E745&lt;1,0,IF(A745&lt;(Støtteark!$H$4-5),0,(IF(G745="Utførelse",(K745),IF(G745="Fagkontroll",(L745),0)))))</f>
        <v>0</v>
      </c>
      <c r="N745" s="12">
        <f>IF(A745&lt;(Støtteark!$H$4-5),0,B745)</f>
        <v>0</v>
      </c>
    </row>
    <row r="746" spans="1:14" x14ac:dyDescent="0.25">
      <c r="A746" s="20"/>
      <c r="B746" s="20"/>
      <c r="C746" s="20"/>
      <c r="D746" s="20"/>
      <c r="E746" s="20"/>
      <c r="F746" s="20"/>
      <c r="G746" s="20"/>
      <c r="H746" s="20"/>
      <c r="I746" s="20"/>
      <c r="J746" s="32"/>
      <c r="K746" s="12">
        <f t="shared" si="24"/>
        <v>0</v>
      </c>
      <c r="L746" s="12">
        <f t="shared" si="25"/>
        <v>0</v>
      </c>
      <c r="M746" s="12">
        <f>IF(E746&lt;1,0,IF(A746&lt;(Støtteark!$H$4-5),0,(IF(G746="Utførelse",(K746),IF(G746="Fagkontroll",(L746),0)))))</f>
        <v>0</v>
      </c>
      <c r="N746" s="12">
        <f>IF(A746&lt;(Støtteark!$H$4-5),0,B746)</f>
        <v>0</v>
      </c>
    </row>
    <row r="747" spans="1:14" x14ac:dyDescent="0.25">
      <c r="A747" s="20"/>
      <c r="B747" s="20"/>
      <c r="C747" s="20"/>
      <c r="D747" s="20"/>
      <c r="E747" s="20"/>
      <c r="F747" s="20"/>
      <c r="G747" s="20"/>
      <c r="H747" s="20"/>
      <c r="I747" s="20"/>
      <c r="J747" s="32"/>
      <c r="K747" s="12">
        <f t="shared" si="24"/>
        <v>0</v>
      </c>
      <c r="L747" s="12">
        <f t="shared" si="25"/>
        <v>0</v>
      </c>
      <c r="M747" s="12">
        <f>IF(E747&lt;1,0,IF(A747&lt;(Støtteark!$H$4-5),0,(IF(G747="Utførelse",(K747),IF(G747="Fagkontroll",(L747),0)))))</f>
        <v>0</v>
      </c>
      <c r="N747" s="12">
        <f>IF(A747&lt;(Støtteark!$H$4-5),0,B747)</f>
        <v>0</v>
      </c>
    </row>
    <row r="748" spans="1:14" x14ac:dyDescent="0.25">
      <c r="A748" s="20"/>
      <c r="B748" s="20"/>
      <c r="C748" s="20"/>
      <c r="D748" s="20"/>
      <c r="E748" s="20"/>
      <c r="F748" s="20"/>
      <c r="G748" s="20"/>
      <c r="H748" s="20"/>
      <c r="I748" s="20"/>
      <c r="J748" s="32"/>
      <c r="K748" s="12">
        <f t="shared" si="24"/>
        <v>0</v>
      </c>
      <c r="L748" s="12">
        <f t="shared" si="25"/>
        <v>0</v>
      </c>
      <c r="M748" s="12">
        <f>IF(E748&lt;1,0,IF(A748&lt;(Støtteark!$H$4-5),0,(IF(G748="Utførelse",(K748),IF(G748="Fagkontroll",(L748),0)))))</f>
        <v>0</v>
      </c>
      <c r="N748" s="12">
        <f>IF(A748&lt;(Støtteark!$H$4-5),0,B748)</f>
        <v>0</v>
      </c>
    </row>
    <row r="749" spans="1:14" x14ac:dyDescent="0.25">
      <c r="A749" s="20"/>
      <c r="B749" s="20"/>
      <c r="C749" s="20"/>
      <c r="D749" s="20"/>
      <c r="E749" s="20"/>
      <c r="F749" s="20"/>
      <c r="G749" s="20"/>
      <c r="H749" s="20"/>
      <c r="I749" s="20"/>
      <c r="J749" s="32"/>
      <c r="K749" s="12">
        <f t="shared" si="24"/>
        <v>0</v>
      </c>
      <c r="L749" s="12">
        <f t="shared" si="25"/>
        <v>0</v>
      </c>
      <c r="M749" s="12">
        <f>IF(E749&lt;1,0,IF(A749&lt;(Støtteark!$H$4-5),0,(IF(G749="Utførelse",(K749),IF(G749="Fagkontroll",(L749),0)))))</f>
        <v>0</v>
      </c>
      <c r="N749" s="12">
        <f>IF(A749&lt;(Støtteark!$H$4-5),0,B749)</f>
        <v>0</v>
      </c>
    </row>
    <row r="750" spans="1:14" x14ac:dyDescent="0.25">
      <c r="A750" s="20"/>
      <c r="B750" s="20"/>
      <c r="C750" s="20"/>
      <c r="D750" s="20"/>
      <c r="E750" s="20"/>
      <c r="F750" s="20"/>
      <c r="G750" s="20"/>
      <c r="H750" s="20"/>
      <c r="I750" s="20"/>
      <c r="J750" s="32"/>
      <c r="K750" s="12">
        <f t="shared" si="24"/>
        <v>0</v>
      </c>
      <c r="L750" s="12">
        <f t="shared" si="25"/>
        <v>0</v>
      </c>
      <c r="M750" s="12">
        <f>IF(E750&lt;1,0,IF(A750&lt;(Støtteark!$H$4-5),0,(IF(G750="Utførelse",(K750),IF(G750="Fagkontroll",(L750),0)))))</f>
        <v>0</v>
      </c>
      <c r="N750" s="12">
        <f>IF(A750&lt;(Støtteark!$H$4-5),0,B750)</f>
        <v>0</v>
      </c>
    </row>
    <row r="751" spans="1:14" x14ac:dyDescent="0.25">
      <c r="A751" s="20"/>
      <c r="B751" s="20"/>
      <c r="C751" s="20"/>
      <c r="D751" s="20"/>
      <c r="E751" s="20"/>
      <c r="F751" s="20"/>
      <c r="G751" s="20"/>
      <c r="H751" s="20"/>
      <c r="I751" s="20"/>
      <c r="J751" s="32"/>
      <c r="K751" s="12">
        <f t="shared" si="24"/>
        <v>0</v>
      </c>
      <c r="L751" s="12">
        <f t="shared" si="25"/>
        <v>0</v>
      </c>
      <c r="M751" s="12">
        <f>IF(E751&lt;1,0,IF(A751&lt;(Støtteark!$H$4-5),0,(IF(G751="Utførelse",(K751),IF(G751="Fagkontroll",(L751),0)))))</f>
        <v>0</v>
      </c>
      <c r="N751" s="12">
        <f>IF(A751&lt;(Støtteark!$H$4-5),0,B751)</f>
        <v>0</v>
      </c>
    </row>
    <row r="752" spans="1:14" x14ac:dyDescent="0.25">
      <c r="A752" s="20"/>
      <c r="B752" s="20"/>
      <c r="C752" s="20"/>
      <c r="D752" s="20"/>
      <c r="E752" s="20"/>
      <c r="F752" s="20"/>
      <c r="G752" s="20"/>
      <c r="H752" s="20"/>
      <c r="I752" s="20"/>
      <c r="J752" s="32"/>
      <c r="K752" s="12">
        <f t="shared" si="24"/>
        <v>0</v>
      </c>
      <c r="L752" s="12">
        <f t="shared" si="25"/>
        <v>0</v>
      </c>
      <c r="M752" s="12">
        <f>IF(E752&lt;1,0,IF(A752&lt;(Støtteark!$H$4-5),0,(IF(G752="Utførelse",(K752),IF(G752="Fagkontroll",(L752),0)))))</f>
        <v>0</v>
      </c>
      <c r="N752" s="12">
        <f>IF(A752&lt;(Støtteark!$H$4-5),0,B752)</f>
        <v>0</v>
      </c>
    </row>
    <row r="753" spans="1:14" x14ac:dyDescent="0.25">
      <c r="A753" s="20"/>
      <c r="B753" s="20"/>
      <c r="C753" s="20"/>
      <c r="D753" s="20"/>
      <c r="E753" s="20"/>
      <c r="F753" s="20"/>
      <c r="G753" s="20"/>
      <c r="H753" s="20"/>
      <c r="I753" s="20"/>
      <c r="J753" s="32"/>
      <c r="K753" s="12">
        <f t="shared" si="24"/>
        <v>0</v>
      </c>
      <c r="L753" s="12">
        <f t="shared" si="25"/>
        <v>0</v>
      </c>
      <c r="M753" s="12">
        <f>IF(E753&lt;1,0,IF(A753&lt;(Støtteark!$H$4-5),0,(IF(G753="Utførelse",(K753),IF(G753="Fagkontroll",(L753),0)))))</f>
        <v>0</v>
      </c>
      <c r="N753" s="12">
        <f>IF(A753&lt;(Støtteark!$H$4-5),0,B753)</f>
        <v>0</v>
      </c>
    </row>
    <row r="754" spans="1:14" x14ac:dyDescent="0.25">
      <c r="A754" s="20"/>
      <c r="B754" s="20"/>
      <c r="C754" s="20"/>
      <c r="D754" s="20"/>
      <c r="E754" s="20"/>
      <c r="F754" s="20"/>
      <c r="G754" s="20"/>
      <c r="H754" s="20"/>
      <c r="I754" s="20"/>
      <c r="J754" s="32"/>
      <c r="K754" s="12">
        <f t="shared" si="24"/>
        <v>0</v>
      </c>
      <c r="L754" s="12">
        <f t="shared" si="25"/>
        <v>0</v>
      </c>
      <c r="M754" s="12">
        <f>IF(E754&lt;1,0,IF(A754&lt;(Støtteark!$H$4-5),0,(IF(G754="Utførelse",(K754),IF(G754="Fagkontroll",(L754),0)))))</f>
        <v>0</v>
      </c>
      <c r="N754" s="12">
        <f>IF(A754&lt;(Støtteark!$H$4-5),0,B754)</f>
        <v>0</v>
      </c>
    </row>
    <row r="755" spans="1:14" x14ac:dyDescent="0.25">
      <c r="A755" s="20"/>
      <c r="B755" s="20"/>
      <c r="C755" s="20"/>
      <c r="D755" s="20"/>
      <c r="E755" s="20"/>
      <c r="F755" s="20"/>
      <c r="G755" s="20"/>
      <c r="H755" s="20"/>
      <c r="I755" s="20"/>
      <c r="J755" s="32"/>
      <c r="K755" s="12">
        <f t="shared" si="24"/>
        <v>0</v>
      </c>
      <c r="L755" s="12">
        <f t="shared" si="25"/>
        <v>0</v>
      </c>
      <c r="M755" s="12">
        <f>IF(E755&lt;1,0,IF(A755&lt;(Støtteark!$H$4-5),0,(IF(G755="Utførelse",(K755),IF(G755="Fagkontroll",(L755),0)))))</f>
        <v>0</v>
      </c>
      <c r="N755" s="12">
        <f>IF(A755&lt;(Støtteark!$H$4-5),0,B755)</f>
        <v>0</v>
      </c>
    </row>
    <row r="756" spans="1:14" x14ac:dyDescent="0.25">
      <c r="A756" s="20"/>
      <c r="B756" s="20"/>
      <c r="C756" s="20"/>
      <c r="D756" s="20"/>
      <c r="E756" s="20"/>
      <c r="F756" s="20"/>
      <c r="G756" s="20"/>
      <c r="H756" s="20"/>
      <c r="I756" s="20"/>
      <c r="J756" s="32"/>
      <c r="K756" s="12">
        <f t="shared" si="24"/>
        <v>0</v>
      </c>
      <c r="L756" s="12">
        <f t="shared" si="25"/>
        <v>0</v>
      </c>
      <c r="M756" s="12">
        <f>IF(E756&lt;1,0,IF(A756&lt;(Støtteark!$H$4-5),0,(IF(G756="Utførelse",(K756),IF(G756="Fagkontroll",(L756),0)))))</f>
        <v>0</v>
      </c>
      <c r="N756" s="12">
        <f>IF(A756&lt;(Støtteark!$H$4-5),0,B756)</f>
        <v>0</v>
      </c>
    </row>
    <row r="757" spans="1:14" x14ac:dyDescent="0.25">
      <c r="A757" s="20"/>
      <c r="B757" s="20"/>
      <c r="C757" s="20"/>
      <c r="D757" s="20"/>
      <c r="E757" s="20"/>
      <c r="F757" s="20"/>
      <c r="G757" s="20"/>
      <c r="H757" s="20"/>
      <c r="I757" s="20"/>
      <c r="J757" s="32"/>
      <c r="K757" s="12">
        <f t="shared" si="24"/>
        <v>0</v>
      </c>
      <c r="L757" s="12">
        <f t="shared" si="25"/>
        <v>0</v>
      </c>
      <c r="M757" s="12">
        <f>IF(E757&lt;1,0,IF(A757&lt;(Støtteark!$H$4-5),0,(IF(G757="Utførelse",(K757),IF(G757="Fagkontroll",(L757),0)))))</f>
        <v>0</v>
      </c>
      <c r="N757" s="12">
        <f>IF(A757&lt;(Støtteark!$H$4-5),0,B757)</f>
        <v>0</v>
      </c>
    </row>
    <row r="758" spans="1:14" x14ac:dyDescent="0.25">
      <c r="A758" s="20"/>
      <c r="B758" s="20"/>
      <c r="C758" s="20"/>
      <c r="D758" s="20"/>
      <c r="E758" s="20"/>
      <c r="F758" s="20"/>
      <c r="G758" s="20"/>
      <c r="H758" s="20"/>
      <c r="I758" s="20"/>
      <c r="J758" s="32"/>
      <c r="K758" s="12">
        <f t="shared" si="24"/>
        <v>0</v>
      </c>
      <c r="L758" s="12">
        <f t="shared" si="25"/>
        <v>0</v>
      </c>
      <c r="M758" s="12">
        <f>IF(E758&lt;1,0,IF(A758&lt;(Støtteark!$H$4-5),0,(IF(G758="Utførelse",(K758),IF(G758="Fagkontroll",(L758),0)))))</f>
        <v>0</v>
      </c>
      <c r="N758" s="12">
        <f>IF(A758&lt;(Støtteark!$H$4-5),0,B758)</f>
        <v>0</v>
      </c>
    </row>
    <row r="759" spans="1:14" x14ac:dyDescent="0.25">
      <c r="A759" s="20"/>
      <c r="B759" s="20"/>
      <c r="C759" s="20"/>
      <c r="D759" s="20"/>
      <c r="E759" s="20"/>
      <c r="F759" s="20"/>
      <c r="G759" s="20"/>
      <c r="H759" s="20"/>
      <c r="I759" s="20"/>
      <c r="J759" s="32"/>
      <c r="K759" s="12">
        <f t="shared" si="24"/>
        <v>0</v>
      </c>
      <c r="L759" s="12">
        <f t="shared" si="25"/>
        <v>0</v>
      </c>
      <c r="M759" s="12">
        <f>IF(E759&lt;1,0,IF(A759&lt;(Støtteark!$H$4-5),0,(IF(G759="Utførelse",(K759),IF(G759="Fagkontroll",(L759),0)))))</f>
        <v>0</v>
      </c>
      <c r="N759" s="12">
        <f>IF(A759&lt;(Støtteark!$H$4-5),0,B759)</f>
        <v>0</v>
      </c>
    </row>
    <row r="760" spans="1:14" x14ac:dyDescent="0.25">
      <c r="A760" s="20"/>
      <c r="B760" s="20"/>
      <c r="C760" s="20"/>
      <c r="D760" s="20"/>
      <c r="E760" s="20"/>
      <c r="F760" s="20"/>
      <c r="G760" s="20"/>
      <c r="H760" s="20"/>
      <c r="I760" s="20"/>
      <c r="J760" s="32"/>
      <c r="K760" s="12">
        <f t="shared" si="24"/>
        <v>0</v>
      </c>
      <c r="L760" s="12">
        <f t="shared" si="25"/>
        <v>0</v>
      </c>
      <c r="M760" s="12">
        <f>IF(E760&lt;1,0,IF(A760&lt;(Støtteark!$H$4-5),0,(IF(G760="Utførelse",(K760),IF(G760="Fagkontroll",(L760),0)))))</f>
        <v>0</v>
      </c>
      <c r="N760" s="12">
        <f>IF(A760&lt;(Støtteark!$H$4-5),0,B760)</f>
        <v>0</v>
      </c>
    </row>
    <row r="761" spans="1:14" x14ac:dyDescent="0.25">
      <c r="A761" s="20"/>
      <c r="B761" s="20"/>
      <c r="C761" s="20"/>
      <c r="D761" s="20"/>
      <c r="E761" s="20"/>
      <c r="F761" s="20"/>
      <c r="G761" s="20"/>
      <c r="H761" s="20"/>
      <c r="I761" s="20"/>
      <c r="J761" s="32"/>
      <c r="K761" s="12">
        <f t="shared" si="24"/>
        <v>0</v>
      </c>
      <c r="L761" s="12">
        <f t="shared" si="25"/>
        <v>0</v>
      </c>
      <c r="M761" s="12">
        <f>IF(E761&lt;1,0,IF(A761&lt;(Støtteark!$H$4-5),0,(IF(G761="Utførelse",(K761),IF(G761="Fagkontroll",(L761),0)))))</f>
        <v>0</v>
      </c>
      <c r="N761" s="12">
        <f>IF(A761&lt;(Støtteark!$H$4-5),0,B761)</f>
        <v>0</v>
      </c>
    </row>
    <row r="762" spans="1:14" x14ac:dyDescent="0.25">
      <c r="A762" s="20"/>
      <c r="B762" s="20"/>
      <c r="C762" s="20"/>
      <c r="D762" s="20"/>
      <c r="E762" s="20"/>
      <c r="F762" s="20"/>
      <c r="G762" s="20"/>
      <c r="H762" s="20"/>
      <c r="I762" s="20"/>
      <c r="J762" s="32"/>
      <c r="K762" s="12">
        <f t="shared" si="24"/>
        <v>0</v>
      </c>
      <c r="L762" s="12">
        <f t="shared" si="25"/>
        <v>0</v>
      </c>
      <c r="M762" s="12">
        <f>IF(E762&lt;1,0,IF(A762&lt;(Støtteark!$H$4-5),0,(IF(G762="Utførelse",(K762),IF(G762="Fagkontroll",(L762),0)))))</f>
        <v>0</v>
      </c>
      <c r="N762" s="12">
        <f>IF(A762&lt;(Støtteark!$H$4-5),0,B762)</f>
        <v>0</v>
      </c>
    </row>
    <row r="763" spans="1:14" x14ac:dyDescent="0.25">
      <c r="A763" s="20"/>
      <c r="B763" s="20"/>
      <c r="C763" s="20"/>
      <c r="D763" s="20"/>
      <c r="E763" s="20"/>
      <c r="F763" s="20"/>
      <c r="G763" s="20"/>
      <c r="H763" s="20"/>
      <c r="I763" s="20"/>
      <c r="J763" s="32"/>
      <c r="K763" s="12">
        <f t="shared" si="24"/>
        <v>0</v>
      </c>
      <c r="L763" s="12">
        <f t="shared" si="25"/>
        <v>0</v>
      </c>
      <c r="M763" s="12">
        <f>IF(E763&lt;1,0,IF(A763&lt;(Støtteark!$H$4-5),0,(IF(G763="Utførelse",(K763),IF(G763="Fagkontroll",(L763),0)))))</f>
        <v>0</v>
      </c>
      <c r="N763" s="12">
        <f>IF(A763&lt;(Støtteark!$H$4-5),0,B763)</f>
        <v>0</v>
      </c>
    </row>
    <row r="764" spans="1:14" x14ac:dyDescent="0.25">
      <c r="A764" s="20"/>
      <c r="B764" s="20"/>
      <c r="C764" s="20"/>
      <c r="D764" s="20"/>
      <c r="E764" s="20"/>
      <c r="F764" s="20"/>
      <c r="G764" s="20"/>
      <c r="H764" s="20"/>
      <c r="I764" s="20"/>
      <c r="J764" s="32"/>
      <c r="K764" s="12">
        <f t="shared" si="24"/>
        <v>0</v>
      </c>
      <c r="L764" s="12">
        <f t="shared" si="25"/>
        <v>0</v>
      </c>
      <c r="M764" s="12">
        <f>IF(E764&lt;1,0,IF(A764&lt;(Støtteark!$H$4-5),0,(IF(G764="Utførelse",(K764),IF(G764="Fagkontroll",(L764),0)))))</f>
        <v>0</v>
      </c>
      <c r="N764" s="12">
        <f>IF(A764&lt;(Støtteark!$H$4-5),0,B764)</f>
        <v>0</v>
      </c>
    </row>
    <row r="765" spans="1:14" x14ac:dyDescent="0.25">
      <c r="A765" s="20"/>
      <c r="B765" s="20"/>
      <c r="C765" s="20"/>
      <c r="D765" s="20"/>
      <c r="E765" s="20"/>
      <c r="F765" s="20"/>
      <c r="G765" s="20"/>
      <c r="H765" s="20"/>
      <c r="I765" s="20"/>
      <c r="J765" s="32"/>
      <c r="K765" s="12">
        <f t="shared" si="24"/>
        <v>0</v>
      </c>
      <c r="L765" s="12">
        <f t="shared" si="25"/>
        <v>0</v>
      </c>
      <c r="M765" s="12">
        <f>IF(E765&lt;1,0,IF(A765&lt;(Støtteark!$H$4-5),0,(IF(G765="Utførelse",(K765),IF(G765="Fagkontroll",(L765),0)))))</f>
        <v>0</v>
      </c>
      <c r="N765" s="12">
        <f>IF(A765&lt;(Støtteark!$H$4-5),0,B765)</f>
        <v>0</v>
      </c>
    </row>
    <row r="766" spans="1:14" x14ac:dyDescent="0.25">
      <c r="A766" s="20"/>
      <c r="B766" s="20"/>
      <c r="C766" s="20"/>
      <c r="D766" s="20"/>
      <c r="E766" s="20"/>
      <c r="F766" s="20"/>
      <c r="G766" s="20"/>
      <c r="H766" s="20"/>
      <c r="I766" s="20"/>
      <c r="J766" s="32"/>
      <c r="K766" s="12">
        <f t="shared" si="24"/>
        <v>0</v>
      </c>
      <c r="L766" s="12">
        <f t="shared" si="25"/>
        <v>0</v>
      </c>
      <c r="M766" s="12">
        <f>IF(E766&lt;1,0,IF(A766&lt;(Støtteark!$H$4-5),0,(IF(G766="Utførelse",(K766),IF(G766="Fagkontroll",(L766),0)))))</f>
        <v>0</v>
      </c>
      <c r="N766" s="12">
        <f>IF(A766&lt;(Støtteark!$H$4-5),0,B766)</f>
        <v>0</v>
      </c>
    </row>
    <row r="767" spans="1:14" x14ac:dyDescent="0.25">
      <c r="A767" s="20"/>
      <c r="B767" s="20"/>
      <c r="C767" s="20"/>
      <c r="D767" s="20"/>
      <c r="E767" s="20"/>
      <c r="F767" s="20"/>
      <c r="G767" s="20"/>
      <c r="H767" s="20"/>
      <c r="I767" s="20"/>
      <c r="J767" s="32"/>
      <c r="K767" s="12">
        <f t="shared" si="24"/>
        <v>0</v>
      </c>
      <c r="L767" s="12">
        <f t="shared" si="25"/>
        <v>0</v>
      </c>
      <c r="M767" s="12">
        <f>IF(E767&lt;1,0,IF(A767&lt;(Støtteark!$H$4-5),0,(IF(G767="Utførelse",(K767),IF(G767="Fagkontroll",(L767),0)))))</f>
        <v>0</v>
      </c>
      <c r="N767" s="12">
        <f>IF(A767&lt;(Støtteark!$H$4-5),0,B767)</f>
        <v>0</v>
      </c>
    </row>
    <row r="768" spans="1:14" x14ac:dyDescent="0.25">
      <c r="A768" s="20"/>
      <c r="B768" s="20"/>
      <c r="C768" s="20"/>
      <c r="D768" s="20"/>
      <c r="E768" s="20"/>
      <c r="F768" s="20"/>
      <c r="G768" s="20"/>
      <c r="H768" s="20"/>
      <c r="I768" s="20"/>
      <c r="J768" s="32"/>
      <c r="K768" s="12">
        <f t="shared" si="24"/>
        <v>0</v>
      </c>
      <c r="L768" s="12">
        <f t="shared" si="25"/>
        <v>0</v>
      </c>
      <c r="M768" s="12">
        <f>IF(E768&lt;1,0,IF(A768&lt;(Støtteark!$H$4-5),0,(IF(G768="Utførelse",(K768),IF(G768="Fagkontroll",(L768),0)))))</f>
        <v>0</v>
      </c>
      <c r="N768" s="12">
        <f>IF(A768&lt;(Støtteark!$H$4-5),0,B768)</f>
        <v>0</v>
      </c>
    </row>
    <row r="769" spans="1:14" x14ac:dyDescent="0.25">
      <c r="A769" s="20"/>
      <c r="B769" s="20"/>
      <c r="C769" s="20"/>
      <c r="D769" s="20"/>
      <c r="E769" s="20"/>
      <c r="F769" s="20"/>
      <c r="G769" s="20"/>
      <c r="H769" s="20"/>
      <c r="I769" s="20"/>
      <c r="J769" s="32"/>
      <c r="K769" s="12">
        <f t="shared" si="24"/>
        <v>0</v>
      </c>
      <c r="L769" s="12">
        <f t="shared" si="25"/>
        <v>0</v>
      </c>
      <c r="M769" s="12">
        <f>IF(E769&lt;1,0,IF(A769&lt;(Støtteark!$H$4-5),0,(IF(G769="Utførelse",(K769),IF(G769="Fagkontroll",(L769),0)))))</f>
        <v>0</v>
      </c>
      <c r="N769" s="12">
        <f>IF(A769&lt;(Støtteark!$H$4-5),0,B769)</f>
        <v>0</v>
      </c>
    </row>
    <row r="770" spans="1:14" x14ac:dyDescent="0.25">
      <c r="A770" s="20"/>
      <c r="B770" s="20"/>
      <c r="C770" s="20"/>
      <c r="D770" s="20"/>
      <c r="E770" s="20"/>
      <c r="F770" s="20"/>
      <c r="G770" s="20"/>
      <c r="H770" s="20"/>
      <c r="I770" s="20"/>
      <c r="J770" s="32"/>
      <c r="K770" s="12">
        <f t="shared" si="24"/>
        <v>0</v>
      </c>
      <c r="L770" s="12">
        <f t="shared" si="25"/>
        <v>0</v>
      </c>
      <c r="M770" s="12">
        <f>IF(E770&lt;1,0,IF(A770&lt;(Støtteark!$H$4-5),0,(IF(G770="Utførelse",(K770),IF(G770="Fagkontroll",(L770),0)))))</f>
        <v>0</v>
      </c>
      <c r="N770" s="12">
        <f>IF(A770&lt;(Støtteark!$H$4-5),0,B770)</f>
        <v>0</v>
      </c>
    </row>
    <row r="771" spans="1:14" x14ac:dyDescent="0.25">
      <c r="A771" s="20"/>
      <c r="B771" s="20"/>
      <c r="C771" s="20"/>
      <c r="D771" s="20"/>
      <c r="E771" s="20"/>
      <c r="F771" s="20"/>
      <c r="G771" s="20"/>
      <c r="H771" s="20"/>
      <c r="I771" s="20"/>
      <c r="J771" s="32"/>
      <c r="K771" s="12">
        <f t="shared" si="24"/>
        <v>0</v>
      </c>
      <c r="L771" s="12">
        <f t="shared" si="25"/>
        <v>0</v>
      </c>
      <c r="M771" s="12">
        <f>IF(E771&lt;1,0,IF(A771&lt;(Støtteark!$H$4-5),0,(IF(G771="Utførelse",(K771),IF(G771="Fagkontroll",(L771),0)))))</f>
        <v>0</v>
      </c>
      <c r="N771" s="12">
        <f>IF(A771&lt;(Støtteark!$H$4-5),0,B771)</f>
        <v>0</v>
      </c>
    </row>
    <row r="772" spans="1:14" x14ac:dyDescent="0.25">
      <c r="A772" s="20"/>
      <c r="B772" s="20"/>
      <c r="C772" s="20"/>
      <c r="D772" s="20"/>
      <c r="E772" s="20"/>
      <c r="F772" s="20"/>
      <c r="G772" s="20"/>
      <c r="H772" s="20"/>
      <c r="I772" s="20"/>
      <c r="J772" s="32"/>
      <c r="K772" s="12">
        <f t="shared" si="24"/>
        <v>0</v>
      </c>
      <c r="L772" s="12">
        <f t="shared" si="25"/>
        <v>0</v>
      </c>
      <c r="M772" s="12">
        <f>IF(E772&lt;1,0,IF(A772&lt;(Støtteark!$H$4-5),0,(IF(G772="Utførelse",(K772),IF(G772="Fagkontroll",(L772),0)))))</f>
        <v>0</v>
      </c>
      <c r="N772" s="12">
        <f>IF(A772&lt;(Støtteark!$H$4-5),0,B772)</f>
        <v>0</v>
      </c>
    </row>
    <row r="773" spans="1:14" x14ac:dyDescent="0.25">
      <c r="A773" s="20"/>
      <c r="B773" s="20"/>
      <c r="C773" s="20"/>
      <c r="D773" s="20"/>
      <c r="E773" s="20"/>
      <c r="F773" s="20"/>
      <c r="G773" s="20"/>
      <c r="H773" s="20"/>
      <c r="I773" s="20"/>
      <c r="J773" s="32"/>
      <c r="K773" s="12">
        <f t="shared" si="24"/>
        <v>0</v>
      </c>
      <c r="L773" s="12">
        <f t="shared" si="25"/>
        <v>0</v>
      </c>
      <c r="M773" s="12">
        <f>IF(E773&lt;1,0,IF(A773&lt;(Støtteark!$H$4-5),0,(IF(G773="Utførelse",(K773),IF(G773="Fagkontroll",(L773),0)))))</f>
        <v>0</v>
      </c>
      <c r="N773" s="12">
        <f>IF(A773&lt;(Støtteark!$H$4-5),0,B773)</f>
        <v>0</v>
      </c>
    </row>
    <row r="774" spans="1:14" x14ac:dyDescent="0.25">
      <c r="A774" s="20"/>
      <c r="B774" s="20"/>
      <c r="C774" s="20"/>
      <c r="D774" s="20"/>
      <c r="E774" s="20"/>
      <c r="F774" s="20"/>
      <c r="G774" s="20"/>
      <c r="H774" s="20"/>
      <c r="I774" s="20"/>
      <c r="J774" s="32"/>
      <c r="K774" s="12">
        <f t="shared" si="24"/>
        <v>0</v>
      </c>
      <c r="L774" s="12">
        <f t="shared" si="25"/>
        <v>0</v>
      </c>
      <c r="M774" s="12">
        <f>IF(E774&lt;1,0,IF(A774&lt;(Støtteark!$H$4-5),0,(IF(G774="Utførelse",(K774),IF(G774="Fagkontroll",(L774),0)))))</f>
        <v>0</v>
      </c>
      <c r="N774" s="12">
        <f>IF(A774&lt;(Støtteark!$H$4-5),0,B774)</f>
        <v>0</v>
      </c>
    </row>
    <row r="775" spans="1:14" x14ac:dyDescent="0.25">
      <c r="A775" s="20"/>
      <c r="B775" s="20"/>
      <c r="C775" s="20"/>
      <c r="D775" s="20"/>
      <c r="E775" s="20"/>
      <c r="F775" s="20"/>
      <c r="G775" s="20"/>
      <c r="H775" s="20"/>
      <c r="I775" s="20"/>
      <c r="J775" s="32"/>
      <c r="K775" s="12">
        <f t="shared" si="24"/>
        <v>0</v>
      </c>
      <c r="L775" s="12">
        <f t="shared" si="25"/>
        <v>0</v>
      </c>
      <c r="M775" s="12">
        <f>IF(E775&lt;1,0,IF(A775&lt;(Støtteark!$H$4-5),0,(IF(G775="Utførelse",(K775),IF(G775="Fagkontroll",(L775),0)))))</f>
        <v>0</v>
      </c>
      <c r="N775" s="12">
        <f>IF(A775&lt;(Støtteark!$H$4-5),0,B775)</f>
        <v>0</v>
      </c>
    </row>
    <row r="776" spans="1:14" x14ac:dyDescent="0.25">
      <c r="A776" s="20"/>
      <c r="B776" s="20"/>
      <c r="C776" s="20"/>
      <c r="D776" s="20"/>
      <c r="E776" s="20"/>
      <c r="F776" s="20"/>
      <c r="G776" s="20"/>
      <c r="H776" s="20"/>
      <c r="I776" s="20"/>
      <c r="J776" s="32"/>
      <c r="K776" s="12">
        <f t="shared" si="24"/>
        <v>0</v>
      </c>
      <c r="L776" s="12">
        <f t="shared" si="25"/>
        <v>0</v>
      </c>
      <c r="M776" s="12">
        <f>IF(E776&lt;1,0,IF(A776&lt;(Støtteark!$H$4-5),0,(IF(G776="Utførelse",(K776),IF(G776="Fagkontroll",(L776),0)))))</f>
        <v>0</v>
      </c>
      <c r="N776" s="12">
        <f>IF(A776&lt;(Støtteark!$H$4-5),0,B776)</f>
        <v>0</v>
      </c>
    </row>
    <row r="777" spans="1:14" x14ac:dyDescent="0.25">
      <c r="A777" s="20"/>
      <c r="B777" s="20"/>
      <c r="C777" s="20"/>
      <c r="D777" s="20"/>
      <c r="E777" s="20"/>
      <c r="F777" s="20"/>
      <c r="G777" s="20"/>
      <c r="H777" s="20"/>
      <c r="I777" s="20"/>
      <c r="J777" s="32"/>
      <c r="K777" s="12">
        <f t="shared" si="24"/>
        <v>0</v>
      </c>
      <c r="L777" s="12">
        <f t="shared" si="25"/>
        <v>0</v>
      </c>
      <c r="M777" s="12">
        <f>IF(E777&lt;1,0,IF(A777&lt;(Støtteark!$H$4-5),0,(IF(G777="Utførelse",(K777),IF(G777="Fagkontroll",(L777),0)))))</f>
        <v>0</v>
      </c>
      <c r="N777" s="12">
        <f>IF(A777&lt;(Støtteark!$H$4-5),0,B777)</f>
        <v>0</v>
      </c>
    </row>
    <row r="778" spans="1:14" x14ac:dyDescent="0.25">
      <c r="A778" s="20"/>
      <c r="B778" s="20"/>
      <c r="C778" s="20"/>
      <c r="D778" s="20"/>
      <c r="E778" s="20"/>
      <c r="F778" s="20"/>
      <c r="G778" s="20"/>
      <c r="H778" s="20"/>
      <c r="I778" s="20"/>
      <c r="J778" s="32"/>
      <c r="K778" s="12">
        <f t="shared" si="24"/>
        <v>0</v>
      </c>
      <c r="L778" s="12">
        <f t="shared" si="25"/>
        <v>0</v>
      </c>
      <c r="M778" s="12">
        <f>IF(E778&lt;1,0,IF(A778&lt;(Støtteark!$H$4-5),0,(IF(G778="Utførelse",(K778),IF(G778="Fagkontroll",(L778),0)))))</f>
        <v>0</v>
      </c>
      <c r="N778" s="12">
        <f>IF(A778&lt;(Støtteark!$H$4-5),0,B778)</f>
        <v>0</v>
      </c>
    </row>
    <row r="779" spans="1:14" x14ac:dyDescent="0.25">
      <c r="A779" s="20"/>
      <c r="B779" s="20"/>
      <c r="C779" s="20"/>
      <c r="D779" s="20"/>
      <c r="E779" s="20"/>
      <c r="F779" s="20"/>
      <c r="G779" s="20"/>
      <c r="H779" s="20"/>
      <c r="I779" s="20"/>
      <c r="J779" s="32"/>
      <c r="K779" s="12">
        <f t="shared" si="24"/>
        <v>0</v>
      </c>
      <c r="L779" s="12">
        <f t="shared" si="25"/>
        <v>0</v>
      </c>
      <c r="M779" s="12">
        <f>IF(E779&lt;1,0,IF(A779&lt;(Støtteark!$H$4-5),0,(IF(G779="Utførelse",(K779),IF(G779="Fagkontroll",(L779),0)))))</f>
        <v>0</v>
      </c>
      <c r="N779" s="12">
        <f>IF(A779&lt;(Støtteark!$H$4-5),0,B779)</f>
        <v>0</v>
      </c>
    </row>
    <row r="780" spans="1:14" x14ac:dyDescent="0.25">
      <c r="A780" s="20"/>
      <c r="B780" s="20"/>
      <c r="C780" s="20"/>
      <c r="D780" s="20"/>
      <c r="E780" s="20"/>
      <c r="F780" s="20"/>
      <c r="G780" s="20"/>
      <c r="H780" s="20"/>
      <c r="I780" s="20"/>
      <c r="J780" s="32"/>
      <c r="K780" s="12">
        <f t="shared" si="24"/>
        <v>0</v>
      </c>
      <c r="L780" s="12">
        <f t="shared" si="25"/>
        <v>0</v>
      </c>
      <c r="M780" s="12">
        <f>IF(E780&lt;1,0,IF(A780&lt;(Støtteark!$H$4-5),0,(IF(G780="Utførelse",(K780),IF(G780="Fagkontroll",(L780),0)))))</f>
        <v>0</v>
      </c>
      <c r="N780" s="12">
        <f>IF(A780&lt;(Støtteark!$H$4-5),0,B780)</f>
        <v>0</v>
      </c>
    </row>
    <row r="781" spans="1:14" x14ac:dyDescent="0.25">
      <c r="A781" s="20"/>
      <c r="B781" s="20"/>
      <c r="C781" s="20"/>
      <c r="D781" s="20"/>
      <c r="E781" s="20"/>
      <c r="F781" s="20"/>
      <c r="G781" s="20"/>
      <c r="H781" s="20"/>
      <c r="I781" s="20"/>
      <c r="J781" s="32"/>
      <c r="K781" s="12">
        <f t="shared" si="24"/>
        <v>0</v>
      </c>
      <c r="L781" s="12">
        <f t="shared" si="25"/>
        <v>0</v>
      </c>
      <c r="M781" s="12">
        <f>IF(E781&lt;1,0,IF(A781&lt;(Støtteark!$H$4-5),0,(IF(G781="Utførelse",(K781),IF(G781="Fagkontroll",(L781),0)))))</f>
        <v>0</v>
      </c>
      <c r="N781" s="12">
        <f>IF(A781&lt;(Støtteark!$H$4-5),0,B781)</f>
        <v>0</v>
      </c>
    </row>
    <row r="782" spans="1:14" x14ac:dyDescent="0.25">
      <c r="A782" s="20"/>
      <c r="B782" s="20"/>
      <c r="C782" s="20"/>
      <c r="D782" s="20"/>
      <c r="E782" s="20"/>
      <c r="F782" s="20"/>
      <c r="G782" s="20"/>
      <c r="H782" s="20"/>
      <c r="I782" s="20"/>
      <c r="J782" s="32"/>
      <c r="K782" s="12">
        <f t="shared" ref="K782:K845" si="26">IF(E782&lt;1,0,IF(G782="Utførelse",IF(F782="Flomberegninger damsikkerhet",B782,0),0))</f>
        <v>0</v>
      </c>
      <c r="L782" s="12">
        <f t="shared" ref="L782:L845" si="27">IF(K782&gt;0,0,B782)</f>
        <v>0</v>
      </c>
      <c r="M782" s="12">
        <f>IF(E782&lt;1,0,IF(A782&lt;(Støtteark!$H$4-5),0,(IF(G782="Utførelse",(K782),IF(G782="Fagkontroll",(L782),0)))))</f>
        <v>0</v>
      </c>
      <c r="N782" s="12">
        <f>IF(A782&lt;(Støtteark!$H$4-5),0,B782)</f>
        <v>0</v>
      </c>
    </row>
    <row r="783" spans="1:14" x14ac:dyDescent="0.25">
      <c r="A783" s="20"/>
      <c r="B783" s="20"/>
      <c r="C783" s="20"/>
      <c r="D783" s="20"/>
      <c r="E783" s="20"/>
      <c r="F783" s="20"/>
      <c r="G783" s="20"/>
      <c r="H783" s="20"/>
      <c r="I783" s="20"/>
      <c r="J783" s="32"/>
      <c r="K783" s="12">
        <f t="shared" si="26"/>
        <v>0</v>
      </c>
      <c r="L783" s="12">
        <f t="shared" si="27"/>
        <v>0</v>
      </c>
      <c r="M783" s="12">
        <f>IF(E783&lt;1,0,IF(A783&lt;(Støtteark!$H$4-5),0,(IF(G783="Utførelse",(K783),IF(G783="Fagkontroll",(L783),0)))))</f>
        <v>0</v>
      </c>
      <c r="N783" s="12">
        <f>IF(A783&lt;(Støtteark!$H$4-5),0,B783)</f>
        <v>0</v>
      </c>
    </row>
    <row r="784" spans="1:14" x14ac:dyDescent="0.25">
      <c r="A784" s="20"/>
      <c r="B784" s="20"/>
      <c r="C784" s="20"/>
      <c r="D784" s="20"/>
      <c r="E784" s="20"/>
      <c r="F784" s="20"/>
      <c r="G784" s="20"/>
      <c r="H784" s="20"/>
      <c r="I784" s="20"/>
      <c r="J784" s="32"/>
      <c r="K784" s="12">
        <f t="shared" si="26"/>
        <v>0</v>
      </c>
      <c r="L784" s="12">
        <f t="shared" si="27"/>
        <v>0</v>
      </c>
      <c r="M784" s="12">
        <f>IF(E784&lt;1,0,IF(A784&lt;(Støtteark!$H$4-5),0,(IF(G784="Utførelse",(K784),IF(G784="Fagkontroll",(L784),0)))))</f>
        <v>0</v>
      </c>
      <c r="N784" s="12">
        <f>IF(A784&lt;(Støtteark!$H$4-5),0,B784)</f>
        <v>0</v>
      </c>
    </row>
    <row r="785" spans="1:14" x14ac:dyDescent="0.25">
      <c r="A785" s="20"/>
      <c r="B785" s="20"/>
      <c r="C785" s="20"/>
      <c r="D785" s="20"/>
      <c r="E785" s="20"/>
      <c r="F785" s="20"/>
      <c r="G785" s="20"/>
      <c r="H785" s="20"/>
      <c r="I785" s="20"/>
      <c r="J785" s="32"/>
      <c r="K785" s="12">
        <f t="shared" si="26"/>
        <v>0</v>
      </c>
      <c r="L785" s="12">
        <f t="shared" si="27"/>
        <v>0</v>
      </c>
      <c r="M785" s="12">
        <f>IF(E785&lt;1,0,IF(A785&lt;(Støtteark!$H$4-5),0,(IF(G785="Utførelse",(K785),IF(G785="Fagkontroll",(L785),0)))))</f>
        <v>0</v>
      </c>
      <c r="N785" s="12">
        <f>IF(A785&lt;(Støtteark!$H$4-5),0,B785)</f>
        <v>0</v>
      </c>
    </row>
    <row r="786" spans="1:14" x14ac:dyDescent="0.25">
      <c r="A786" s="20"/>
      <c r="B786" s="20"/>
      <c r="C786" s="20"/>
      <c r="D786" s="20"/>
      <c r="E786" s="20"/>
      <c r="F786" s="20"/>
      <c r="G786" s="20"/>
      <c r="H786" s="20"/>
      <c r="I786" s="20"/>
      <c r="J786" s="32"/>
      <c r="K786" s="12">
        <f t="shared" si="26"/>
        <v>0</v>
      </c>
      <c r="L786" s="12">
        <f t="shared" si="27"/>
        <v>0</v>
      </c>
      <c r="M786" s="12">
        <f>IF(E786&lt;1,0,IF(A786&lt;(Støtteark!$H$4-5),0,(IF(G786="Utførelse",(K786),IF(G786="Fagkontroll",(L786),0)))))</f>
        <v>0</v>
      </c>
      <c r="N786" s="12">
        <f>IF(A786&lt;(Støtteark!$H$4-5),0,B786)</f>
        <v>0</v>
      </c>
    </row>
    <row r="787" spans="1:14" x14ac:dyDescent="0.25">
      <c r="A787" s="20"/>
      <c r="B787" s="20"/>
      <c r="C787" s="20"/>
      <c r="D787" s="20"/>
      <c r="E787" s="20"/>
      <c r="F787" s="20"/>
      <c r="G787" s="20"/>
      <c r="H787" s="20"/>
      <c r="I787" s="20"/>
      <c r="J787" s="32"/>
      <c r="K787" s="12">
        <f t="shared" si="26"/>
        <v>0</v>
      </c>
      <c r="L787" s="12">
        <f t="shared" si="27"/>
        <v>0</v>
      </c>
      <c r="M787" s="12">
        <f>IF(E787&lt;1,0,IF(A787&lt;(Støtteark!$H$4-5),0,(IF(G787="Utførelse",(K787),IF(G787="Fagkontroll",(L787),0)))))</f>
        <v>0</v>
      </c>
      <c r="N787" s="12">
        <f>IF(A787&lt;(Støtteark!$H$4-5),0,B787)</f>
        <v>0</v>
      </c>
    </row>
    <row r="788" spans="1:14" x14ac:dyDescent="0.25">
      <c r="A788" s="20"/>
      <c r="B788" s="20"/>
      <c r="C788" s="20"/>
      <c r="D788" s="20"/>
      <c r="E788" s="20"/>
      <c r="F788" s="20"/>
      <c r="G788" s="20"/>
      <c r="H788" s="20"/>
      <c r="I788" s="20"/>
      <c r="J788" s="32"/>
      <c r="K788" s="12">
        <f t="shared" si="26"/>
        <v>0</v>
      </c>
      <c r="L788" s="12">
        <f t="shared" si="27"/>
        <v>0</v>
      </c>
      <c r="M788" s="12">
        <f>IF(E788&lt;1,0,IF(A788&lt;(Støtteark!$H$4-5),0,(IF(G788="Utførelse",(K788),IF(G788="Fagkontroll",(L788),0)))))</f>
        <v>0</v>
      </c>
      <c r="N788" s="12">
        <f>IF(A788&lt;(Støtteark!$H$4-5),0,B788)</f>
        <v>0</v>
      </c>
    </row>
    <row r="789" spans="1:14" x14ac:dyDescent="0.25">
      <c r="A789" s="20"/>
      <c r="B789" s="20"/>
      <c r="C789" s="20"/>
      <c r="D789" s="20"/>
      <c r="E789" s="20"/>
      <c r="F789" s="20"/>
      <c r="G789" s="20"/>
      <c r="H789" s="20"/>
      <c r="I789" s="20"/>
      <c r="J789" s="32"/>
      <c r="K789" s="12">
        <f t="shared" si="26"/>
        <v>0</v>
      </c>
      <c r="L789" s="12">
        <f t="shared" si="27"/>
        <v>0</v>
      </c>
      <c r="M789" s="12">
        <f>IF(E789&lt;1,0,IF(A789&lt;(Støtteark!$H$4-5),0,(IF(G789="Utførelse",(K789),IF(G789="Fagkontroll",(L789),0)))))</f>
        <v>0</v>
      </c>
      <c r="N789" s="12">
        <f>IF(A789&lt;(Støtteark!$H$4-5),0,B789)</f>
        <v>0</v>
      </c>
    </row>
    <row r="790" spans="1:14" x14ac:dyDescent="0.25">
      <c r="A790" s="20"/>
      <c r="B790" s="20"/>
      <c r="C790" s="20"/>
      <c r="D790" s="20"/>
      <c r="E790" s="20"/>
      <c r="F790" s="20"/>
      <c r="G790" s="20"/>
      <c r="H790" s="20"/>
      <c r="I790" s="20"/>
      <c r="J790" s="32"/>
      <c r="K790" s="12">
        <f t="shared" si="26"/>
        <v>0</v>
      </c>
      <c r="L790" s="12">
        <f t="shared" si="27"/>
        <v>0</v>
      </c>
      <c r="M790" s="12">
        <f>IF(E790&lt;1,0,IF(A790&lt;(Støtteark!$H$4-5),0,(IF(G790="Utførelse",(K790),IF(G790="Fagkontroll",(L790),0)))))</f>
        <v>0</v>
      </c>
      <c r="N790" s="12">
        <f>IF(A790&lt;(Støtteark!$H$4-5),0,B790)</f>
        <v>0</v>
      </c>
    </row>
    <row r="791" spans="1:14" x14ac:dyDescent="0.25">
      <c r="A791" s="20"/>
      <c r="B791" s="20"/>
      <c r="C791" s="20"/>
      <c r="D791" s="20"/>
      <c r="E791" s="20"/>
      <c r="F791" s="20"/>
      <c r="G791" s="20"/>
      <c r="H791" s="20"/>
      <c r="I791" s="20"/>
      <c r="J791" s="32"/>
      <c r="K791" s="12">
        <f t="shared" si="26"/>
        <v>0</v>
      </c>
      <c r="L791" s="12">
        <f t="shared" si="27"/>
        <v>0</v>
      </c>
      <c r="M791" s="12">
        <f>IF(E791&lt;1,0,IF(A791&lt;(Støtteark!$H$4-5),0,(IF(G791="Utførelse",(K791),IF(G791="Fagkontroll",(L791),0)))))</f>
        <v>0</v>
      </c>
      <c r="N791" s="12">
        <f>IF(A791&lt;(Støtteark!$H$4-5),0,B791)</f>
        <v>0</v>
      </c>
    </row>
    <row r="792" spans="1:14" x14ac:dyDescent="0.25">
      <c r="A792" s="20"/>
      <c r="B792" s="20"/>
      <c r="C792" s="20"/>
      <c r="D792" s="20"/>
      <c r="E792" s="20"/>
      <c r="F792" s="20"/>
      <c r="G792" s="20"/>
      <c r="H792" s="20"/>
      <c r="I792" s="20"/>
      <c r="J792" s="32"/>
      <c r="K792" s="12">
        <f t="shared" si="26"/>
        <v>0</v>
      </c>
      <c r="L792" s="12">
        <f t="shared" si="27"/>
        <v>0</v>
      </c>
      <c r="M792" s="12">
        <f>IF(E792&lt;1,0,IF(A792&lt;(Støtteark!$H$4-5),0,(IF(G792="Utførelse",(K792),IF(G792="Fagkontroll",(L792),0)))))</f>
        <v>0</v>
      </c>
      <c r="N792" s="12">
        <f>IF(A792&lt;(Støtteark!$H$4-5),0,B792)</f>
        <v>0</v>
      </c>
    </row>
    <row r="793" spans="1:14" x14ac:dyDescent="0.25">
      <c r="A793" s="20"/>
      <c r="B793" s="20"/>
      <c r="C793" s="20"/>
      <c r="D793" s="20"/>
      <c r="E793" s="20"/>
      <c r="F793" s="20"/>
      <c r="G793" s="20"/>
      <c r="H793" s="20"/>
      <c r="I793" s="20"/>
      <c r="J793" s="32"/>
      <c r="K793" s="12">
        <f t="shared" si="26"/>
        <v>0</v>
      </c>
      <c r="L793" s="12">
        <f t="shared" si="27"/>
        <v>0</v>
      </c>
      <c r="M793" s="12">
        <f>IF(E793&lt;1,0,IF(A793&lt;(Støtteark!$H$4-5),0,(IF(G793="Utførelse",(K793),IF(G793="Fagkontroll",(L793),0)))))</f>
        <v>0</v>
      </c>
      <c r="N793" s="12">
        <f>IF(A793&lt;(Støtteark!$H$4-5),0,B793)</f>
        <v>0</v>
      </c>
    </row>
    <row r="794" spans="1:14" x14ac:dyDescent="0.25">
      <c r="A794" s="20"/>
      <c r="B794" s="20"/>
      <c r="C794" s="20"/>
      <c r="D794" s="20"/>
      <c r="E794" s="20"/>
      <c r="F794" s="20"/>
      <c r="G794" s="20"/>
      <c r="H794" s="20"/>
      <c r="I794" s="20"/>
      <c r="J794" s="32"/>
      <c r="K794" s="12">
        <f t="shared" si="26"/>
        <v>0</v>
      </c>
      <c r="L794" s="12">
        <f t="shared" si="27"/>
        <v>0</v>
      </c>
      <c r="M794" s="12">
        <f>IF(E794&lt;1,0,IF(A794&lt;(Støtteark!$H$4-5),0,(IF(G794="Utførelse",(K794),IF(G794="Fagkontroll",(L794),0)))))</f>
        <v>0</v>
      </c>
      <c r="N794" s="12">
        <f>IF(A794&lt;(Støtteark!$H$4-5),0,B794)</f>
        <v>0</v>
      </c>
    </row>
    <row r="795" spans="1:14" x14ac:dyDescent="0.25">
      <c r="A795" s="20"/>
      <c r="B795" s="20"/>
      <c r="C795" s="20"/>
      <c r="D795" s="20"/>
      <c r="E795" s="20"/>
      <c r="F795" s="20"/>
      <c r="G795" s="20"/>
      <c r="H795" s="20"/>
      <c r="I795" s="20"/>
      <c r="J795" s="32"/>
      <c r="K795" s="12">
        <f t="shared" si="26"/>
        <v>0</v>
      </c>
      <c r="L795" s="12">
        <f t="shared" si="27"/>
        <v>0</v>
      </c>
      <c r="M795" s="12">
        <f>IF(E795&lt;1,0,IF(A795&lt;(Støtteark!$H$4-5),0,(IF(G795="Utførelse",(K795),IF(G795="Fagkontroll",(L795),0)))))</f>
        <v>0</v>
      </c>
      <c r="N795" s="12">
        <f>IF(A795&lt;(Støtteark!$H$4-5),0,B795)</f>
        <v>0</v>
      </c>
    </row>
    <row r="796" spans="1:14" x14ac:dyDescent="0.25">
      <c r="A796" s="20"/>
      <c r="B796" s="20"/>
      <c r="C796" s="20"/>
      <c r="D796" s="20"/>
      <c r="E796" s="20"/>
      <c r="F796" s="20"/>
      <c r="G796" s="20"/>
      <c r="H796" s="20"/>
      <c r="I796" s="20"/>
      <c r="J796" s="32"/>
      <c r="K796" s="12">
        <f t="shared" si="26"/>
        <v>0</v>
      </c>
      <c r="L796" s="12">
        <f t="shared" si="27"/>
        <v>0</v>
      </c>
      <c r="M796" s="12">
        <f>IF(E796&lt;1,0,IF(A796&lt;(Støtteark!$H$4-5),0,(IF(G796="Utførelse",(K796),IF(G796="Fagkontroll",(L796),0)))))</f>
        <v>0</v>
      </c>
      <c r="N796" s="12">
        <f>IF(A796&lt;(Støtteark!$H$4-5),0,B796)</f>
        <v>0</v>
      </c>
    </row>
    <row r="797" spans="1:14" x14ac:dyDescent="0.25">
      <c r="A797" s="20"/>
      <c r="B797" s="20"/>
      <c r="C797" s="20"/>
      <c r="D797" s="20"/>
      <c r="E797" s="20"/>
      <c r="F797" s="20"/>
      <c r="G797" s="20"/>
      <c r="H797" s="20"/>
      <c r="I797" s="20"/>
      <c r="J797" s="32"/>
      <c r="K797" s="12">
        <f t="shared" si="26"/>
        <v>0</v>
      </c>
      <c r="L797" s="12">
        <f t="shared" si="27"/>
        <v>0</v>
      </c>
      <c r="M797" s="12">
        <f>IF(E797&lt;1,0,IF(A797&lt;(Støtteark!$H$4-5),0,(IF(G797="Utførelse",(K797),IF(G797="Fagkontroll",(L797),0)))))</f>
        <v>0</v>
      </c>
      <c r="N797" s="12">
        <f>IF(A797&lt;(Støtteark!$H$4-5),0,B797)</f>
        <v>0</v>
      </c>
    </row>
    <row r="798" spans="1:14" x14ac:dyDescent="0.25">
      <c r="A798" s="20"/>
      <c r="B798" s="20"/>
      <c r="C798" s="20"/>
      <c r="D798" s="20"/>
      <c r="E798" s="20"/>
      <c r="F798" s="20"/>
      <c r="G798" s="20"/>
      <c r="H798" s="20"/>
      <c r="I798" s="20"/>
      <c r="J798" s="32"/>
      <c r="K798" s="12">
        <f t="shared" si="26"/>
        <v>0</v>
      </c>
      <c r="L798" s="12">
        <f t="shared" si="27"/>
        <v>0</v>
      </c>
      <c r="M798" s="12">
        <f>IF(E798&lt;1,0,IF(A798&lt;(Støtteark!$H$4-5),0,(IF(G798="Utførelse",(K798),IF(G798="Fagkontroll",(L798),0)))))</f>
        <v>0</v>
      </c>
      <c r="N798" s="12">
        <f>IF(A798&lt;(Støtteark!$H$4-5),0,B798)</f>
        <v>0</v>
      </c>
    </row>
    <row r="799" spans="1:14" x14ac:dyDescent="0.25">
      <c r="A799" s="20"/>
      <c r="B799" s="20"/>
      <c r="C799" s="20"/>
      <c r="D799" s="20"/>
      <c r="E799" s="20"/>
      <c r="F799" s="20"/>
      <c r="G799" s="20"/>
      <c r="H799" s="20"/>
      <c r="I799" s="20"/>
      <c r="J799" s="32"/>
      <c r="K799" s="12">
        <f t="shared" si="26"/>
        <v>0</v>
      </c>
      <c r="L799" s="12">
        <f t="shared" si="27"/>
        <v>0</v>
      </c>
      <c r="M799" s="12">
        <f>IF(E799&lt;1,0,IF(A799&lt;(Støtteark!$H$4-5),0,(IF(G799="Utførelse",(K799),IF(G799="Fagkontroll",(L799),0)))))</f>
        <v>0</v>
      </c>
      <c r="N799" s="12">
        <f>IF(A799&lt;(Støtteark!$H$4-5),0,B799)</f>
        <v>0</v>
      </c>
    </row>
    <row r="800" spans="1:14" x14ac:dyDescent="0.25">
      <c r="A800" s="20"/>
      <c r="B800" s="20"/>
      <c r="C800" s="20"/>
      <c r="D800" s="20"/>
      <c r="E800" s="20"/>
      <c r="F800" s="20"/>
      <c r="G800" s="20"/>
      <c r="H800" s="20"/>
      <c r="I800" s="20"/>
      <c r="J800" s="32"/>
      <c r="K800" s="12">
        <f t="shared" si="26"/>
        <v>0</v>
      </c>
      <c r="L800" s="12">
        <f t="shared" si="27"/>
        <v>0</v>
      </c>
      <c r="M800" s="12">
        <f>IF(E800&lt;1,0,IF(A800&lt;(Støtteark!$H$4-5),0,(IF(G800="Utførelse",(K800),IF(G800="Fagkontroll",(L800),0)))))</f>
        <v>0</v>
      </c>
      <c r="N800" s="12">
        <f>IF(A800&lt;(Støtteark!$H$4-5),0,B800)</f>
        <v>0</v>
      </c>
    </row>
    <row r="801" spans="1:14" x14ac:dyDescent="0.25">
      <c r="A801" s="20"/>
      <c r="B801" s="20"/>
      <c r="C801" s="20"/>
      <c r="D801" s="20"/>
      <c r="E801" s="20"/>
      <c r="F801" s="20"/>
      <c r="G801" s="20"/>
      <c r="H801" s="20"/>
      <c r="I801" s="20"/>
      <c r="J801" s="32"/>
      <c r="K801" s="12">
        <f t="shared" si="26"/>
        <v>0</v>
      </c>
      <c r="L801" s="12">
        <f t="shared" si="27"/>
        <v>0</v>
      </c>
      <c r="M801" s="12">
        <f>IF(E801&lt;1,0,IF(A801&lt;(Støtteark!$H$4-5),0,(IF(G801="Utførelse",(K801),IF(G801="Fagkontroll",(L801),0)))))</f>
        <v>0</v>
      </c>
      <c r="N801" s="12">
        <f>IF(A801&lt;(Støtteark!$H$4-5),0,B801)</f>
        <v>0</v>
      </c>
    </row>
    <row r="802" spans="1:14" x14ac:dyDescent="0.25">
      <c r="A802" s="20"/>
      <c r="B802" s="20"/>
      <c r="C802" s="20"/>
      <c r="D802" s="20"/>
      <c r="E802" s="20"/>
      <c r="F802" s="20"/>
      <c r="G802" s="20"/>
      <c r="H802" s="20"/>
      <c r="I802" s="20"/>
      <c r="J802" s="32"/>
      <c r="K802" s="12">
        <f t="shared" si="26"/>
        <v>0</v>
      </c>
      <c r="L802" s="12">
        <f t="shared" si="27"/>
        <v>0</v>
      </c>
      <c r="M802" s="12">
        <f>IF(E802&lt;1,0,IF(A802&lt;(Støtteark!$H$4-5),0,(IF(G802="Utførelse",(K802),IF(G802="Fagkontroll",(L802),0)))))</f>
        <v>0</v>
      </c>
      <c r="N802" s="12">
        <f>IF(A802&lt;(Støtteark!$H$4-5),0,B802)</f>
        <v>0</v>
      </c>
    </row>
    <row r="803" spans="1:14" x14ac:dyDescent="0.25">
      <c r="A803" s="20"/>
      <c r="B803" s="20"/>
      <c r="C803" s="20"/>
      <c r="D803" s="20"/>
      <c r="E803" s="20"/>
      <c r="F803" s="20"/>
      <c r="G803" s="20"/>
      <c r="H803" s="20"/>
      <c r="I803" s="20"/>
      <c r="J803" s="32"/>
      <c r="K803" s="12">
        <f t="shared" si="26"/>
        <v>0</v>
      </c>
      <c r="L803" s="12">
        <f t="shared" si="27"/>
        <v>0</v>
      </c>
      <c r="M803" s="12">
        <f>IF(E803&lt;1,0,IF(A803&lt;(Støtteark!$H$4-5),0,(IF(G803="Utførelse",(K803),IF(G803="Fagkontroll",(L803),0)))))</f>
        <v>0</v>
      </c>
      <c r="N803" s="12">
        <f>IF(A803&lt;(Støtteark!$H$4-5),0,B803)</f>
        <v>0</v>
      </c>
    </row>
    <row r="804" spans="1:14" x14ac:dyDescent="0.25">
      <c r="A804" s="20"/>
      <c r="B804" s="20"/>
      <c r="C804" s="20"/>
      <c r="D804" s="20"/>
      <c r="E804" s="20"/>
      <c r="F804" s="20"/>
      <c r="G804" s="20"/>
      <c r="H804" s="20"/>
      <c r="I804" s="20"/>
      <c r="J804" s="32"/>
      <c r="K804" s="12">
        <f t="shared" si="26"/>
        <v>0</v>
      </c>
      <c r="L804" s="12">
        <f t="shared" si="27"/>
        <v>0</v>
      </c>
      <c r="M804" s="12">
        <f>IF(E804&lt;1,0,IF(A804&lt;(Støtteark!$H$4-5),0,(IF(G804="Utførelse",(K804),IF(G804="Fagkontroll",(L804),0)))))</f>
        <v>0</v>
      </c>
      <c r="N804" s="12">
        <f>IF(A804&lt;(Støtteark!$H$4-5),0,B804)</f>
        <v>0</v>
      </c>
    </row>
    <row r="805" spans="1:14" x14ac:dyDescent="0.25">
      <c r="A805" s="20"/>
      <c r="B805" s="20"/>
      <c r="C805" s="20"/>
      <c r="D805" s="20"/>
      <c r="E805" s="20"/>
      <c r="F805" s="20"/>
      <c r="G805" s="20"/>
      <c r="H805" s="20"/>
      <c r="I805" s="20"/>
      <c r="J805" s="32"/>
      <c r="K805" s="12">
        <f t="shared" si="26"/>
        <v>0</v>
      </c>
      <c r="L805" s="12">
        <f t="shared" si="27"/>
        <v>0</v>
      </c>
      <c r="M805" s="12">
        <f>IF(E805&lt;1,0,IF(A805&lt;(Støtteark!$H$4-5),0,(IF(G805="Utførelse",(K805),IF(G805="Fagkontroll",(L805),0)))))</f>
        <v>0</v>
      </c>
      <c r="N805" s="12">
        <f>IF(A805&lt;(Støtteark!$H$4-5),0,B805)</f>
        <v>0</v>
      </c>
    </row>
    <row r="806" spans="1:14" x14ac:dyDescent="0.25">
      <c r="A806" s="20"/>
      <c r="B806" s="20"/>
      <c r="C806" s="20"/>
      <c r="D806" s="20"/>
      <c r="E806" s="20"/>
      <c r="F806" s="20"/>
      <c r="G806" s="20"/>
      <c r="H806" s="20"/>
      <c r="I806" s="20"/>
      <c r="J806" s="32"/>
      <c r="K806" s="12">
        <f t="shared" si="26"/>
        <v>0</v>
      </c>
      <c r="L806" s="12">
        <f t="shared" si="27"/>
        <v>0</v>
      </c>
      <c r="M806" s="12">
        <f>IF(E806&lt;1,0,IF(A806&lt;(Støtteark!$H$4-5),0,(IF(G806="Utførelse",(K806),IF(G806="Fagkontroll",(L806),0)))))</f>
        <v>0</v>
      </c>
      <c r="N806" s="12">
        <f>IF(A806&lt;(Støtteark!$H$4-5),0,B806)</f>
        <v>0</v>
      </c>
    </row>
    <row r="807" spans="1:14" x14ac:dyDescent="0.25">
      <c r="A807" s="20"/>
      <c r="B807" s="20"/>
      <c r="C807" s="20"/>
      <c r="D807" s="20"/>
      <c r="E807" s="20"/>
      <c r="F807" s="20"/>
      <c r="G807" s="20"/>
      <c r="H807" s="20"/>
      <c r="I807" s="20"/>
      <c r="J807" s="32"/>
      <c r="K807" s="12">
        <f t="shared" si="26"/>
        <v>0</v>
      </c>
      <c r="L807" s="12">
        <f t="shared" si="27"/>
        <v>0</v>
      </c>
      <c r="M807" s="12">
        <f>IF(E807&lt;1,0,IF(A807&lt;(Støtteark!$H$4-5),0,(IF(G807="Utførelse",(K807),IF(G807="Fagkontroll",(L807),0)))))</f>
        <v>0</v>
      </c>
      <c r="N807" s="12">
        <f>IF(A807&lt;(Støtteark!$H$4-5),0,B807)</f>
        <v>0</v>
      </c>
    </row>
    <row r="808" spans="1:14" x14ac:dyDescent="0.25">
      <c r="A808" s="20"/>
      <c r="B808" s="20"/>
      <c r="C808" s="20"/>
      <c r="D808" s="20"/>
      <c r="E808" s="20"/>
      <c r="F808" s="20"/>
      <c r="G808" s="20"/>
      <c r="H808" s="20"/>
      <c r="I808" s="20"/>
      <c r="J808" s="32"/>
      <c r="K808" s="12">
        <f t="shared" si="26"/>
        <v>0</v>
      </c>
      <c r="L808" s="12">
        <f t="shared" si="27"/>
        <v>0</v>
      </c>
      <c r="M808" s="12">
        <f>IF(E808&lt;1,0,IF(A808&lt;(Støtteark!$H$4-5),0,(IF(G808="Utførelse",(K808),IF(G808="Fagkontroll",(L808),0)))))</f>
        <v>0</v>
      </c>
      <c r="N808" s="12">
        <f>IF(A808&lt;(Støtteark!$H$4-5),0,B808)</f>
        <v>0</v>
      </c>
    </row>
    <row r="809" spans="1:14" x14ac:dyDescent="0.25">
      <c r="A809" s="20"/>
      <c r="B809" s="20"/>
      <c r="C809" s="20"/>
      <c r="D809" s="20"/>
      <c r="E809" s="20"/>
      <c r="F809" s="20"/>
      <c r="G809" s="20"/>
      <c r="H809" s="20"/>
      <c r="I809" s="20"/>
      <c r="J809" s="32"/>
      <c r="K809" s="12">
        <f t="shared" si="26"/>
        <v>0</v>
      </c>
      <c r="L809" s="12">
        <f t="shared" si="27"/>
        <v>0</v>
      </c>
      <c r="M809" s="12">
        <f>IF(E809&lt;1,0,IF(A809&lt;(Støtteark!$H$4-5),0,(IF(G809="Utførelse",(K809),IF(G809="Fagkontroll",(L809),0)))))</f>
        <v>0</v>
      </c>
      <c r="N809" s="12">
        <f>IF(A809&lt;(Støtteark!$H$4-5),0,B809)</f>
        <v>0</v>
      </c>
    </row>
    <row r="810" spans="1:14" x14ac:dyDescent="0.25">
      <c r="A810" s="20"/>
      <c r="B810" s="20"/>
      <c r="C810" s="20"/>
      <c r="D810" s="20"/>
      <c r="E810" s="20"/>
      <c r="F810" s="20"/>
      <c r="G810" s="20"/>
      <c r="H810" s="20"/>
      <c r="I810" s="20"/>
      <c r="J810" s="32"/>
      <c r="K810" s="12">
        <f t="shared" si="26"/>
        <v>0</v>
      </c>
      <c r="L810" s="12">
        <f t="shared" si="27"/>
        <v>0</v>
      </c>
      <c r="M810" s="12">
        <f>IF(E810&lt;1,0,IF(A810&lt;(Støtteark!$H$4-5),0,(IF(G810="Utførelse",(K810),IF(G810="Fagkontroll",(L810),0)))))</f>
        <v>0</v>
      </c>
      <c r="N810" s="12">
        <f>IF(A810&lt;(Støtteark!$H$4-5),0,B810)</f>
        <v>0</v>
      </c>
    </row>
    <row r="811" spans="1:14" x14ac:dyDescent="0.25">
      <c r="A811" s="20"/>
      <c r="B811" s="20"/>
      <c r="C811" s="20"/>
      <c r="D811" s="20"/>
      <c r="E811" s="20"/>
      <c r="F811" s="20"/>
      <c r="G811" s="20"/>
      <c r="H811" s="20"/>
      <c r="I811" s="20"/>
      <c r="J811" s="32"/>
      <c r="K811" s="12">
        <f t="shared" si="26"/>
        <v>0</v>
      </c>
      <c r="L811" s="12">
        <f t="shared" si="27"/>
        <v>0</v>
      </c>
      <c r="M811" s="12">
        <f>IF(E811&lt;1,0,IF(A811&lt;(Støtteark!$H$4-5),0,(IF(G811="Utførelse",(K811),IF(G811="Fagkontroll",(L811),0)))))</f>
        <v>0</v>
      </c>
      <c r="N811" s="12">
        <f>IF(A811&lt;(Støtteark!$H$4-5),0,B811)</f>
        <v>0</v>
      </c>
    </row>
    <row r="812" spans="1:14" x14ac:dyDescent="0.25">
      <c r="A812" s="20"/>
      <c r="B812" s="20"/>
      <c r="C812" s="20"/>
      <c r="D812" s="20"/>
      <c r="E812" s="20"/>
      <c r="F812" s="20"/>
      <c r="G812" s="20"/>
      <c r="H812" s="20"/>
      <c r="I812" s="20"/>
      <c r="J812" s="32"/>
      <c r="K812" s="12">
        <f t="shared" si="26"/>
        <v>0</v>
      </c>
      <c r="L812" s="12">
        <f t="shared" si="27"/>
        <v>0</v>
      </c>
      <c r="M812" s="12">
        <f>IF(E812&lt;1,0,IF(A812&lt;(Støtteark!$H$4-5),0,(IF(G812="Utførelse",(K812),IF(G812="Fagkontroll",(L812),0)))))</f>
        <v>0</v>
      </c>
      <c r="N812" s="12">
        <f>IF(A812&lt;(Støtteark!$H$4-5),0,B812)</f>
        <v>0</v>
      </c>
    </row>
    <row r="813" spans="1:14" x14ac:dyDescent="0.25">
      <c r="A813" s="20"/>
      <c r="B813" s="20"/>
      <c r="C813" s="20"/>
      <c r="D813" s="20"/>
      <c r="E813" s="20"/>
      <c r="F813" s="20"/>
      <c r="G813" s="20"/>
      <c r="H813" s="20"/>
      <c r="I813" s="20"/>
      <c r="J813" s="32"/>
      <c r="K813" s="12">
        <f t="shared" si="26"/>
        <v>0</v>
      </c>
      <c r="L813" s="12">
        <f t="shared" si="27"/>
        <v>0</v>
      </c>
      <c r="M813" s="12">
        <f>IF(E813&lt;1,0,IF(A813&lt;(Støtteark!$H$4-5),0,(IF(G813="Utførelse",(K813),IF(G813="Fagkontroll",(L813),0)))))</f>
        <v>0</v>
      </c>
      <c r="N813" s="12">
        <f>IF(A813&lt;(Støtteark!$H$4-5),0,B813)</f>
        <v>0</v>
      </c>
    </row>
    <row r="814" spans="1:14" x14ac:dyDescent="0.25">
      <c r="A814" s="20"/>
      <c r="B814" s="20"/>
      <c r="C814" s="20"/>
      <c r="D814" s="20"/>
      <c r="E814" s="20"/>
      <c r="F814" s="20"/>
      <c r="G814" s="20"/>
      <c r="H814" s="20"/>
      <c r="I814" s="20"/>
      <c r="J814" s="32"/>
      <c r="K814" s="12">
        <f t="shared" si="26"/>
        <v>0</v>
      </c>
      <c r="L814" s="12">
        <f t="shared" si="27"/>
        <v>0</v>
      </c>
      <c r="M814" s="12">
        <f>IF(E814&lt;1,0,IF(A814&lt;(Støtteark!$H$4-5),0,(IF(G814="Utførelse",(K814),IF(G814="Fagkontroll",(L814),0)))))</f>
        <v>0</v>
      </c>
      <c r="N814" s="12">
        <f>IF(A814&lt;(Støtteark!$H$4-5),0,B814)</f>
        <v>0</v>
      </c>
    </row>
    <row r="815" spans="1:14" x14ac:dyDescent="0.25">
      <c r="A815" s="20"/>
      <c r="B815" s="20"/>
      <c r="C815" s="20"/>
      <c r="D815" s="20"/>
      <c r="E815" s="20"/>
      <c r="F815" s="20"/>
      <c r="G815" s="20"/>
      <c r="H815" s="20"/>
      <c r="I815" s="20"/>
      <c r="J815" s="32"/>
      <c r="K815" s="12">
        <f t="shared" si="26"/>
        <v>0</v>
      </c>
      <c r="L815" s="12">
        <f t="shared" si="27"/>
        <v>0</v>
      </c>
      <c r="M815" s="12">
        <f>IF(E815&lt;1,0,IF(A815&lt;(Støtteark!$H$4-5),0,(IF(G815="Utførelse",(K815),IF(G815="Fagkontroll",(L815),0)))))</f>
        <v>0</v>
      </c>
      <c r="N815" s="12">
        <f>IF(A815&lt;(Støtteark!$H$4-5),0,B815)</f>
        <v>0</v>
      </c>
    </row>
    <row r="816" spans="1:14" x14ac:dyDescent="0.25">
      <c r="A816" s="20"/>
      <c r="B816" s="20"/>
      <c r="C816" s="20"/>
      <c r="D816" s="20"/>
      <c r="E816" s="20"/>
      <c r="F816" s="20"/>
      <c r="G816" s="20"/>
      <c r="H816" s="20"/>
      <c r="I816" s="20"/>
      <c r="J816" s="32"/>
      <c r="K816" s="12">
        <f t="shared" si="26"/>
        <v>0</v>
      </c>
      <c r="L816" s="12">
        <f t="shared" si="27"/>
        <v>0</v>
      </c>
      <c r="M816" s="12">
        <f>IF(E816&lt;1,0,IF(A816&lt;(Støtteark!$H$4-5),0,(IF(G816="Utførelse",(K816),IF(G816="Fagkontroll",(L816),0)))))</f>
        <v>0</v>
      </c>
      <c r="N816" s="12">
        <f>IF(A816&lt;(Støtteark!$H$4-5),0,B816)</f>
        <v>0</v>
      </c>
    </row>
    <row r="817" spans="1:14" x14ac:dyDescent="0.25">
      <c r="A817" s="20"/>
      <c r="B817" s="20"/>
      <c r="C817" s="20"/>
      <c r="D817" s="20"/>
      <c r="E817" s="20"/>
      <c r="F817" s="20"/>
      <c r="G817" s="20"/>
      <c r="H817" s="20"/>
      <c r="I817" s="20"/>
      <c r="J817" s="32"/>
      <c r="K817" s="12">
        <f t="shared" si="26"/>
        <v>0</v>
      </c>
      <c r="L817" s="12">
        <f t="shared" si="27"/>
        <v>0</v>
      </c>
      <c r="M817" s="12">
        <f>IF(E817&lt;1,0,IF(A817&lt;(Støtteark!$H$4-5),0,(IF(G817="Utførelse",(K817),IF(G817="Fagkontroll",(L817),0)))))</f>
        <v>0</v>
      </c>
      <c r="N817" s="12">
        <f>IF(A817&lt;(Støtteark!$H$4-5),0,B817)</f>
        <v>0</v>
      </c>
    </row>
    <row r="818" spans="1:14" x14ac:dyDescent="0.25">
      <c r="A818" s="20"/>
      <c r="B818" s="20"/>
      <c r="C818" s="20"/>
      <c r="D818" s="20"/>
      <c r="E818" s="20"/>
      <c r="F818" s="20"/>
      <c r="G818" s="20"/>
      <c r="H818" s="20"/>
      <c r="I818" s="20"/>
      <c r="J818" s="32"/>
      <c r="K818" s="12">
        <f t="shared" si="26"/>
        <v>0</v>
      </c>
      <c r="L818" s="12">
        <f t="shared" si="27"/>
        <v>0</v>
      </c>
      <c r="M818" s="12">
        <f>IF(E818&lt;1,0,IF(A818&lt;(Støtteark!$H$4-5),0,(IF(G818="Utførelse",(K818),IF(G818="Fagkontroll",(L818),0)))))</f>
        <v>0</v>
      </c>
      <c r="N818" s="12">
        <f>IF(A818&lt;(Støtteark!$H$4-5),0,B818)</f>
        <v>0</v>
      </c>
    </row>
    <row r="819" spans="1:14" x14ac:dyDescent="0.25">
      <c r="A819" s="20"/>
      <c r="B819" s="20"/>
      <c r="C819" s="20"/>
      <c r="D819" s="20"/>
      <c r="E819" s="20"/>
      <c r="F819" s="20"/>
      <c r="G819" s="20"/>
      <c r="H819" s="20"/>
      <c r="I819" s="20"/>
      <c r="J819" s="32"/>
      <c r="K819" s="12">
        <f t="shared" si="26"/>
        <v>0</v>
      </c>
      <c r="L819" s="12">
        <f t="shared" si="27"/>
        <v>0</v>
      </c>
      <c r="M819" s="12">
        <f>IF(E819&lt;1,0,IF(A819&lt;(Støtteark!$H$4-5),0,(IF(G819="Utførelse",(K819),IF(G819="Fagkontroll",(L819),0)))))</f>
        <v>0</v>
      </c>
      <c r="N819" s="12">
        <f>IF(A819&lt;(Støtteark!$H$4-5),0,B819)</f>
        <v>0</v>
      </c>
    </row>
    <row r="820" spans="1:14" x14ac:dyDescent="0.25">
      <c r="A820" s="20"/>
      <c r="B820" s="20"/>
      <c r="C820" s="20"/>
      <c r="D820" s="20"/>
      <c r="E820" s="20"/>
      <c r="F820" s="20"/>
      <c r="G820" s="20"/>
      <c r="H820" s="20"/>
      <c r="I820" s="20"/>
      <c r="J820" s="32"/>
      <c r="K820" s="12">
        <f t="shared" si="26"/>
        <v>0</v>
      </c>
      <c r="L820" s="12">
        <f t="shared" si="27"/>
        <v>0</v>
      </c>
      <c r="M820" s="12">
        <f>IF(E820&lt;1,0,IF(A820&lt;(Støtteark!$H$4-5),0,(IF(G820="Utførelse",(K820),IF(G820="Fagkontroll",(L820),0)))))</f>
        <v>0</v>
      </c>
      <c r="N820" s="12">
        <f>IF(A820&lt;(Støtteark!$H$4-5),0,B820)</f>
        <v>0</v>
      </c>
    </row>
    <row r="821" spans="1:14" x14ac:dyDescent="0.25">
      <c r="A821" s="20"/>
      <c r="B821" s="20"/>
      <c r="C821" s="20"/>
      <c r="D821" s="20"/>
      <c r="E821" s="20"/>
      <c r="F821" s="20"/>
      <c r="G821" s="20"/>
      <c r="H821" s="20"/>
      <c r="I821" s="20"/>
      <c r="J821" s="32"/>
      <c r="K821" s="12">
        <f t="shared" si="26"/>
        <v>0</v>
      </c>
      <c r="L821" s="12">
        <f t="shared" si="27"/>
        <v>0</v>
      </c>
      <c r="M821" s="12">
        <f>IF(E821&lt;1,0,IF(A821&lt;(Støtteark!$H$4-5),0,(IF(G821="Utførelse",(K821),IF(G821="Fagkontroll",(L821),0)))))</f>
        <v>0</v>
      </c>
      <c r="N821" s="12">
        <f>IF(A821&lt;(Støtteark!$H$4-5),0,B821)</f>
        <v>0</v>
      </c>
    </row>
    <row r="822" spans="1:14" x14ac:dyDescent="0.25">
      <c r="A822" s="20"/>
      <c r="B822" s="20"/>
      <c r="C822" s="20"/>
      <c r="D822" s="20"/>
      <c r="E822" s="20"/>
      <c r="F822" s="20"/>
      <c r="G822" s="20"/>
      <c r="H822" s="20"/>
      <c r="I822" s="20"/>
      <c r="J822" s="32"/>
      <c r="K822" s="12">
        <f t="shared" si="26"/>
        <v>0</v>
      </c>
      <c r="L822" s="12">
        <f t="shared" si="27"/>
        <v>0</v>
      </c>
      <c r="M822" s="12">
        <f>IF(E822&lt;1,0,IF(A822&lt;(Støtteark!$H$4-5),0,(IF(G822="Utførelse",(K822),IF(G822="Fagkontroll",(L822),0)))))</f>
        <v>0</v>
      </c>
      <c r="N822" s="12">
        <f>IF(A822&lt;(Støtteark!$H$4-5),0,B822)</f>
        <v>0</v>
      </c>
    </row>
    <row r="823" spans="1:14" x14ac:dyDescent="0.25">
      <c r="A823" s="20"/>
      <c r="B823" s="20"/>
      <c r="C823" s="20"/>
      <c r="D823" s="20"/>
      <c r="E823" s="20"/>
      <c r="F823" s="20"/>
      <c r="G823" s="20"/>
      <c r="H823" s="20"/>
      <c r="I823" s="20"/>
      <c r="J823" s="32"/>
      <c r="K823" s="12">
        <f t="shared" si="26"/>
        <v>0</v>
      </c>
      <c r="L823" s="12">
        <f t="shared" si="27"/>
        <v>0</v>
      </c>
      <c r="M823" s="12">
        <f>IF(E823&lt;1,0,IF(A823&lt;(Støtteark!$H$4-5),0,(IF(G823="Utførelse",(K823),IF(G823="Fagkontroll",(L823),0)))))</f>
        <v>0</v>
      </c>
      <c r="N823" s="12">
        <f>IF(A823&lt;(Støtteark!$H$4-5),0,B823)</f>
        <v>0</v>
      </c>
    </row>
    <row r="824" spans="1:14" x14ac:dyDescent="0.25">
      <c r="A824" s="20"/>
      <c r="B824" s="20"/>
      <c r="C824" s="20"/>
      <c r="D824" s="20"/>
      <c r="E824" s="20"/>
      <c r="F824" s="20"/>
      <c r="G824" s="20"/>
      <c r="H824" s="20"/>
      <c r="I824" s="20"/>
      <c r="J824" s="32"/>
      <c r="K824" s="12">
        <f t="shared" si="26"/>
        <v>0</v>
      </c>
      <c r="L824" s="12">
        <f t="shared" si="27"/>
        <v>0</v>
      </c>
      <c r="M824" s="12">
        <f>IF(E824&lt;1,0,IF(A824&lt;(Støtteark!$H$4-5),0,(IF(G824="Utførelse",(K824),IF(G824="Fagkontroll",(L824),0)))))</f>
        <v>0</v>
      </c>
      <c r="N824" s="12">
        <f>IF(A824&lt;(Støtteark!$H$4-5),0,B824)</f>
        <v>0</v>
      </c>
    </row>
    <row r="825" spans="1:14" x14ac:dyDescent="0.25">
      <c r="A825" s="20"/>
      <c r="B825" s="20"/>
      <c r="C825" s="20"/>
      <c r="D825" s="20"/>
      <c r="E825" s="20"/>
      <c r="F825" s="20"/>
      <c r="G825" s="20"/>
      <c r="H825" s="20"/>
      <c r="I825" s="20"/>
      <c r="J825" s="32"/>
      <c r="K825" s="12">
        <f t="shared" si="26"/>
        <v>0</v>
      </c>
      <c r="L825" s="12">
        <f t="shared" si="27"/>
        <v>0</v>
      </c>
      <c r="M825" s="12">
        <f>IF(E825&lt;1,0,IF(A825&lt;(Støtteark!$H$4-5),0,(IF(G825="Utførelse",(K825),IF(G825="Fagkontroll",(L825),0)))))</f>
        <v>0</v>
      </c>
      <c r="N825" s="12">
        <f>IF(A825&lt;(Støtteark!$H$4-5),0,B825)</f>
        <v>0</v>
      </c>
    </row>
    <row r="826" spans="1:14" x14ac:dyDescent="0.25">
      <c r="A826" s="20"/>
      <c r="B826" s="20"/>
      <c r="C826" s="20"/>
      <c r="D826" s="20"/>
      <c r="E826" s="20"/>
      <c r="F826" s="20"/>
      <c r="G826" s="20"/>
      <c r="H826" s="20"/>
      <c r="I826" s="20"/>
      <c r="J826" s="32"/>
      <c r="K826" s="12">
        <f t="shared" si="26"/>
        <v>0</v>
      </c>
      <c r="L826" s="12">
        <f t="shared" si="27"/>
        <v>0</v>
      </c>
      <c r="M826" s="12">
        <f>IF(E826&lt;1,0,IF(A826&lt;(Støtteark!$H$4-5),0,(IF(G826="Utførelse",(K826),IF(G826="Fagkontroll",(L826),0)))))</f>
        <v>0</v>
      </c>
      <c r="N826" s="12">
        <f>IF(A826&lt;(Støtteark!$H$4-5),0,B826)</f>
        <v>0</v>
      </c>
    </row>
    <row r="827" spans="1:14" x14ac:dyDescent="0.25">
      <c r="A827" s="20"/>
      <c r="B827" s="20"/>
      <c r="C827" s="20"/>
      <c r="D827" s="20"/>
      <c r="E827" s="20"/>
      <c r="F827" s="20"/>
      <c r="G827" s="20"/>
      <c r="H827" s="20"/>
      <c r="I827" s="20"/>
      <c r="J827" s="32"/>
      <c r="K827" s="12">
        <f t="shared" si="26"/>
        <v>0</v>
      </c>
      <c r="L827" s="12">
        <f t="shared" si="27"/>
        <v>0</v>
      </c>
      <c r="M827" s="12">
        <f>IF(E827&lt;1,0,IF(A827&lt;(Støtteark!$H$4-5),0,(IF(G827="Utførelse",(K827),IF(G827="Fagkontroll",(L827),0)))))</f>
        <v>0</v>
      </c>
      <c r="N827" s="12">
        <f>IF(A827&lt;(Støtteark!$H$4-5),0,B827)</f>
        <v>0</v>
      </c>
    </row>
    <row r="828" spans="1:14" x14ac:dyDescent="0.25">
      <c r="A828" s="20"/>
      <c r="B828" s="20"/>
      <c r="C828" s="20"/>
      <c r="D828" s="20"/>
      <c r="E828" s="20"/>
      <c r="F828" s="20"/>
      <c r="G828" s="20"/>
      <c r="H828" s="20"/>
      <c r="I828" s="20"/>
      <c r="J828" s="32"/>
      <c r="K828" s="12">
        <f t="shared" si="26"/>
        <v>0</v>
      </c>
      <c r="L828" s="12">
        <f t="shared" si="27"/>
        <v>0</v>
      </c>
      <c r="M828" s="12">
        <f>IF(E828&lt;1,0,IF(A828&lt;(Støtteark!$H$4-5),0,(IF(G828="Utførelse",(K828),IF(G828="Fagkontroll",(L828),0)))))</f>
        <v>0</v>
      </c>
      <c r="N828" s="12">
        <f>IF(A828&lt;(Støtteark!$H$4-5),0,B828)</f>
        <v>0</v>
      </c>
    </row>
    <row r="829" spans="1:14" x14ac:dyDescent="0.25">
      <c r="A829" s="20"/>
      <c r="B829" s="20"/>
      <c r="C829" s="20"/>
      <c r="D829" s="20"/>
      <c r="E829" s="20"/>
      <c r="F829" s="20"/>
      <c r="G829" s="20"/>
      <c r="H829" s="20"/>
      <c r="I829" s="20"/>
      <c r="J829" s="32"/>
      <c r="K829" s="12">
        <f t="shared" si="26"/>
        <v>0</v>
      </c>
      <c r="L829" s="12">
        <f t="shared" si="27"/>
        <v>0</v>
      </c>
      <c r="M829" s="12">
        <f>IF(E829&lt;1,0,IF(A829&lt;(Støtteark!$H$4-5),0,(IF(G829="Utførelse",(K829),IF(G829="Fagkontroll",(L829),0)))))</f>
        <v>0</v>
      </c>
      <c r="N829" s="12">
        <f>IF(A829&lt;(Støtteark!$H$4-5),0,B829)</f>
        <v>0</v>
      </c>
    </row>
    <row r="830" spans="1:14" x14ac:dyDescent="0.25">
      <c r="A830" s="20"/>
      <c r="B830" s="20"/>
      <c r="C830" s="20"/>
      <c r="D830" s="20"/>
      <c r="E830" s="20"/>
      <c r="F830" s="20"/>
      <c r="G830" s="20"/>
      <c r="H830" s="20"/>
      <c r="I830" s="20"/>
      <c r="J830" s="32"/>
      <c r="K830" s="12">
        <f t="shared" si="26"/>
        <v>0</v>
      </c>
      <c r="L830" s="12">
        <f t="shared" si="27"/>
        <v>0</v>
      </c>
      <c r="M830" s="12">
        <f>IF(E830&lt;1,0,IF(A830&lt;(Støtteark!$H$4-5),0,(IF(G830="Utførelse",(K830),IF(G830="Fagkontroll",(L830),0)))))</f>
        <v>0</v>
      </c>
      <c r="N830" s="12">
        <f>IF(A830&lt;(Støtteark!$H$4-5),0,B830)</f>
        <v>0</v>
      </c>
    </row>
    <row r="831" spans="1:14" x14ac:dyDescent="0.25">
      <c r="A831" s="20"/>
      <c r="B831" s="20"/>
      <c r="C831" s="20"/>
      <c r="D831" s="20"/>
      <c r="E831" s="20"/>
      <c r="F831" s="20"/>
      <c r="G831" s="20"/>
      <c r="H831" s="20"/>
      <c r="I831" s="20"/>
      <c r="J831" s="32"/>
      <c r="K831" s="12">
        <f t="shared" si="26"/>
        <v>0</v>
      </c>
      <c r="L831" s="12">
        <f t="shared" si="27"/>
        <v>0</v>
      </c>
      <c r="M831" s="12">
        <f>IF(E831&lt;1,0,IF(A831&lt;(Støtteark!$H$4-5),0,(IF(G831="Utførelse",(K831),IF(G831="Fagkontroll",(L831),0)))))</f>
        <v>0</v>
      </c>
      <c r="N831" s="12">
        <f>IF(A831&lt;(Støtteark!$H$4-5),0,B831)</f>
        <v>0</v>
      </c>
    </row>
    <row r="832" spans="1:14" x14ac:dyDescent="0.25">
      <c r="A832" s="20"/>
      <c r="B832" s="20"/>
      <c r="C832" s="20"/>
      <c r="D832" s="20"/>
      <c r="E832" s="20"/>
      <c r="F832" s="20"/>
      <c r="G832" s="20"/>
      <c r="H832" s="20"/>
      <c r="I832" s="20"/>
      <c r="J832" s="32"/>
      <c r="K832" s="12">
        <f t="shared" si="26"/>
        <v>0</v>
      </c>
      <c r="L832" s="12">
        <f t="shared" si="27"/>
        <v>0</v>
      </c>
      <c r="M832" s="12">
        <f>IF(E832&lt;1,0,IF(A832&lt;(Støtteark!$H$4-5),0,(IF(G832="Utførelse",(K832),IF(G832="Fagkontroll",(L832),0)))))</f>
        <v>0</v>
      </c>
      <c r="N832" s="12">
        <f>IF(A832&lt;(Støtteark!$H$4-5),0,B832)</f>
        <v>0</v>
      </c>
    </row>
    <row r="833" spans="1:14" x14ac:dyDescent="0.25">
      <c r="A833" s="20"/>
      <c r="B833" s="20"/>
      <c r="C833" s="20"/>
      <c r="D833" s="20"/>
      <c r="E833" s="20"/>
      <c r="F833" s="20"/>
      <c r="G833" s="20"/>
      <c r="H833" s="20"/>
      <c r="I833" s="20"/>
      <c r="J833" s="32"/>
      <c r="K833" s="12">
        <f t="shared" si="26"/>
        <v>0</v>
      </c>
      <c r="L833" s="12">
        <f t="shared" si="27"/>
        <v>0</v>
      </c>
      <c r="M833" s="12">
        <f>IF(E833&lt;1,0,IF(A833&lt;(Støtteark!$H$4-5),0,(IF(G833="Utførelse",(K833),IF(G833="Fagkontroll",(L833),0)))))</f>
        <v>0</v>
      </c>
      <c r="N833" s="12">
        <f>IF(A833&lt;(Støtteark!$H$4-5),0,B833)</f>
        <v>0</v>
      </c>
    </row>
    <row r="834" spans="1:14" x14ac:dyDescent="0.25">
      <c r="A834" s="20"/>
      <c r="B834" s="20"/>
      <c r="C834" s="20"/>
      <c r="D834" s="20"/>
      <c r="E834" s="20"/>
      <c r="F834" s="20"/>
      <c r="G834" s="20"/>
      <c r="H834" s="20"/>
      <c r="I834" s="20"/>
      <c r="J834" s="32"/>
      <c r="K834" s="12">
        <f t="shared" si="26"/>
        <v>0</v>
      </c>
      <c r="L834" s="12">
        <f t="shared" si="27"/>
        <v>0</v>
      </c>
      <c r="M834" s="12">
        <f>IF(E834&lt;1,0,IF(A834&lt;(Støtteark!$H$4-5),0,(IF(G834="Utførelse",(K834),IF(G834="Fagkontroll",(L834),0)))))</f>
        <v>0</v>
      </c>
      <c r="N834" s="12">
        <f>IF(A834&lt;(Støtteark!$H$4-5),0,B834)</f>
        <v>0</v>
      </c>
    </row>
    <row r="835" spans="1:14" x14ac:dyDescent="0.25">
      <c r="A835" s="20"/>
      <c r="B835" s="20"/>
      <c r="C835" s="20"/>
      <c r="D835" s="20"/>
      <c r="E835" s="20"/>
      <c r="F835" s="20"/>
      <c r="G835" s="20"/>
      <c r="H835" s="20"/>
      <c r="I835" s="20"/>
      <c r="J835" s="32"/>
      <c r="K835" s="12">
        <f t="shared" si="26"/>
        <v>0</v>
      </c>
      <c r="L835" s="12">
        <f t="shared" si="27"/>
        <v>0</v>
      </c>
      <c r="M835" s="12">
        <f>IF(E835&lt;1,0,IF(A835&lt;(Støtteark!$H$4-5),0,(IF(G835="Utførelse",(K835),IF(G835="Fagkontroll",(L835),0)))))</f>
        <v>0</v>
      </c>
      <c r="N835" s="12">
        <f>IF(A835&lt;(Støtteark!$H$4-5),0,B835)</f>
        <v>0</v>
      </c>
    </row>
    <row r="836" spans="1:14" x14ac:dyDescent="0.25">
      <c r="A836" s="20"/>
      <c r="B836" s="20"/>
      <c r="C836" s="20"/>
      <c r="D836" s="20"/>
      <c r="E836" s="20"/>
      <c r="F836" s="20"/>
      <c r="G836" s="20"/>
      <c r="H836" s="20"/>
      <c r="I836" s="20"/>
      <c r="J836" s="32"/>
      <c r="K836" s="12">
        <f t="shared" si="26"/>
        <v>0</v>
      </c>
      <c r="L836" s="12">
        <f t="shared" si="27"/>
        <v>0</v>
      </c>
      <c r="M836" s="12">
        <f>IF(E836&lt;1,0,IF(A836&lt;(Støtteark!$H$4-5),0,(IF(G836="Utførelse",(K836),IF(G836="Fagkontroll",(L836),0)))))</f>
        <v>0</v>
      </c>
      <c r="N836" s="12">
        <f>IF(A836&lt;(Støtteark!$H$4-5),0,B836)</f>
        <v>0</v>
      </c>
    </row>
    <row r="837" spans="1:14" x14ac:dyDescent="0.25">
      <c r="A837" s="20"/>
      <c r="B837" s="20"/>
      <c r="C837" s="20"/>
      <c r="D837" s="20"/>
      <c r="E837" s="20"/>
      <c r="F837" s="20"/>
      <c r="G837" s="20"/>
      <c r="H837" s="20"/>
      <c r="I837" s="20"/>
      <c r="J837" s="32"/>
      <c r="K837" s="12">
        <f t="shared" si="26"/>
        <v>0</v>
      </c>
      <c r="L837" s="12">
        <f t="shared" si="27"/>
        <v>0</v>
      </c>
      <c r="M837" s="12">
        <f>IF(E837&lt;1,0,IF(A837&lt;(Støtteark!$H$4-5),0,(IF(G837="Utførelse",(K837),IF(G837="Fagkontroll",(L837),0)))))</f>
        <v>0</v>
      </c>
      <c r="N837" s="12">
        <f>IF(A837&lt;(Støtteark!$H$4-5),0,B837)</f>
        <v>0</v>
      </c>
    </row>
    <row r="838" spans="1:14" x14ac:dyDescent="0.25">
      <c r="A838" s="20"/>
      <c r="B838" s="20"/>
      <c r="C838" s="20"/>
      <c r="D838" s="20"/>
      <c r="E838" s="20"/>
      <c r="F838" s="20"/>
      <c r="G838" s="20"/>
      <c r="H838" s="20"/>
      <c r="I838" s="20"/>
      <c r="J838" s="32"/>
      <c r="K838" s="12">
        <f t="shared" si="26"/>
        <v>0</v>
      </c>
      <c r="L838" s="12">
        <f t="shared" si="27"/>
        <v>0</v>
      </c>
      <c r="M838" s="12">
        <f>IF(E838&lt;1,0,IF(A838&lt;(Støtteark!$H$4-5),0,(IF(G838="Utførelse",(K838),IF(G838="Fagkontroll",(L838),0)))))</f>
        <v>0</v>
      </c>
      <c r="N838" s="12">
        <f>IF(A838&lt;(Støtteark!$H$4-5),0,B838)</f>
        <v>0</v>
      </c>
    </row>
    <row r="839" spans="1:14" x14ac:dyDescent="0.25">
      <c r="A839" s="20"/>
      <c r="B839" s="20"/>
      <c r="C839" s="20"/>
      <c r="D839" s="20"/>
      <c r="E839" s="20"/>
      <c r="F839" s="20"/>
      <c r="G839" s="20"/>
      <c r="H839" s="20"/>
      <c r="I839" s="20"/>
      <c r="J839" s="32"/>
      <c r="K839" s="12">
        <f t="shared" si="26"/>
        <v>0</v>
      </c>
      <c r="L839" s="12">
        <f t="shared" si="27"/>
        <v>0</v>
      </c>
      <c r="M839" s="12">
        <f>IF(E839&lt;1,0,IF(A839&lt;(Støtteark!$H$4-5),0,(IF(G839="Utførelse",(K839),IF(G839="Fagkontroll",(L839),0)))))</f>
        <v>0</v>
      </c>
      <c r="N839" s="12">
        <f>IF(A839&lt;(Støtteark!$H$4-5),0,B839)</f>
        <v>0</v>
      </c>
    </row>
    <row r="840" spans="1:14" x14ac:dyDescent="0.25">
      <c r="A840" s="20"/>
      <c r="B840" s="20"/>
      <c r="C840" s="20"/>
      <c r="D840" s="20"/>
      <c r="E840" s="20"/>
      <c r="F840" s="20"/>
      <c r="G840" s="20"/>
      <c r="H840" s="20"/>
      <c r="I840" s="20"/>
      <c r="J840" s="32"/>
      <c r="K840" s="12">
        <f t="shared" si="26"/>
        <v>0</v>
      </c>
      <c r="L840" s="12">
        <f t="shared" si="27"/>
        <v>0</v>
      </c>
      <c r="M840" s="12">
        <f>IF(E840&lt;1,0,IF(A840&lt;(Støtteark!$H$4-5),0,(IF(G840="Utførelse",(K840),IF(G840="Fagkontroll",(L840),0)))))</f>
        <v>0</v>
      </c>
      <c r="N840" s="12">
        <f>IF(A840&lt;(Støtteark!$H$4-5),0,B840)</f>
        <v>0</v>
      </c>
    </row>
    <row r="841" spans="1:14" x14ac:dyDescent="0.25">
      <c r="A841" s="20"/>
      <c r="B841" s="20"/>
      <c r="C841" s="20"/>
      <c r="D841" s="20"/>
      <c r="E841" s="20"/>
      <c r="F841" s="20"/>
      <c r="G841" s="20"/>
      <c r="H841" s="20"/>
      <c r="I841" s="20"/>
      <c r="J841" s="32"/>
      <c r="K841" s="12">
        <f t="shared" si="26"/>
        <v>0</v>
      </c>
      <c r="L841" s="12">
        <f t="shared" si="27"/>
        <v>0</v>
      </c>
      <c r="M841" s="12">
        <f>IF(E841&lt;1,0,IF(A841&lt;(Støtteark!$H$4-5),0,(IF(G841="Utførelse",(K841),IF(G841="Fagkontroll",(L841),0)))))</f>
        <v>0</v>
      </c>
      <c r="N841" s="12">
        <f>IF(A841&lt;(Støtteark!$H$4-5),0,B841)</f>
        <v>0</v>
      </c>
    </row>
    <row r="842" spans="1:14" x14ac:dyDescent="0.25">
      <c r="A842" s="20"/>
      <c r="B842" s="20"/>
      <c r="C842" s="20"/>
      <c r="D842" s="20"/>
      <c r="E842" s="20"/>
      <c r="F842" s="20"/>
      <c r="G842" s="20"/>
      <c r="H842" s="20"/>
      <c r="I842" s="20"/>
      <c r="J842" s="32"/>
      <c r="K842" s="12">
        <f t="shared" si="26"/>
        <v>0</v>
      </c>
      <c r="L842" s="12">
        <f t="shared" si="27"/>
        <v>0</v>
      </c>
      <c r="M842" s="12">
        <f>IF(E842&lt;1,0,IF(A842&lt;(Støtteark!$H$4-5),0,(IF(G842="Utførelse",(K842),IF(G842="Fagkontroll",(L842),0)))))</f>
        <v>0</v>
      </c>
      <c r="N842" s="12">
        <f>IF(A842&lt;(Støtteark!$H$4-5),0,B842)</f>
        <v>0</v>
      </c>
    </row>
    <row r="843" spans="1:14" x14ac:dyDescent="0.25">
      <c r="A843" s="20"/>
      <c r="B843" s="20"/>
      <c r="C843" s="20"/>
      <c r="D843" s="20"/>
      <c r="E843" s="20"/>
      <c r="F843" s="20"/>
      <c r="G843" s="20"/>
      <c r="H843" s="20"/>
      <c r="I843" s="20"/>
      <c r="J843" s="32"/>
      <c r="K843" s="12">
        <f t="shared" si="26"/>
        <v>0</v>
      </c>
      <c r="L843" s="12">
        <f t="shared" si="27"/>
        <v>0</v>
      </c>
      <c r="M843" s="12">
        <f>IF(E843&lt;1,0,IF(A843&lt;(Støtteark!$H$4-5),0,(IF(G843="Utførelse",(K843),IF(G843="Fagkontroll",(L843),0)))))</f>
        <v>0</v>
      </c>
      <c r="N843" s="12">
        <f>IF(A843&lt;(Støtteark!$H$4-5),0,B843)</f>
        <v>0</v>
      </c>
    </row>
    <row r="844" spans="1:14" x14ac:dyDescent="0.25">
      <c r="A844" s="20"/>
      <c r="B844" s="20"/>
      <c r="C844" s="20"/>
      <c r="D844" s="20"/>
      <c r="E844" s="20"/>
      <c r="F844" s="20"/>
      <c r="G844" s="20"/>
      <c r="H844" s="20"/>
      <c r="I844" s="20"/>
      <c r="J844" s="32"/>
      <c r="K844" s="12">
        <f t="shared" si="26"/>
        <v>0</v>
      </c>
      <c r="L844" s="12">
        <f t="shared" si="27"/>
        <v>0</v>
      </c>
      <c r="M844" s="12">
        <f>IF(E844&lt;1,0,IF(A844&lt;(Støtteark!$H$4-5),0,(IF(G844="Utførelse",(K844),IF(G844="Fagkontroll",(L844),0)))))</f>
        <v>0</v>
      </c>
      <c r="N844" s="12">
        <f>IF(A844&lt;(Støtteark!$H$4-5),0,B844)</f>
        <v>0</v>
      </c>
    </row>
    <row r="845" spans="1:14" x14ac:dyDescent="0.25">
      <c r="A845" s="20"/>
      <c r="B845" s="20"/>
      <c r="C845" s="20"/>
      <c r="D845" s="20"/>
      <c r="E845" s="20"/>
      <c r="F845" s="20"/>
      <c r="G845" s="20"/>
      <c r="H845" s="20"/>
      <c r="I845" s="20"/>
      <c r="J845" s="32"/>
      <c r="K845" s="12">
        <f t="shared" si="26"/>
        <v>0</v>
      </c>
      <c r="L845" s="12">
        <f t="shared" si="27"/>
        <v>0</v>
      </c>
      <c r="M845" s="12">
        <f>IF(E845&lt;1,0,IF(A845&lt;(Støtteark!$H$4-5),0,(IF(G845="Utførelse",(K845),IF(G845="Fagkontroll",(L845),0)))))</f>
        <v>0</v>
      </c>
      <c r="N845" s="12">
        <f>IF(A845&lt;(Støtteark!$H$4-5),0,B845)</f>
        <v>0</v>
      </c>
    </row>
    <row r="846" spans="1:14" x14ac:dyDescent="0.25">
      <c r="A846" s="20"/>
      <c r="B846" s="20"/>
      <c r="C846" s="20"/>
      <c r="D846" s="20"/>
      <c r="E846" s="20"/>
      <c r="F846" s="20"/>
      <c r="G846" s="20"/>
      <c r="H846" s="20"/>
      <c r="I846" s="20"/>
      <c r="J846" s="32"/>
      <c r="K846" s="12">
        <f t="shared" ref="K846:K909" si="28">IF(E846&lt;1,0,IF(G846="Utførelse",IF(F846="Flomberegninger damsikkerhet",B846,0),0))</f>
        <v>0</v>
      </c>
      <c r="L846" s="12">
        <f t="shared" ref="L846:L909" si="29">IF(K846&gt;0,0,B846)</f>
        <v>0</v>
      </c>
      <c r="M846" s="12">
        <f>IF(E846&lt;1,0,IF(A846&lt;(Støtteark!$H$4-5),0,(IF(G846="Utførelse",(K846),IF(G846="Fagkontroll",(L846),0)))))</f>
        <v>0</v>
      </c>
      <c r="N846" s="12">
        <f>IF(A846&lt;(Støtteark!$H$4-5),0,B846)</f>
        <v>0</v>
      </c>
    </row>
    <row r="847" spans="1:14" x14ac:dyDescent="0.25">
      <c r="A847" s="20"/>
      <c r="B847" s="20"/>
      <c r="C847" s="20"/>
      <c r="D847" s="20"/>
      <c r="E847" s="20"/>
      <c r="F847" s="20"/>
      <c r="G847" s="20"/>
      <c r="H847" s="20"/>
      <c r="I847" s="20"/>
      <c r="J847" s="32"/>
      <c r="K847" s="12">
        <f t="shared" si="28"/>
        <v>0</v>
      </c>
      <c r="L847" s="12">
        <f t="shared" si="29"/>
        <v>0</v>
      </c>
      <c r="M847" s="12">
        <f>IF(E847&lt;1,0,IF(A847&lt;(Støtteark!$H$4-5),0,(IF(G847="Utførelse",(K847),IF(G847="Fagkontroll",(L847),0)))))</f>
        <v>0</v>
      </c>
      <c r="N847" s="12">
        <f>IF(A847&lt;(Støtteark!$H$4-5),0,B847)</f>
        <v>0</v>
      </c>
    </row>
    <row r="848" spans="1:14" x14ac:dyDescent="0.25">
      <c r="A848" s="20"/>
      <c r="B848" s="20"/>
      <c r="C848" s="20"/>
      <c r="D848" s="20"/>
      <c r="E848" s="20"/>
      <c r="F848" s="20"/>
      <c r="G848" s="20"/>
      <c r="H848" s="20"/>
      <c r="I848" s="20"/>
      <c r="J848" s="32"/>
      <c r="K848" s="12">
        <f t="shared" si="28"/>
        <v>0</v>
      </c>
      <c r="L848" s="12">
        <f t="shared" si="29"/>
        <v>0</v>
      </c>
      <c r="M848" s="12">
        <f>IF(E848&lt;1,0,IF(A848&lt;(Støtteark!$H$4-5),0,(IF(G848="Utførelse",(K848),IF(G848="Fagkontroll",(L848),0)))))</f>
        <v>0</v>
      </c>
      <c r="N848" s="12">
        <f>IF(A848&lt;(Støtteark!$H$4-5),0,B848)</f>
        <v>0</v>
      </c>
    </row>
    <row r="849" spans="1:14" x14ac:dyDescent="0.25">
      <c r="A849" s="20"/>
      <c r="B849" s="20"/>
      <c r="C849" s="20"/>
      <c r="D849" s="20"/>
      <c r="E849" s="20"/>
      <c r="F849" s="20"/>
      <c r="G849" s="20"/>
      <c r="H849" s="20"/>
      <c r="I849" s="20"/>
      <c r="J849" s="32"/>
      <c r="K849" s="12">
        <f t="shared" si="28"/>
        <v>0</v>
      </c>
      <c r="L849" s="12">
        <f t="shared" si="29"/>
        <v>0</v>
      </c>
      <c r="M849" s="12">
        <f>IF(E849&lt;1,0,IF(A849&lt;(Støtteark!$H$4-5),0,(IF(G849="Utførelse",(K849),IF(G849="Fagkontroll",(L849),0)))))</f>
        <v>0</v>
      </c>
      <c r="N849" s="12">
        <f>IF(A849&lt;(Støtteark!$H$4-5),0,B849)</f>
        <v>0</v>
      </c>
    </row>
    <row r="850" spans="1:14" x14ac:dyDescent="0.25">
      <c r="A850" s="20"/>
      <c r="B850" s="20"/>
      <c r="C850" s="20"/>
      <c r="D850" s="20"/>
      <c r="E850" s="20"/>
      <c r="F850" s="20"/>
      <c r="G850" s="20"/>
      <c r="H850" s="20"/>
      <c r="I850" s="20"/>
      <c r="J850" s="32"/>
      <c r="K850" s="12">
        <f t="shared" si="28"/>
        <v>0</v>
      </c>
      <c r="L850" s="12">
        <f t="shared" si="29"/>
        <v>0</v>
      </c>
      <c r="M850" s="12">
        <f>IF(E850&lt;1,0,IF(A850&lt;(Støtteark!$H$4-5),0,(IF(G850="Utførelse",(K850),IF(G850="Fagkontroll",(L850),0)))))</f>
        <v>0</v>
      </c>
      <c r="N850" s="12">
        <f>IF(A850&lt;(Støtteark!$H$4-5),0,B850)</f>
        <v>0</v>
      </c>
    </row>
    <row r="851" spans="1:14" x14ac:dyDescent="0.25">
      <c r="A851" s="20"/>
      <c r="B851" s="20"/>
      <c r="C851" s="20"/>
      <c r="D851" s="20"/>
      <c r="E851" s="20"/>
      <c r="F851" s="20"/>
      <c r="G851" s="20"/>
      <c r="H851" s="20"/>
      <c r="I851" s="20"/>
      <c r="J851" s="32"/>
      <c r="K851" s="12">
        <f t="shared" si="28"/>
        <v>0</v>
      </c>
      <c r="L851" s="12">
        <f t="shared" si="29"/>
        <v>0</v>
      </c>
      <c r="M851" s="12">
        <f>IF(E851&lt;1,0,IF(A851&lt;(Støtteark!$H$4-5),0,(IF(G851="Utførelse",(K851),IF(G851="Fagkontroll",(L851),0)))))</f>
        <v>0</v>
      </c>
      <c r="N851" s="12">
        <f>IF(A851&lt;(Støtteark!$H$4-5),0,B851)</f>
        <v>0</v>
      </c>
    </row>
    <row r="852" spans="1:14" x14ac:dyDescent="0.25">
      <c r="A852" s="20"/>
      <c r="B852" s="20"/>
      <c r="C852" s="20"/>
      <c r="D852" s="20"/>
      <c r="E852" s="20"/>
      <c r="F852" s="20"/>
      <c r="G852" s="20"/>
      <c r="H852" s="20"/>
      <c r="I852" s="20"/>
      <c r="J852" s="32"/>
      <c r="K852" s="12">
        <f t="shared" si="28"/>
        <v>0</v>
      </c>
      <c r="L852" s="12">
        <f t="shared" si="29"/>
        <v>0</v>
      </c>
      <c r="M852" s="12">
        <f>IF(E852&lt;1,0,IF(A852&lt;(Støtteark!$H$4-5),0,(IF(G852="Utførelse",(K852),IF(G852="Fagkontroll",(L852),0)))))</f>
        <v>0</v>
      </c>
      <c r="N852" s="12">
        <f>IF(A852&lt;(Støtteark!$H$4-5),0,B852)</f>
        <v>0</v>
      </c>
    </row>
    <row r="853" spans="1:14" x14ac:dyDescent="0.25">
      <c r="A853" s="20"/>
      <c r="B853" s="20"/>
      <c r="C853" s="20"/>
      <c r="D853" s="20"/>
      <c r="E853" s="20"/>
      <c r="F853" s="20"/>
      <c r="G853" s="20"/>
      <c r="H853" s="20"/>
      <c r="I853" s="20"/>
      <c r="J853" s="32"/>
      <c r="K853" s="12">
        <f t="shared" si="28"/>
        <v>0</v>
      </c>
      <c r="L853" s="12">
        <f t="shared" si="29"/>
        <v>0</v>
      </c>
      <c r="M853" s="12">
        <f>IF(E853&lt;1,0,IF(A853&lt;(Støtteark!$H$4-5),0,(IF(G853="Utførelse",(K853),IF(G853="Fagkontroll",(L853),0)))))</f>
        <v>0</v>
      </c>
      <c r="N853" s="12">
        <f>IF(A853&lt;(Støtteark!$H$4-5),0,B853)</f>
        <v>0</v>
      </c>
    </row>
    <row r="854" spans="1:14" x14ac:dyDescent="0.25">
      <c r="A854" s="20"/>
      <c r="B854" s="20"/>
      <c r="C854" s="20"/>
      <c r="D854" s="20"/>
      <c r="E854" s="20"/>
      <c r="F854" s="20"/>
      <c r="G854" s="20"/>
      <c r="H854" s="20"/>
      <c r="I854" s="20"/>
      <c r="J854" s="32"/>
      <c r="K854" s="12">
        <f t="shared" si="28"/>
        <v>0</v>
      </c>
      <c r="L854" s="12">
        <f t="shared" si="29"/>
        <v>0</v>
      </c>
      <c r="M854" s="12">
        <f>IF(E854&lt;1,0,IF(A854&lt;(Støtteark!$H$4-5),0,(IF(G854="Utførelse",(K854),IF(G854="Fagkontroll",(L854),0)))))</f>
        <v>0</v>
      </c>
      <c r="N854" s="12">
        <f>IF(A854&lt;(Støtteark!$H$4-5),0,B854)</f>
        <v>0</v>
      </c>
    </row>
    <row r="855" spans="1:14" x14ac:dyDescent="0.25">
      <c r="A855" s="20"/>
      <c r="B855" s="20"/>
      <c r="C855" s="20"/>
      <c r="D855" s="20"/>
      <c r="E855" s="20"/>
      <c r="F855" s="20"/>
      <c r="G855" s="20"/>
      <c r="H855" s="20"/>
      <c r="I855" s="20"/>
      <c r="J855" s="32"/>
      <c r="K855" s="12">
        <f t="shared" si="28"/>
        <v>0</v>
      </c>
      <c r="L855" s="12">
        <f t="shared" si="29"/>
        <v>0</v>
      </c>
      <c r="M855" s="12">
        <f>IF(E855&lt;1,0,IF(A855&lt;(Støtteark!$H$4-5),0,(IF(G855="Utførelse",(K855),IF(G855="Fagkontroll",(L855),0)))))</f>
        <v>0</v>
      </c>
      <c r="N855" s="12">
        <f>IF(A855&lt;(Støtteark!$H$4-5),0,B855)</f>
        <v>0</v>
      </c>
    </row>
    <row r="856" spans="1:14" x14ac:dyDescent="0.25">
      <c r="A856" s="20"/>
      <c r="B856" s="20"/>
      <c r="C856" s="20"/>
      <c r="D856" s="20"/>
      <c r="E856" s="20"/>
      <c r="F856" s="20"/>
      <c r="G856" s="20"/>
      <c r="H856" s="20"/>
      <c r="I856" s="20"/>
      <c r="J856" s="32"/>
      <c r="K856" s="12">
        <f t="shared" si="28"/>
        <v>0</v>
      </c>
      <c r="L856" s="12">
        <f t="shared" si="29"/>
        <v>0</v>
      </c>
      <c r="M856" s="12">
        <f>IF(E856&lt;1,0,IF(A856&lt;(Støtteark!$H$4-5),0,(IF(G856="Utførelse",(K856),IF(G856="Fagkontroll",(L856),0)))))</f>
        <v>0</v>
      </c>
      <c r="N856" s="12">
        <f>IF(A856&lt;(Støtteark!$H$4-5),0,B856)</f>
        <v>0</v>
      </c>
    </row>
    <row r="857" spans="1:14" x14ac:dyDescent="0.25">
      <c r="A857" s="20"/>
      <c r="B857" s="20"/>
      <c r="C857" s="20"/>
      <c r="D857" s="20"/>
      <c r="E857" s="20"/>
      <c r="F857" s="20"/>
      <c r="G857" s="20"/>
      <c r="H857" s="20"/>
      <c r="I857" s="20"/>
      <c r="J857" s="32"/>
      <c r="K857" s="12">
        <f t="shared" si="28"/>
        <v>0</v>
      </c>
      <c r="L857" s="12">
        <f t="shared" si="29"/>
        <v>0</v>
      </c>
      <c r="M857" s="12">
        <f>IF(E857&lt;1,0,IF(A857&lt;(Støtteark!$H$4-5),0,(IF(G857="Utførelse",(K857),IF(G857="Fagkontroll",(L857),0)))))</f>
        <v>0</v>
      </c>
      <c r="N857" s="12">
        <f>IF(A857&lt;(Støtteark!$H$4-5),0,B857)</f>
        <v>0</v>
      </c>
    </row>
    <row r="858" spans="1:14" x14ac:dyDescent="0.25">
      <c r="A858" s="20"/>
      <c r="B858" s="20"/>
      <c r="C858" s="20"/>
      <c r="D858" s="20"/>
      <c r="E858" s="20"/>
      <c r="F858" s="20"/>
      <c r="G858" s="20"/>
      <c r="H858" s="20"/>
      <c r="I858" s="20"/>
      <c r="J858" s="32"/>
      <c r="K858" s="12">
        <f t="shared" si="28"/>
        <v>0</v>
      </c>
      <c r="L858" s="12">
        <f t="shared" si="29"/>
        <v>0</v>
      </c>
      <c r="M858" s="12">
        <f>IF(E858&lt;1,0,IF(A858&lt;(Støtteark!$H$4-5),0,(IF(G858="Utførelse",(K858),IF(G858="Fagkontroll",(L858),0)))))</f>
        <v>0</v>
      </c>
      <c r="N858" s="12">
        <f>IF(A858&lt;(Støtteark!$H$4-5),0,B858)</f>
        <v>0</v>
      </c>
    </row>
    <row r="859" spans="1:14" x14ac:dyDescent="0.25">
      <c r="A859" s="20"/>
      <c r="B859" s="20"/>
      <c r="C859" s="20"/>
      <c r="D859" s="20"/>
      <c r="E859" s="20"/>
      <c r="F859" s="20"/>
      <c r="G859" s="20"/>
      <c r="H859" s="20"/>
      <c r="I859" s="20"/>
      <c r="J859" s="32"/>
      <c r="K859" s="12">
        <f t="shared" si="28"/>
        <v>0</v>
      </c>
      <c r="L859" s="12">
        <f t="shared" si="29"/>
        <v>0</v>
      </c>
      <c r="M859" s="12">
        <f>IF(E859&lt;1,0,IF(A859&lt;(Støtteark!$H$4-5),0,(IF(G859="Utførelse",(K859),IF(G859="Fagkontroll",(L859),0)))))</f>
        <v>0</v>
      </c>
      <c r="N859" s="12">
        <f>IF(A859&lt;(Støtteark!$H$4-5),0,B859)</f>
        <v>0</v>
      </c>
    </row>
    <row r="860" spans="1:14" x14ac:dyDescent="0.25">
      <c r="A860" s="20"/>
      <c r="B860" s="20"/>
      <c r="C860" s="20"/>
      <c r="D860" s="20"/>
      <c r="E860" s="20"/>
      <c r="F860" s="20"/>
      <c r="G860" s="20"/>
      <c r="H860" s="20"/>
      <c r="I860" s="20"/>
      <c r="J860" s="32"/>
      <c r="K860" s="12">
        <f t="shared" si="28"/>
        <v>0</v>
      </c>
      <c r="L860" s="12">
        <f t="shared" si="29"/>
        <v>0</v>
      </c>
      <c r="M860" s="12">
        <f>IF(E860&lt;1,0,IF(A860&lt;(Støtteark!$H$4-5),0,(IF(G860="Utførelse",(K860),IF(G860="Fagkontroll",(L860),0)))))</f>
        <v>0</v>
      </c>
      <c r="N860" s="12">
        <f>IF(A860&lt;(Støtteark!$H$4-5),0,B860)</f>
        <v>0</v>
      </c>
    </row>
    <row r="861" spans="1:14" x14ac:dyDescent="0.25">
      <c r="A861" s="20"/>
      <c r="B861" s="20"/>
      <c r="C861" s="20"/>
      <c r="D861" s="20"/>
      <c r="E861" s="20"/>
      <c r="F861" s="20"/>
      <c r="G861" s="20"/>
      <c r="H861" s="20"/>
      <c r="I861" s="20"/>
      <c r="J861" s="32"/>
      <c r="K861" s="12">
        <f t="shared" si="28"/>
        <v>0</v>
      </c>
      <c r="L861" s="12">
        <f t="shared" si="29"/>
        <v>0</v>
      </c>
      <c r="M861" s="12">
        <f>IF(E861&lt;1,0,IF(A861&lt;(Støtteark!$H$4-5),0,(IF(G861="Utførelse",(K861),IF(G861="Fagkontroll",(L861),0)))))</f>
        <v>0</v>
      </c>
      <c r="N861" s="12">
        <f>IF(A861&lt;(Støtteark!$H$4-5),0,B861)</f>
        <v>0</v>
      </c>
    </row>
    <row r="862" spans="1:14" x14ac:dyDescent="0.25">
      <c r="A862" s="20"/>
      <c r="B862" s="20"/>
      <c r="C862" s="20"/>
      <c r="D862" s="20"/>
      <c r="E862" s="20"/>
      <c r="F862" s="20"/>
      <c r="G862" s="20"/>
      <c r="H862" s="20"/>
      <c r="I862" s="20"/>
      <c r="J862" s="32"/>
      <c r="K862" s="12">
        <f t="shared" si="28"/>
        <v>0</v>
      </c>
      <c r="L862" s="12">
        <f t="shared" si="29"/>
        <v>0</v>
      </c>
      <c r="M862" s="12">
        <f>IF(E862&lt;1,0,IF(A862&lt;(Støtteark!$H$4-5),0,(IF(G862="Utførelse",(K862),IF(G862="Fagkontroll",(L862),0)))))</f>
        <v>0</v>
      </c>
      <c r="N862" s="12">
        <f>IF(A862&lt;(Støtteark!$H$4-5),0,B862)</f>
        <v>0</v>
      </c>
    </row>
    <row r="863" spans="1:14" x14ac:dyDescent="0.25">
      <c r="A863" s="20"/>
      <c r="B863" s="20"/>
      <c r="C863" s="20"/>
      <c r="D863" s="20"/>
      <c r="E863" s="20"/>
      <c r="F863" s="20"/>
      <c r="G863" s="20"/>
      <c r="H863" s="20"/>
      <c r="I863" s="20"/>
      <c r="J863" s="32"/>
      <c r="K863" s="12">
        <f t="shared" si="28"/>
        <v>0</v>
      </c>
      <c r="L863" s="12">
        <f t="shared" si="29"/>
        <v>0</v>
      </c>
      <c r="M863" s="12">
        <f>IF(E863&lt;1,0,IF(A863&lt;(Støtteark!$H$4-5),0,(IF(G863="Utførelse",(K863),IF(G863="Fagkontroll",(L863),0)))))</f>
        <v>0</v>
      </c>
      <c r="N863" s="12">
        <f>IF(A863&lt;(Støtteark!$H$4-5),0,B863)</f>
        <v>0</v>
      </c>
    </row>
    <row r="864" spans="1:14" x14ac:dyDescent="0.25">
      <c r="A864" s="20"/>
      <c r="B864" s="20"/>
      <c r="C864" s="20"/>
      <c r="D864" s="20"/>
      <c r="E864" s="20"/>
      <c r="F864" s="20"/>
      <c r="G864" s="20"/>
      <c r="H864" s="20"/>
      <c r="I864" s="20"/>
      <c r="J864" s="32"/>
      <c r="K864" s="12">
        <f t="shared" si="28"/>
        <v>0</v>
      </c>
      <c r="L864" s="12">
        <f t="shared" si="29"/>
        <v>0</v>
      </c>
      <c r="M864" s="12">
        <f>IF(E864&lt;1,0,IF(A864&lt;(Støtteark!$H$4-5),0,(IF(G864="Utførelse",(K864),IF(G864="Fagkontroll",(L864),0)))))</f>
        <v>0</v>
      </c>
      <c r="N864" s="12">
        <f>IF(A864&lt;(Støtteark!$H$4-5),0,B864)</f>
        <v>0</v>
      </c>
    </row>
    <row r="865" spans="1:14" x14ac:dyDescent="0.25">
      <c r="A865" s="20"/>
      <c r="B865" s="20"/>
      <c r="C865" s="20"/>
      <c r="D865" s="20"/>
      <c r="E865" s="20"/>
      <c r="F865" s="20"/>
      <c r="G865" s="20"/>
      <c r="H865" s="20"/>
      <c r="I865" s="20"/>
      <c r="J865" s="32"/>
      <c r="K865" s="12">
        <f t="shared" si="28"/>
        <v>0</v>
      </c>
      <c r="L865" s="12">
        <f t="shared" si="29"/>
        <v>0</v>
      </c>
      <c r="M865" s="12">
        <f>IF(E865&lt;1,0,IF(A865&lt;(Støtteark!$H$4-5),0,(IF(G865="Utførelse",(K865),IF(G865="Fagkontroll",(L865),0)))))</f>
        <v>0</v>
      </c>
      <c r="N865" s="12">
        <f>IF(A865&lt;(Støtteark!$H$4-5),0,B865)</f>
        <v>0</v>
      </c>
    </row>
    <row r="866" spans="1:14" x14ac:dyDescent="0.25">
      <c r="A866" s="20"/>
      <c r="B866" s="20"/>
      <c r="C866" s="20"/>
      <c r="D866" s="20"/>
      <c r="E866" s="20"/>
      <c r="F866" s="20"/>
      <c r="G866" s="20"/>
      <c r="H866" s="20"/>
      <c r="I866" s="20"/>
      <c r="J866" s="32"/>
      <c r="K866" s="12">
        <f t="shared" si="28"/>
        <v>0</v>
      </c>
      <c r="L866" s="12">
        <f t="shared" si="29"/>
        <v>0</v>
      </c>
      <c r="M866" s="12">
        <f>IF(E866&lt;1,0,IF(A866&lt;(Støtteark!$H$4-5),0,(IF(G866="Utførelse",(K866),IF(G866="Fagkontroll",(L866),0)))))</f>
        <v>0</v>
      </c>
      <c r="N866" s="12">
        <f>IF(A866&lt;(Støtteark!$H$4-5),0,B866)</f>
        <v>0</v>
      </c>
    </row>
    <row r="867" spans="1:14" x14ac:dyDescent="0.25">
      <c r="A867" s="20"/>
      <c r="B867" s="20"/>
      <c r="C867" s="20"/>
      <c r="D867" s="20"/>
      <c r="E867" s="20"/>
      <c r="F867" s="20"/>
      <c r="G867" s="20"/>
      <c r="H867" s="20"/>
      <c r="I867" s="20"/>
      <c r="J867" s="32"/>
      <c r="K867" s="12">
        <f t="shared" si="28"/>
        <v>0</v>
      </c>
      <c r="L867" s="12">
        <f t="shared" si="29"/>
        <v>0</v>
      </c>
      <c r="M867" s="12">
        <f>IF(E867&lt;1,0,IF(A867&lt;(Støtteark!$H$4-5),0,(IF(G867="Utførelse",(K867),IF(G867="Fagkontroll",(L867),0)))))</f>
        <v>0</v>
      </c>
      <c r="N867" s="12">
        <f>IF(A867&lt;(Støtteark!$H$4-5),0,B867)</f>
        <v>0</v>
      </c>
    </row>
    <row r="868" spans="1:14" x14ac:dyDescent="0.25">
      <c r="A868" s="20"/>
      <c r="B868" s="20"/>
      <c r="C868" s="20"/>
      <c r="D868" s="20"/>
      <c r="E868" s="20"/>
      <c r="F868" s="20"/>
      <c r="G868" s="20"/>
      <c r="H868" s="20"/>
      <c r="I868" s="20"/>
      <c r="J868" s="32"/>
      <c r="K868" s="12">
        <f t="shared" si="28"/>
        <v>0</v>
      </c>
      <c r="L868" s="12">
        <f t="shared" si="29"/>
        <v>0</v>
      </c>
      <c r="M868" s="12">
        <f>IF(E868&lt;1,0,IF(A868&lt;(Støtteark!$H$4-5),0,(IF(G868="Utførelse",(K868),IF(G868="Fagkontroll",(L868),0)))))</f>
        <v>0</v>
      </c>
      <c r="N868" s="12">
        <f>IF(A868&lt;(Støtteark!$H$4-5),0,B868)</f>
        <v>0</v>
      </c>
    </row>
    <row r="869" spans="1:14" x14ac:dyDescent="0.25">
      <c r="A869" s="20"/>
      <c r="B869" s="20"/>
      <c r="C869" s="20"/>
      <c r="D869" s="20"/>
      <c r="E869" s="20"/>
      <c r="F869" s="20"/>
      <c r="G869" s="20"/>
      <c r="H869" s="20"/>
      <c r="I869" s="20"/>
      <c r="J869" s="32"/>
      <c r="K869" s="12">
        <f t="shared" si="28"/>
        <v>0</v>
      </c>
      <c r="L869" s="12">
        <f t="shared" si="29"/>
        <v>0</v>
      </c>
      <c r="M869" s="12">
        <f>IF(E869&lt;1,0,IF(A869&lt;(Støtteark!$H$4-5),0,(IF(G869="Utførelse",(K869),IF(G869="Fagkontroll",(L869),0)))))</f>
        <v>0</v>
      </c>
      <c r="N869" s="12">
        <f>IF(A869&lt;(Støtteark!$H$4-5),0,B869)</f>
        <v>0</v>
      </c>
    </row>
    <row r="870" spans="1:14" x14ac:dyDescent="0.25">
      <c r="A870" s="20"/>
      <c r="B870" s="20"/>
      <c r="C870" s="20"/>
      <c r="D870" s="20"/>
      <c r="E870" s="20"/>
      <c r="F870" s="20"/>
      <c r="G870" s="20"/>
      <c r="H870" s="20"/>
      <c r="I870" s="20"/>
      <c r="J870" s="32"/>
      <c r="K870" s="12">
        <f t="shared" si="28"/>
        <v>0</v>
      </c>
      <c r="L870" s="12">
        <f t="shared" si="29"/>
        <v>0</v>
      </c>
      <c r="M870" s="12">
        <f>IF(E870&lt;1,0,IF(A870&lt;(Støtteark!$H$4-5),0,(IF(G870="Utførelse",(K870),IF(G870="Fagkontroll",(L870),0)))))</f>
        <v>0</v>
      </c>
      <c r="N870" s="12">
        <f>IF(A870&lt;(Støtteark!$H$4-5),0,B870)</f>
        <v>0</v>
      </c>
    </row>
    <row r="871" spans="1:14" x14ac:dyDescent="0.25">
      <c r="A871" s="20"/>
      <c r="B871" s="20"/>
      <c r="C871" s="20"/>
      <c r="D871" s="20"/>
      <c r="E871" s="20"/>
      <c r="F871" s="20"/>
      <c r="G871" s="20"/>
      <c r="H871" s="20"/>
      <c r="I871" s="20"/>
      <c r="J871" s="32"/>
      <c r="K871" s="12">
        <f t="shared" si="28"/>
        <v>0</v>
      </c>
      <c r="L871" s="12">
        <f t="shared" si="29"/>
        <v>0</v>
      </c>
      <c r="M871" s="12">
        <f>IF(E871&lt;1,0,IF(A871&lt;(Støtteark!$H$4-5),0,(IF(G871="Utførelse",(K871),IF(G871="Fagkontroll",(L871),0)))))</f>
        <v>0</v>
      </c>
      <c r="N871" s="12">
        <f>IF(A871&lt;(Støtteark!$H$4-5),0,B871)</f>
        <v>0</v>
      </c>
    </row>
    <row r="872" spans="1:14" x14ac:dyDescent="0.25">
      <c r="A872" s="20"/>
      <c r="B872" s="20"/>
      <c r="C872" s="20"/>
      <c r="D872" s="20"/>
      <c r="E872" s="20"/>
      <c r="F872" s="20"/>
      <c r="G872" s="20"/>
      <c r="H872" s="20"/>
      <c r="I872" s="20"/>
      <c r="J872" s="32"/>
      <c r="K872" s="12">
        <f t="shared" si="28"/>
        <v>0</v>
      </c>
      <c r="L872" s="12">
        <f t="shared" si="29"/>
        <v>0</v>
      </c>
      <c r="M872" s="12">
        <f>IF(E872&lt;1,0,IF(A872&lt;(Støtteark!$H$4-5),0,(IF(G872="Utførelse",(K872),IF(G872="Fagkontroll",(L872),0)))))</f>
        <v>0</v>
      </c>
      <c r="N872" s="12">
        <f>IF(A872&lt;(Støtteark!$H$4-5),0,B872)</f>
        <v>0</v>
      </c>
    </row>
    <row r="873" spans="1:14" x14ac:dyDescent="0.25">
      <c r="A873" s="20"/>
      <c r="B873" s="20"/>
      <c r="C873" s="20"/>
      <c r="D873" s="20"/>
      <c r="E873" s="20"/>
      <c r="F873" s="20"/>
      <c r="G873" s="20"/>
      <c r="H873" s="20"/>
      <c r="I873" s="20"/>
      <c r="J873" s="32"/>
      <c r="K873" s="12">
        <f t="shared" si="28"/>
        <v>0</v>
      </c>
      <c r="L873" s="12">
        <f t="shared" si="29"/>
        <v>0</v>
      </c>
      <c r="M873" s="12">
        <f>IF(E873&lt;1,0,IF(A873&lt;(Støtteark!$H$4-5),0,(IF(G873="Utførelse",(K873),IF(G873="Fagkontroll",(L873),0)))))</f>
        <v>0</v>
      </c>
      <c r="N873" s="12">
        <f>IF(A873&lt;(Støtteark!$H$4-5),0,B873)</f>
        <v>0</v>
      </c>
    </row>
    <row r="874" spans="1:14" x14ac:dyDescent="0.25">
      <c r="A874" s="20"/>
      <c r="B874" s="20"/>
      <c r="C874" s="20"/>
      <c r="D874" s="20"/>
      <c r="E874" s="20"/>
      <c r="F874" s="20"/>
      <c r="G874" s="20"/>
      <c r="H874" s="20"/>
      <c r="I874" s="20"/>
      <c r="J874" s="32"/>
      <c r="K874" s="12">
        <f t="shared" si="28"/>
        <v>0</v>
      </c>
      <c r="L874" s="12">
        <f t="shared" si="29"/>
        <v>0</v>
      </c>
      <c r="M874" s="12">
        <f>IF(E874&lt;1,0,IF(A874&lt;(Støtteark!$H$4-5),0,(IF(G874="Utførelse",(K874),IF(G874="Fagkontroll",(L874),0)))))</f>
        <v>0</v>
      </c>
      <c r="N874" s="12">
        <f>IF(A874&lt;(Støtteark!$H$4-5),0,B874)</f>
        <v>0</v>
      </c>
    </row>
    <row r="875" spans="1:14" x14ac:dyDescent="0.25">
      <c r="A875" s="20"/>
      <c r="B875" s="20"/>
      <c r="C875" s="20"/>
      <c r="D875" s="20"/>
      <c r="E875" s="20"/>
      <c r="F875" s="20"/>
      <c r="G875" s="20"/>
      <c r="H875" s="20"/>
      <c r="I875" s="20"/>
      <c r="J875" s="32"/>
      <c r="K875" s="12">
        <f t="shared" si="28"/>
        <v>0</v>
      </c>
      <c r="L875" s="12">
        <f t="shared" si="29"/>
        <v>0</v>
      </c>
      <c r="M875" s="12">
        <f>IF(E875&lt;1,0,IF(A875&lt;(Støtteark!$H$4-5),0,(IF(G875="Utførelse",(K875),IF(G875="Fagkontroll",(L875),0)))))</f>
        <v>0</v>
      </c>
      <c r="N875" s="12">
        <f>IF(A875&lt;(Støtteark!$H$4-5),0,B875)</f>
        <v>0</v>
      </c>
    </row>
    <row r="876" spans="1:14" x14ac:dyDescent="0.25">
      <c r="A876" s="20"/>
      <c r="B876" s="20"/>
      <c r="C876" s="20"/>
      <c r="D876" s="20"/>
      <c r="E876" s="20"/>
      <c r="F876" s="20"/>
      <c r="G876" s="20"/>
      <c r="H876" s="20"/>
      <c r="I876" s="20"/>
      <c r="J876" s="32"/>
      <c r="K876" s="12">
        <f t="shared" si="28"/>
        <v>0</v>
      </c>
      <c r="L876" s="12">
        <f t="shared" si="29"/>
        <v>0</v>
      </c>
      <c r="M876" s="12">
        <f>IF(E876&lt;1,0,IF(A876&lt;(Støtteark!$H$4-5),0,(IF(G876="Utførelse",(K876),IF(G876="Fagkontroll",(L876),0)))))</f>
        <v>0</v>
      </c>
      <c r="N876" s="12">
        <f>IF(A876&lt;(Støtteark!$H$4-5),0,B876)</f>
        <v>0</v>
      </c>
    </row>
    <row r="877" spans="1:14" x14ac:dyDescent="0.25">
      <c r="A877" s="20"/>
      <c r="B877" s="20"/>
      <c r="C877" s="20"/>
      <c r="D877" s="20"/>
      <c r="E877" s="20"/>
      <c r="F877" s="20"/>
      <c r="G877" s="20"/>
      <c r="H877" s="20"/>
      <c r="I877" s="20"/>
      <c r="J877" s="32"/>
      <c r="K877" s="12">
        <f t="shared" si="28"/>
        <v>0</v>
      </c>
      <c r="L877" s="12">
        <f t="shared" si="29"/>
        <v>0</v>
      </c>
      <c r="M877" s="12">
        <f>IF(E877&lt;1,0,IF(A877&lt;(Støtteark!$H$4-5),0,(IF(G877="Utførelse",(K877),IF(G877="Fagkontroll",(L877),0)))))</f>
        <v>0</v>
      </c>
      <c r="N877" s="12">
        <f>IF(A877&lt;(Støtteark!$H$4-5),0,B877)</f>
        <v>0</v>
      </c>
    </row>
    <row r="878" spans="1:14" x14ac:dyDescent="0.25">
      <c r="A878" s="20"/>
      <c r="B878" s="20"/>
      <c r="C878" s="20"/>
      <c r="D878" s="20"/>
      <c r="E878" s="20"/>
      <c r="F878" s="20"/>
      <c r="G878" s="20"/>
      <c r="H878" s="20"/>
      <c r="I878" s="20"/>
      <c r="J878" s="32"/>
      <c r="K878" s="12">
        <f t="shared" si="28"/>
        <v>0</v>
      </c>
      <c r="L878" s="12">
        <f t="shared" si="29"/>
        <v>0</v>
      </c>
      <c r="M878" s="12">
        <f>IF(E878&lt;1,0,IF(A878&lt;(Støtteark!$H$4-5),0,(IF(G878="Utførelse",(K878),IF(G878="Fagkontroll",(L878),0)))))</f>
        <v>0</v>
      </c>
      <c r="N878" s="12">
        <f>IF(A878&lt;(Støtteark!$H$4-5),0,B878)</f>
        <v>0</v>
      </c>
    </row>
    <row r="879" spans="1:14" x14ac:dyDescent="0.25">
      <c r="A879" s="20"/>
      <c r="B879" s="20"/>
      <c r="C879" s="20"/>
      <c r="D879" s="20"/>
      <c r="E879" s="20"/>
      <c r="F879" s="20"/>
      <c r="G879" s="20"/>
      <c r="H879" s="20"/>
      <c r="I879" s="20"/>
      <c r="J879" s="32"/>
      <c r="K879" s="12">
        <f t="shared" si="28"/>
        <v>0</v>
      </c>
      <c r="L879" s="12">
        <f t="shared" si="29"/>
        <v>0</v>
      </c>
      <c r="M879" s="12">
        <f>IF(E879&lt;1,0,IF(A879&lt;(Støtteark!$H$4-5),0,(IF(G879="Utførelse",(K879),IF(G879="Fagkontroll",(L879),0)))))</f>
        <v>0</v>
      </c>
      <c r="N879" s="12">
        <f>IF(A879&lt;(Støtteark!$H$4-5),0,B879)</f>
        <v>0</v>
      </c>
    </row>
    <row r="880" spans="1:14" x14ac:dyDescent="0.25">
      <c r="A880" s="20"/>
      <c r="B880" s="20"/>
      <c r="C880" s="20"/>
      <c r="D880" s="20"/>
      <c r="E880" s="20"/>
      <c r="F880" s="20"/>
      <c r="G880" s="20"/>
      <c r="H880" s="20"/>
      <c r="I880" s="20"/>
      <c r="J880" s="32"/>
      <c r="K880" s="12">
        <f t="shared" si="28"/>
        <v>0</v>
      </c>
      <c r="L880" s="12">
        <f t="shared" si="29"/>
        <v>0</v>
      </c>
      <c r="M880" s="12">
        <f>IF(E880&lt;1,0,IF(A880&lt;(Støtteark!$H$4-5),0,(IF(G880="Utførelse",(K880),IF(G880="Fagkontroll",(L880),0)))))</f>
        <v>0</v>
      </c>
      <c r="N880" s="12">
        <f>IF(A880&lt;(Støtteark!$H$4-5),0,B880)</f>
        <v>0</v>
      </c>
    </row>
    <row r="881" spans="1:14" x14ac:dyDescent="0.25">
      <c r="A881" s="20"/>
      <c r="B881" s="20"/>
      <c r="C881" s="20"/>
      <c r="D881" s="20"/>
      <c r="E881" s="20"/>
      <c r="F881" s="20"/>
      <c r="G881" s="20"/>
      <c r="H881" s="20"/>
      <c r="I881" s="20"/>
      <c r="J881" s="32"/>
      <c r="K881" s="12">
        <f t="shared" si="28"/>
        <v>0</v>
      </c>
      <c r="L881" s="12">
        <f t="shared" si="29"/>
        <v>0</v>
      </c>
      <c r="M881" s="12">
        <f>IF(E881&lt;1,0,IF(A881&lt;(Støtteark!$H$4-5),0,(IF(G881="Utførelse",(K881),IF(G881="Fagkontroll",(L881),0)))))</f>
        <v>0</v>
      </c>
      <c r="N881" s="12">
        <f>IF(A881&lt;(Støtteark!$H$4-5),0,B881)</f>
        <v>0</v>
      </c>
    </row>
    <row r="882" spans="1:14" x14ac:dyDescent="0.25">
      <c r="A882" s="20"/>
      <c r="B882" s="20"/>
      <c r="C882" s="20"/>
      <c r="D882" s="20"/>
      <c r="E882" s="20"/>
      <c r="F882" s="20"/>
      <c r="G882" s="20"/>
      <c r="H882" s="20"/>
      <c r="I882" s="20"/>
      <c r="J882" s="32"/>
      <c r="K882" s="12">
        <f t="shared" si="28"/>
        <v>0</v>
      </c>
      <c r="L882" s="12">
        <f t="shared" si="29"/>
        <v>0</v>
      </c>
      <c r="M882" s="12">
        <f>IF(E882&lt;1,0,IF(A882&lt;(Støtteark!$H$4-5),0,(IF(G882="Utførelse",(K882),IF(G882="Fagkontroll",(L882),0)))))</f>
        <v>0</v>
      </c>
      <c r="N882" s="12">
        <f>IF(A882&lt;(Støtteark!$H$4-5),0,B882)</f>
        <v>0</v>
      </c>
    </row>
    <row r="883" spans="1:14" x14ac:dyDescent="0.25">
      <c r="A883" s="20"/>
      <c r="B883" s="20"/>
      <c r="C883" s="20"/>
      <c r="D883" s="20"/>
      <c r="E883" s="20"/>
      <c r="F883" s="20"/>
      <c r="G883" s="20"/>
      <c r="H883" s="20"/>
      <c r="I883" s="20"/>
      <c r="J883" s="32"/>
      <c r="K883" s="12">
        <f t="shared" si="28"/>
        <v>0</v>
      </c>
      <c r="L883" s="12">
        <f t="shared" si="29"/>
        <v>0</v>
      </c>
      <c r="M883" s="12">
        <f>IF(E883&lt;1,0,IF(A883&lt;(Støtteark!$H$4-5),0,(IF(G883="Utførelse",(K883),IF(G883="Fagkontroll",(L883),0)))))</f>
        <v>0</v>
      </c>
      <c r="N883" s="12">
        <f>IF(A883&lt;(Støtteark!$H$4-5),0,B883)</f>
        <v>0</v>
      </c>
    </row>
    <row r="884" spans="1:14" x14ac:dyDescent="0.25">
      <c r="A884" s="20"/>
      <c r="B884" s="20"/>
      <c r="C884" s="20"/>
      <c r="D884" s="20"/>
      <c r="E884" s="20"/>
      <c r="F884" s="20"/>
      <c r="G884" s="20"/>
      <c r="H884" s="20"/>
      <c r="I884" s="20"/>
      <c r="J884" s="32"/>
      <c r="K884" s="12">
        <f t="shared" si="28"/>
        <v>0</v>
      </c>
      <c r="L884" s="12">
        <f t="shared" si="29"/>
        <v>0</v>
      </c>
      <c r="M884" s="12">
        <f>IF(E884&lt;1,0,IF(A884&lt;(Støtteark!$H$4-5),0,(IF(G884="Utførelse",(K884),IF(G884="Fagkontroll",(L884),0)))))</f>
        <v>0</v>
      </c>
      <c r="N884" s="12">
        <f>IF(A884&lt;(Støtteark!$H$4-5),0,B884)</f>
        <v>0</v>
      </c>
    </row>
    <row r="885" spans="1:14" x14ac:dyDescent="0.25">
      <c r="A885" s="20"/>
      <c r="B885" s="20"/>
      <c r="C885" s="20"/>
      <c r="D885" s="20"/>
      <c r="E885" s="20"/>
      <c r="F885" s="20"/>
      <c r="G885" s="20"/>
      <c r="H885" s="20"/>
      <c r="I885" s="20"/>
      <c r="J885" s="32"/>
      <c r="K885" s="12">
        <f t="shared" si="28"/>
        <v>0</v>
      </c>
      <c r="L885" s="12">
        <f t="shared" si="29"/>
        <v>0</v>
      </c>
      <c r="M885" s="12">
        <f>IF(E885&lt;1,0,IF(A885&lt;(Støtteark!$H$4-5),0,(IF(G885="Utførelse",(K885),IF(G885="Fagkontroll",(L885),0)))))</f>
        <v>0</v>
      </c>
      <c r="N885" s="12">
        <f>IF(A885&lt;(Støtteark!$H$4-5),0,B885)</f>
        <v>0</v>
      </c>
    </row>
    <row r="886" spans="1:14" x14ac:dyDescent="0.25">
      <c r="A886" s="20"/>
      <c r="B886" s="20"/>
      <c r="C886" s="20"/>
      <c r="D886" s="20"/>
      <c r="E886" s="20"/>
      <c r="F886" s="20"/>
      <c r="G886" s="20"/>
      <c r="H886" s="20"/>
      <c r="I886" s="20"/>
      <c r="J886" s="32"/>
      <c r="K886" s="12">
        <f t="shared" si="28"/>
        <v>0</v>
      </c>
      <c r="L886" s="12">
        <f t="shared" si="29"/>
        <v>0</v>
      </c>
      <c r="M886" s="12">
        <f>IF(E886&lt;1,0,IF(A886&lt;(Støtteark!$H$4-5),0,(IF(G886="Utførelse",(K886),IF(G886="Fagkontroll",(L886),0)))))</f>
        <v>0</v>
      </c>
      <c r="N886" s="12">
        <f>IF(A886&lt;(Støtteark!$H$4-5),0,B886)</f>
        <v>0</v>
      </c>
    </row>
    <row r="887" spans="1:14" x14ac:dyDescent="0.25">
      <c r="A887" s="20"/>
      <c r="B887" s="20"/>
      <c r="C887" s="20"/>
      <c r="D887" s="20"/>
      <c r="E887" s="20"/>
      <c r="F887" s="20"/>
      <c r="G887" s="20"/>
      <c r="H887" s="20"/>
      <c r="I887" s="20"/>
      <c r="J887" s="32"/>
      <c r="K887" s="12">
        <f t="shared" si="28"/>
        <v>0</v>
      </c>
      <c r="L887" s="12">
        <f t="shared" si="29"/>
        <v>0</v>
      </c>
      <c r="M887" s="12">
        <f>IF(E887&lt;1,0,IF(A887&lt;(Støtteark!$H$4-5),0,(IF(G887="Utførelse",(K887),IF(G887="Fagkontroll",(L887),0)))))</f>
        <v>0</v>
      </c>
      <c r="N887" s="12">
        <f>IF(A887&lt;(Støtteark!$H$4-5),0,B887)</f>
        <v>0</v>
      </c>
    </row>
    <row r="888" spans="1:14" x14ac:dyDescent="0.25">
      <c r="A888" s="20"/>
      <c r="B888" s="20"/>
      <c r="C888" s="20"/>
      <c r="D888" s="20"/>
      <c r="E888" s="20"/>
      <c r="F888" s="20"/>
      <c r="G888" s="20"/>
      <c r="H888" s="20"/>
      <c r="I888" s="20"/>
      <c r="J888" s="32"/>
      <c r="K888" s="12">
        <f t="shared" si="28"/>
        <v>0</v>
      </c>
      <c r="L888" s="12">
        <f t="shared" si="29"/>
        <v>0</v>
      </c>
      <c r="M888" s="12">
        <f>IF(E888&lt;1,0,IF(A888&lt;(Støtteark!$H$4-5),0,(IF(G888="Utførelse",(K888),IF(G888="Fagkontroll",(L888),0)))))</f>
        <v>0</v>
      </c>
      <c r="N888" s="12">
        <f>IF(A888&lt;(Støtteark!$H$4-5),0,B888)</f>
        <v>0</v>
      </c>
    </row>
    <row r="889" spans="1:14" x14ac:dyDescent="0.25">
      <c r="A889" s="20"/>
      <c r="B889" s="20"/>
      <c r="C889" s="20"/>
      <c r="D889" s="20"/>
      <c r="E889" s="20"/>
      <c r="F889" s="20"/>
      <c r="G889" s="20"/>
      <c r="H889" s="20"/>
      <c r="I889" s="20"/>
      <c r="J889" s="32"/>
      <c r="K889" s="12">
        <f t="shared" si="28"/>
        <v>0</v>
      </c>
      <c r="L889" s="12">
        <f t="shared" si="29"/>
        <v>0</v>
      </c>
      <c r="M889" s="12">
        <f>IF(E889&lt;1,0,IF(A889&lt;(Støtteark!$H$4-5),0,(IF(G889="Utførelse",(K889),IF(G889="Fagkontroll",(L889),0)))))</f>
        <v>0</v>
      </c>
      <c r="N889" s="12">
        <f>IF(A889&lt;(Støtteark!$H$4-5),0,B889)</f>
        <v>0</v>
      </c>
    </row>
    <row r="890" spans="1:14" x14ac:dyDescent="0.25">
      <c r="A890" s="20"/>
      <c r="B890" s="20"/>
      <c r="C890" s="20"/>
      <c r="D890" s="20"/>
      <c r="E890" s="20"/>
      <c r="F890" s="20"/>
      <c r="G890" s="20"/>
      <c r="H890" s="20"/>
      <c r="I890" s="20"/>
      <c r="J890" s="32"/>
      <c r="K890" s="12">
        <f t="shared" si="28"/>
        <v>0</v>
      </c>
      <c r="L890" s="12">
        <f t="shared" si="29"/>
        <v>0</v>
      </c>
      <c r="M890" s="12">
        <f>IF(E890&lt;1,0,IF(A890&lt;(Støtteark!$H$4-5),0,(IF(G890="Utførelse",(K890),IF(G890="Fagkontroll",(L890),0)))))</f>
        <v>0</v>
      </c>
      <c r="N890" s="12">
        <f>IF(A890&lt;(Støtteark!$H$4-5),0,B890)</f>
        <v>0</v>
      </c>
    </row>
    <row r="891" spans="1:14" x14ac:dyDescent="0.25">
      <c r="A891" s="20"/>
      <c r="B891" s="20"/>
      <c r="C891" s="20"/>
      <c r="D891" s="20"/>
      <c r="E891" s="20"/>
      <c r="F891" s="20"/>
      <c r="G891" s="20"/>
      <c r="H891" s="20"/>
      <c r="I891" s="20"/>
      <c r="J891" s="32"/>
      <c r="K891" s="12">
        <f t="shared" si="28"/>
        <v>0</v>
      </c>
      <c r="L891" s="12">
        <f t="shared" si="29"/>
        <v>0</v>
      </c>
      <c r="M891" s="12">
        <f>IF(E891&lt;1,0,IF(A891&lt;(Støtteark!$H$4-5),0,(IF(G891="Utførelse",(K891),IF(G891="Fagkontroll",(L891),0)))))</f>
        <v>0</v>
      </c>
      <c r="N891" s="12">
        <f>IF(A891&lt;(Støtteark!$H$4-5),0,B891)</f>
        <v>0</v>
      </c>
    </row>
    <row r="892" spans="1:14" x14ac:dyDescent="0.25">
      <c r="A892" s="20"/>
      <c r="B892" s="20"/>
      <c r="C892" s="20"/>
      <c r="D892" s="20"/>
      <c r="E892" s="20"/>
      <c r="F892" s="20"/>
      <c r="G892" s="20"/>
      <c r="H892" s="20"/>
      <c r="I892" s="20"/>
      <c r="J892" s="32"/>
      <c r="K892" s="12">
        <f t="shared" si="28"/>
        <v>0</v>
      </c>
      <c r="L892" s="12">
        <f t="shared" si="29"/>
        <v>0</v>
      </c>
      <c r="M892" s="12">
        <f>IF(E892&lt;1,0,IF(A892&lt;(Støtteark!$H$4-5),0,(IF(G892="Utførelse",(K892),IF(G892="Fagkontroll",(L892),0)))))</f>
        <v>0</v>
      </c>
      <c r="N892" s="12">
        <f>IF(A892&lt;(Støtteark!$H$4-5),0,B892)</f>
        <v>0</v>
      </c>
    </row>
    <row r="893" spans="1:14" x14ac:dyDescent="0.25">
      <c r="A893" s="20"/>
      <c r="B893" s="20"/>
      <c r="C893" s="20"/>
      <c r="D893" s="20"/>
      <c r="E893" s="20"/>
      <c r="F893" s="20"/>
      <c r="G893" s="20"/>
      <c r="H893" s="20"/>
      <c r="I893" s="20"/>
      <c r="J893" s="32"/>
      <c r="K893" s="12">
        <f t="shared" si="28"/>
        <v>0</v>
      </c>
      <c r="L893" s="12">
        <f t="shared" si="29"/>
        <v>0</v>
      </c>
      <c r="M893" s="12">
        <f>IF(E893&lt;1,0,IF(A893&lt;(Støtteark!$H$4-5),0,(IF(G893="Utførelse",(K893),IF(G893="Fagkontroll",(L893),0)))))</f>
        <v>0</v>
      </c>
      <c r="N893" s="12">
        <f>IF(A893&lt;(Støtteark!$H$4-5),0,B893)</f>
        <v>0</v>
      </c>
    </row>
    <row r="894" spans="1:14" x14ac:dyDescent="0.25">
      <c r="A894" s="20"/>
      <c r="B894" s="20"/>
      <c r="C894" s="20"/>
      <c r="D894" s="20"/>
      <c r="E894" s="20"/>
      <c r="F894" s="20"/>
      <c r="G894" s="20"/>
      <c r="H894" s="20"/>
      <c r="I894" s="20"/>
      <c r="J894" s="32"/>
      <c r="K894" s="12">
        <f t="shared" si="28"/>
        <v>0</v>
      </c>
      <c r="L894" s="12">
        <f t="shared" si="29"/>
        <v>0</v>
      </c>
      <c r="M894" s="12">
        <f>IF(E894&lt;1,0,IF(A894&lt;(Støtteark!$H$4-5),0,(IF(G894="Utførelse",(K894),IF(G894="Fagkontroll",(L894),0)))))</f>
        <v>0</v>
      </c>
      <c r="N894" s="12">
        <f>IF(A894&lt;(Støtteark!$H$4-5),0,B894)</f>
        <v>0</v>
      </c>
    </row>
    <row r="895" spans="1:14" x14ac:dyDescent="0.25">
      <c r="A895" s="20"/>
      <c r="B895" s="20"/>
      <c r="C895" s="20"/>
      <c r="D895" s="20"/>
      <c r="E895" s="20"/>
      <c r="F895" s="20"/>
      <c r="G895" s="20"/>
      <c r="H895" s="20"/>
      <c r="I895" s="20"/>
      <c r="J895" s="32"/>
      <c r="K895" s="12">
        <f t="shared" si="28"/>
        <v>0</v>
      </c>
      <c r="L895" s="12">
        <f t="shared" si="29"/>
        <v>0</v>
      </c>
      <c r="M895" s="12">
        <f>IF(E895&lt;1,0,IF(A895&lt;(Støtteark!$H$4-5),0,(IF(G895="Utførelse",(K895),IF(G895="Fagkontroll",(L895),0)))))</f>
        <v>0</v>
      </c>
      <c r="N895" s="12">
        <f>IF(A895&lt;(Støtteark!$H$4-5),0,B895)</f>
        <v>0</v>
      </c>
    </row>
    <row r="896" spans="1:14" x14ac:dyDescent="0.25">
      <c r="A896" s="20"/>
      <c r="B896" s="20"/>
      <c r="C896" s="20"/>
      <c r="D896" s="20"/>
      <c r="E896" s="20"/>
      <c r="F896" s="20"/>
      <c r="G896" s="20"/>
      <c r="H896" s="20"/>
      <c r="I896" s="20"/>
      <c r="J896" s="32"/>
      <c r="K896" s="12">
        <f t="shared" si="28"/>
        <v>0</v>
      </c>
      <c r="L896" s="12">
        <f t="shared" si="29"/>
        <v>0</v>
      </c>
      <c r="M896" s="12">
        <f>IF(E896&lt;1,0,IF(A896&lt;(Støtteark!$H$4-5),0,(IF(G896="Utførelse",(K896),IF(G896="Fagkontroll",(L896),0)))))</f>
        <v>0</v>
      </c>
      <c r="N896" s="12">
        <f>IF(A896&lt;(Støtteark!$H$4-5),0,B896)</f>
        <v>0</v>
      </c>
    </row>
    <row r="897" spans="1:14" x14ac:dyDescent="0.25">
      <c r="A897" s="20"/>
      <c r="B897" s="20"/>
      <c r="C897" s="20"/>
      <c r="D897" s="20"/>
      <c r="E897" s="20"/>
      <c r="F897" s="20"/>
      <c r="G897" s="20"/>
      <c r="H897" s="20"/>
      <c r="I897" s="20"/>
      <c r="J897" s="32"/>
      <c r="K897" s="12">
        <f t="shared" si="28"/>
        <v>0</v>
      </c>
      <c r="L897" s="12">
        <f t="shared" si="29"/>
        <v>0</v>
      </c>
      <c r="M897" s="12">
        <f>IF(E897&lt;1,0,IF(A897&lt;(Støtteark!$H$4-5),0,(IF(G897="Utførelse",(K897),IF(G897="Fagkontroll",(L897),0)))))</f>
        <v>0</v>
      </c>
      <c r="N897" s="12">
        <f>IF(A897&lt;(Støtteark!$H$4-5),0,B897)</f>
        <v>0</v>
      </c>
    </row>
    <row r="898" spans="1:14" x14ac:dyDescent="0.25">
      <c r="A898" s="20"/>
      <c r="B898" s="20"/>
      <c r="C898" s="20"/>
      <c r="D898" s="20"/>
      <c r="E898" s="20"/>
      <c r="F898" s="20"/>
      <c r="G898" s="20"/>
      <c r="H898" s="20"/>
      <c r="I898" s="20"/>
      <c r="J898" s="32"/>
      <c r="K898" s="12">
        <f t="shared" si="28"/>
        <v>0</v>
      </c>
      <c r="L898" s="12">
        <f t="shared" si="29"/>
        <v>0</v>
      </c>
      <c r="M898" s="12">
        <f>IF(E898&lt;1,0,IF(A898&lt;(Støtteark!$H$4-5),0,(IF(G898="Utførelse",(K898),IF(G898="Fagkontroll",(L898),0)))))</f>
        <v>0</v>
      </c>
      <c r="N898" s="12">
        <f>IF(A898&lt;(Støtteark!$H$4-5),0,B898)</f>
        <v>0</v>
      </c>
    </row>
    <row r="899" spans="1:14" x14ac:dyDescent="0.25">
      <c r="A899" s="20"/>
      <c r="B899" s="20"/>
      <c r="C899" s="20"/>
      <c r="D899" s="20"/>
      <c r="E899" s="20"/>
      <c r="F899" s="20"/>
      <c r="G899" s="20"/>
      <c r="H899" s="20"/>
      <c r="I899" s="20"/>
      <c r="J899" s="32"/>
      <c r="K899" s="12">
        <f t="shared" si="28"/>
        <v>0</v>
      </c>
      <c r="L899" s="12">
        <f t="shared" si="29"/>
        <v>0</v>
      </c>
      <c r="M899" s="12">
        <f>IF(E899&lt;1,0,IF(A899&lt;(Støtteark!$H$4-5),0,(IF(G899="Utførelse",(K899),IF(G899="Fagkontroll",(L899),0)))))</f>
        <v>0</v>
      </c>
      <c r="N899" s="12">
        <f>IF(A899&lt;(Støtteark!$H$4-5),0,B899)</f>
        <v>0</v>
      </c>
    </row>
    <row r="900" spans="1:14" x14ac:dyDescent="0.25">
      <c r="A900" s="20"/>
      <c r="B900" s="20"/>
      <c r="C900" s="20"/>
      <c r="D900" s="20"/>
      <c r="E900" s="20"/>
      <c r="F900" s="20"/>
      <c r="G900" s="20"/>
      <c r="H900" s="20"/>
      <c r="I900" s="20"/>
      <c r="J900" s="32"/>
      <c r="K900" s="12">
        <f t="shared" si="28"/>
        <v>0</v>
      </c>
      <c r="L900" s="12">
        <f t="shared" si="29"/>
        <v>0</v>
      </c>
      <c r="M900" s="12">
        <f>IF(E900&lt;1,0,IF(A900&lt;(Støtteark!$H$4-5),0,(IF(G900="Utførelse",(K900),IF(G900="Fagkontroll",(L900),0)))))</f>
        <v>0</v>
      </c>
      <c r="N900" s="12">
        <f>IF(A900&lt;(Støtteark!$H$4-5),0,B900)</f>
        <v>0</v>
      </c>
    </row>
    <row r="901" spans="1:14" x14ac:dyDescent="0.25">
      <c r="A901" s="20"/>
      <c r="B901" s="20"/>
      <c r="C901" s="20"/>
      <c r="D901" s="20"/>
      <c r="E901" s="20"/>
      <c r="F901" s="20"/>
      <c r="G901" s="20"/>
      <c r="H901" s="20"/>
      <c r="I901" s="20"/>
      <c r="J901" s="32"/>
      <c r="K901" s="12">
        <f t="shared" si="28"/>
        <v>0</v>
      </c>
      <c r="L901" s="12">
        <f t="shared" si="29"/>
        <v>0</v>
      </c>
      <c r="M901" s="12">
        <f>IF(E901&lt;1,0,IF(A901&lt;(Støtteark!$H$4-5),0,(IF(G901="Utførelse",(K901),IF(G901="Fagkontroll",(L901),0)))))</f>
        <v>0</v>
      </c>
      <c r="N901" s="12">
        <f>IF(A901&lt;(Støtteark!$H$4-5),0,B901)</f>
        <v>0</v>
      </c>
    </row>
    <row r="902" spans="1:14" x14ac:dyDescent="0.25">
      <c r="A902" s="20"/>
      <c r="B902" s="20"/>
      <c r="C902" s="20"/>
      <c r="D902" s="20"/>
      <c r="E902" s="20"/>
      <c r="F902" s="20"/>
      <c r="G902" s="20"/>
      <c r="H902" s="20"/>
      <c r="I902" s="20"/>
      <c r="J902" s="32"/>
      <c r="K902" s="12">
        <f t="shared" si="28"/>
        <v>0</v>
      </c>
      <c r="L902" s="12">
        <f t="shared" si="29"/>
        <v>0</v>
      </c>
      <c r="M902" s="12">
        <f>IF(E902&lt;1,0,IF(A902&lt;(Støtteark!$H$4-5),0,(IF(G902="Utførelse",(K902),IF(G902="Fagkontroll",(L902),0)))))</f>
        <v>0</v>
      </c>
      <c r="N902" s="12">
        <f>IF(A902&lt;(Støtteark!$H$4-5),0,B902)</f>
        <v>0</v>
      </c>
    </row>
    <row r="903" spans="1:14" x14ac:dyDescent="0.25">
      <c r="A903" s="20"/>
      <c r="B903" s="20"/>
      <c r="C903" s="20"/>
      <c r="D903" s="20"/>
      <c r="E903" s="20"/>
      <c r="F903" s="20"/>
      <c r="G903" s="20"/>
      <c r="H903" s="20"/>
      <c r="I903" s="20"/>
      <c r="J903" s="32"/>
      <c r="K903" s="12">
        <f t="shared" si="28"/>
        <v>0</v>
      </c>
      <c r="L903" s="12">
        <f t="shared" si="29"/>
        <v>0</v>
      </c>
      <c r="M903" s="12">
        <f>IF(E903&lt;1,0,IF(A903&lt;(Støtteark!$H$4-5),0,(IF(G903="Utførelse",(K903),IF(G903="Fagkontroll",(L903),0)))))</f>
        <v>0</v>
      </c>
      <c r="N903" s="12">
        <f>IF(A903&lt;(Støtteark!$H$4-5),0,B903)</f>
        <v>0</v>
      </c>
    </row>
    <row r="904" spans="1:14" x14ac:dyDescent="0.25">
      <c r="A904" s="20"/>
      <c r="B904" s="20"/>
      <c r="C904" s="20"/>
      <c r="D904" s="20"/>
      <c r="E904" s="20"/>
      <c r="F904" s="20"/>
      <c r="G904" s="20"/>
      <c r="H904" s="20"/>
      <c r="I904" s="20"/>
      <c r="J904" s="32"/>
      <c r="K904" s="12">
        <f t="shared" si="28"/>
        <v>0</v>
      </c>
      <c r="L904" s="12">
        <f t="shared" si="29"/>
        <v>0</v>
      </c>
      <c r="M904" s="12">
        <f>IF(E904&lt;1,0,IF(A904&lt;(Støtteark!$H$4-5),0,(IF(G904="Utførelse",(K904),IF(G904="Fagkontroll",(L904),0)))))</f>
        <v>0</v>
      </c>
      <c r="N904" s="12">
        <f>IF(A904&lt;(Støtteark!$H$4-5),0,B904)</f>
        <v>0</v>
      </c>
    </row>
    <row r="905" spans="1:14" x14ac:dyDescent="0.25">
      <c r="A905" s="20"/>
      <c r="B905" s="20"/>
      <c r="C905" s="20"/>
      <c r="D905" s="20"/>
      <c r="E905" s="20"/>
      <c r="F905" s="20"/>
      <c r="G905" s="20"/>
      <c r="H905" s="20"/>
      <c r="I905" s="20"/>
      <c r="J905" s="32"/>
      <c r="K905" s="12">
        <f t="shared" si="28"/>
        <v>0</v>
      </c>
      <c r="L905" s="12">
        <f t="shared" si="29"/>
        <v>0</v>
      </c>
      <c r="M905" s="12">
        <f>IF(E905&lt;1,0,IF(A905&lt;(Støtteark!$H$4-5),0,(IF(G905="Utførelse",(K905),IF(G905="Fagkontroll",(L905),0)))))</f>
        <v>0</v>
      </c>
      <c r="N905" s="12">
        <f>IF(A905&lt;(Støtteark!$H$4-5),0,B905)</f>
        <v>0</v>
      </c>
    </row>
    <row r="906" spans="1:14" x14ac:dyDescent="0.25">
      <c r="A906" s="20"/>
      <c r="B906" s="20"/>
      <c r="C906" s="20"/>
      <c r="D906" s="20"/>
      <c r="E906" s="20"/>
      <c r="F906" s="20"/>
      <c r="G906" s="20"/>
      <c r="H906" s="20"/>
      <c r="I906" s="20"/>
      <c r="J906" s="32"/>
      <c r="K906" s="12">
        <f t="shared" si="28"/>
        <v>0</v>
      </c>
      <c r="L906" s="12">
        <f t="shared" si="29"/>
        <v>0</v>
      </c>
      <c r="M906" s="12">
        <f>IF(E906&lt;1,0,IF(A906&lt;(Støtteark!$H$4-5),0,(IF(G906="Utførelse",(K906),IF(G906="Fagkontroll",(L906),0)))))</f>
        <v>0</v>
      </c>
      <c r="N906" s="12">
        <f>IF(A906&lt;(Støtteark!$H$4-5),0,B906)</f>
        <v>0</v>
      </c>
    </row>
    <row r="907" spans="1:14" x14ac:dyDescent="0.25">
      <c r="A907" s="20"/>
      <c r="B907" s="20"/>
      <c r="C907" s="20"/>
      <c r="D907" s="20"/>
      <c r="E907" s="20"/>
      <c r="F907" s="20"/>
      <c r="G907" s="20"/>
      <c r="H907" s="20"/>
      <c r="I907" s="20"/>
      <c r="J907" s="32"/>
      <c r="K907" s="12">
        <f t="shared" si="28"/>
        <v>0</v>
      </c>
      <c r="L907" s="12">
        <f t="shared" si="29"/>
        <v>0</v>
      </c>
      <c r="M907" s="12">
        <f>IF(E907&lt;1,0,IF(A907&lt;(Støtteark!$H$4-5),0,(IF(G907="Utførelse",(K907),IF(G907="Fagkontroll",(L907),0)))))</f>
        <v>0</v>
      </c>
      <c r="N907" s="12">
        <f>IF(A907&lt;(Støtteark!$H$4-5),0,B907)</f>
        <v>0</v>
      </c>
    </row>
    <row r="908" spans="1:14" x14ac:dyDescent="0.25">
      <c r="A908" s="20"/>
      <c r="B908" s="20"/>
      <c r="C908" s="20"/>
      <c r="D908" s="20"/>
      <c r="E908" s="20"/>
      <c r="F908" s="20"/>
      <c r="G908" s="20"/>
      <c r="H908" s="20"/>
      <c r="I908" s="20"/>
      <c r="J908" s="32"/>
      <c r="K908" s="12">
        <f t="shared" si="28"/>
        <v>0</v>
      </c>
      <c r="L908" s="12">
        <f t="shared" si="29"/>
        <v>0</v>
      </c>
      <c r="M908" s="12">
        <f>IF(E908&lt;1,0,IF(A908&lt;(Støtteark!$H$4-5),0,(IF(G908="Utførelse",(K908),IF(G908="Fagkontroll",(L908),0)))))</f>
        <v>0</v>
      </c>
      <c r="N908" s="12">
        <f>IF(A908&lt;(Støtteark!$H$4-5),0,B908)</f>
        <v>0</v>
      </c>
    </row>
    <row r="909" spans="1:14" x14ac:dyDescent="0.25">
      <c r="A909" s="20"/>
      <c r="B909" s="20"/>
      <c r="C909" s="20"/>
      <c r="D909" s="20"/>
      <c r="E909" s="20"/>
      <c r="F909" s="20"/>
      <c r="G909" s="20"/>
      <c r="H909" s="20"/>
      <c r="I909" s="20"/>
      <c r="J909" s="32"/>
      <c r="K909" s="12">
        <f t="shared" si="28"/>
        <v>0</v>
      </c>
      <c r="L909" s="12">
        <f t="shared" si="29"/>
        <v>0</v>
      </c>
      <c r="M909" s="12">
        <f>IF(E909&lt;1,0,IF(A909&lt;(Støtteark!$H$4-5),0,(IF(G909="Utførelse",(K909),IF(G909="Fagkontroll",(L909),0)))))</f>
        <v>0</v>
      </c>
      <c r="N909" s="12">
        <f>IF(A909&lt;(Støtteark!$H$4-5),0,B909)</f>
        <v>0</v>
      </c>
    </row>
    <row r="910" spans="1:14" x14ac:dyDescent="0.25">
      <c r="A910" s="20"/>
      <c r="B910" s="20"/>
      <c r="C910" s="20"/>
      <c r="D910" s="20"/>
      <c r="E910" s="20"/>
      <c r="F910" s="20"/>
      <c r="G910" s="20"/>
      <c r="H910" s="20"/>
      <c r="I910" s="20"/>
      <c r="J910" s="32"/>
      <c r="K910" s="12">
        <f t="shared" ref="K910:K973" si="30">IF(E910&lt;1,0,IF(G910="Utførelse",IF(F910="Flomberegninger damsikkerhet",B910,0),0))</f>
        <v>0</v>
      </c>
      <c r="L910" s="12">
        <f t="shared" ref="L910:L973" si="31">IF(K910&gt;0,0,B910)</f>
        <v>0</v>
      </c>
      <c r="M910" s="12">
        <f>IF(E910&lt;1,0,IF(A910&lt;(Støtteark!$H$4-5),0,(IF(G910="Utførelse",(K910),IF(G910="Fagkontroll",(L910),0)))))</f>
        <v>0</v>
      </c>
      <c r="N910" s="12">
        <f>IF(A910&lt;(Støtteark!$H$4-5),0,B910)</f>
        <v>0</v>
      </c>
    </row>
    <row r="911" spans="1:14" x14ac:dyDescent="0.25">
      <c r="A911" s="20"/>
      <c r="B911" s="20"/>
      <c r="C911" s="20"/>
      <c r="D911" s="20"/>
      <c r="E911" s="20"/>
      <c r="F911" s="20"/>
      <c r="G911" s="20"/>
      <c r="H911" s="20"/>
      <c r="I911" s="20"/>
      <c r="J911" s="32"/>
      <c r="K911" s="12">
        <f t="shared" si="30"/>
        <v>0</v>
      </c>
      <c r="L911" s="12">
        <f t="shared" si="31"/>
        <v>0</v>
      </c>
      <c r="M911" s="12">
        <f>IF(E911&lt;1,0,IF(A911&lt;(Støtteark!$H$4-5),0,(IF(G911="Utførelse",(K911),IF(G911="Fagkontroll",(L911),0)))))</f>
        <v>0</v>
      </c>
      <c r="N911" s="12">
        <f>IF(A911&lt;(Støtteark!$H$4-5),0,B911)</f>
        <v>0</v>
      </c>
    </row>
    <row r="912" spans="1:14" x14ac:dyDescent="0.25">
      <c r="A912" s="20"/>
      <c r="B912" s="20"/>
      <c r="C912" s="20"/>
      <c r="D912" s="20"/>
      <c r="E912" s="20"/>
      <c r="F912" s="20"/>
      <c r="G912" s="20"/>
      <c r="H912" s="20"/>
      <c r="I912" s="20"/>
      <c r="J912" s="32"/>
      <c r="K912" s="12">
        <f t="shared" si="30"/>
        <v>0</v>
      </c>
      <c r="L912" s="12">
        <f t="shared" si="31"/>
        <v>0</v>
      </c>
      <c r="M912" s="12">
        <f>IF(E912&lt;1,0,IF(A912&lt;(Støtteark!$H$4-5),0,(IF(G912="Utførelse",(K912),IF(G912="Fagkontroll",(L912),0)))))</f>
        <v>0</v>
      </c>
      <c r="N912" s="12">
        <f>IF(A912&lt;(Støtteark!$H$4-5),0,B912)</f>
        <v>0</v>
      </c>
    </row>
    <row r="913" spans="1:14" x14ac:dyDescent="0.25">
      <c r="A913" s="20"/>
      <c r="B913" s="20"/>
      <c r="C913" s="20"/>
      <c r="D913" s="20"/>
      <c r="E913" s="20"/>
      <c r="F913" s="20"/>
      <c r="G913" s="20"/>
      <c r="H913" s="20"/>
      <c r="I913" s="20"/>
      <c r="J913" s="32"/>
      <c r="K913" s="12">
        <f t="shared" si="30"/>
        <v>0</v>
      </c>
      <c r="L913" s="12">
        <f t="shared" si="31"/>
        <v>0</v>
      </c>
      <c r="M913" s="12">
        <f>IF(E913&lt;1,0,IF(A913&lt;(Støtteark!$H$4-5),0,(IF(G913="Utførelse",(K913),IF(G913="Fagkontroll",(L913),0)))))</f>
        <v>0</v>
      </c>
      <c r="N913" s="12">
        <f>IF(A913&lt;(Støtteark!$H$4-5),0,B913)</f>
        <v>0</v>
      </c>
    </row>
    <row r="914" spans="1:14" x14ac:dyDescent="0.25">
      <c r="A914" s="20"/>
      <c r="B914" s="20"/>
      <c r="C914" s="20"/>
      <c r="D914" s="20"/>
      <c r="E914" s="20"/>
      <c r="F914" s="20"/>
      <c r="G914" s="20"/>
      <c r="H914" s="20"/>
      <c r="I914" s="20"/>
      <c r="J914" s="32"/>
      <c r="K914" s="12">
        <f t="shared" si="30"/>
        <v>0</v>
      </c>
      <c r="L914" s="12">
        <f t="shared" si="31"/>
        <v>0</v>
      </c>
      <c r="M914" s="12">
        <f>IF(E914&lt;1,0,IF(A914&lt;(Støtteark!$H$4-5),0,(IF(G914="Utførelse",(K914),IF(G914="Fagkontroll",(L914),0)))))</f>
        <v>0</v>
      </c>
      <c r="N914" s="12">
        <f>IF(A914&lt;(Støtteark!$H$4-5),0,B914)</f>
        <v>0</v>
      </c>
    </row>
    <row r="915" spans="1:14" x14ac:dyDescent="0.25">
      <c r="A915" s="20"/>
      <c r="B915" s="20"/>
      <c r="C915" s="20"/>
      <c r="D915" s="20"/>
      <c r="E915" s="20"/>
      <c r="F915" s="20"/>
      <c r="G915" s="20"/>
      <c r="H915" s="20"/>
      <c r="I915" s="20"/>
      <c r="J915" s="32"/>
      <c r="K915" s="12">
        <f t="shared" si="30"/>
        <v>0</v>
      </c>
      <c r="L915" s="12">
        <f t="shared" si="31"/>
        <v>0</v>
      </c>
      <c r="M915" s="12">
        <f>IF(E915&lt;1,0,IF(A915&lt;(Støtteark!$H$4-5),0,(IF(G915="Utførelse",(K915),IF(G915="Fagkontroll",(L915),0)))))</f>
        <v>0</v>
      </c>
      <c r="N915" s="12">
        <f>IF(A915&lt;(Støtteark!$H$4-5),0,B915)</f>
        <v>0</v>
      </c>
    </row>
    <row r="916" spans="1:14" x14ac:dyDescent="0.25">
      <c r="A916" s="20"/>
      <c r="B916" s="20"/>
      <c r="C916" s="20"/>
      <c r="D916" s="20"/>
      <c r="E916" s="20"/>
      <c r="F916" s="20"/>
      <c r="G916" s="20"/>
      <c r="H916" s="20"/>
      <c r="I916" s="20"/>
      <c r="J916" s="32"/>
      <c r="K916" s="12">
        <f t="shared" si="30"/>
        <v>0</v>
      </c>
      <c r="L916" s="12">
        <f t="shared" si="31"/>
        <v>0</v>
      </c>
      <c r="M916" s="12">
        <f>IF(E916&lt;1,0,IF(A916&lt;(Støtteark!$H$4-5),0,(IF(G916="Utførelse",(K916),IF(G916="Fagkontroll",(L916),0)))))</f>
        <v>0</v>
      </c>
      <c r="N916" s="12">
        <f>IF(A916&lt;(Støtteark!$H$4-5),0,B916)</f>
        <v>0</v>
      </c>
    </row>
    <row r="917" spans="1:14" x14ac:dyDescent="0.25">
      <c r="A917" s="20"/>
      <c r="B917" s="20"/>
      <c r="C917" s="20"/>
      <c r="D917" s="20"/>
      <c r="E917" s="20"/>
      <c r="F917" s="20"/>
      <c r="G917" s="20"/>
      <c r="H917" s="20"/>
      <c r="I917" s="20"/>
      <c r="J917" s="32"/>
      <c r="K917" s="12">
        <f t="shared" si="30"/>
        <v>0</v>
      </c>
      <c r="L917" s="12">
        <f t="shared" si="31"/>
        <v>0</v>
      </c>
      <c r="M917" s="12">
        <f>IF(E917&lt;1,0,IF(A917&lt;(Støtteark!$H$4-5),0,(IF(G917="Utførelse",(K917),IF(G917="Fagkontroll",(L917),0)))))</f>
        <v>0</v>
      </c>
      <c r="N917" s="12">
        <f>IF(A917&lt;(Støtteark!$H$4-5),0,B917)</f>
        <v>0</v>
      </c>
    </row>
    <row r="918" spans="1:14" x14ac:dyDescent="0.25">
      <c r="A918" s="20"/>
      <c r="B918" s="20"/>
      <c r="C918" s="20"/>
      <c r="D918" s="20"/>
      <c r="E918" s="20"/>
      <c r="F918" s="20"/>
      <c r="G918" s="20"/>
      <c r="H918" s="20"/>
      <c r="I918" s="20"/>
      <c r="J918" s="32"/>
      <c r="K918" s="12">
        <f t="shared" si="30"/>
        <v>0</v>
      </c>
      <c r="L918" s="12">
        <f t="shared" si="31"/>
        <v>0</v>
      </c>
      <c r="M918" s="12">
        <f>IF(E918&lt;1,0,IF(A918&lt;(Støtteark!$H$4-5),0,(IF(G918="Utførelse",(K918),IF(G918="Fagkontroll",(L918),0)))))</f>
        <v>0</v>
      </c>
      <c r="N918" s="12">
        <f>IF(A918&lt;(Støtteark!$H$4-5),0,B918)</f>
        <v>0</v>
      </c>
    </row>
    <row r="919" spans="1:14" x14ac:dyDescent="0.25">
      <c r="A919" s="20"/>
      <c r="B919" s="20"/>
      <c r="C919" s="20"/>
      <c r="D919" s="20"/>
      <c r="E919" s="20"/>
      <c r="F919" s="20"/>
      <c r="G919" s="20"/>
      <c r="H919" s="20"/>
      <c r="I919" s="20"/>
      <c r="J919" s="32"/>
      <c r="K919" s="12">
        <f t="shared" si="30"/>
        <v>0</v>
      </c>
      <c r="L919" s="12">
        <f t="shared" si="31"/>
        <v>0</v>
      </c>
      <c r="M919" s="12">
        <f>IF(E919&lt;1,0,IF(A919&lt;(Støtteark!$H$4-5),0,(IF(G919="Utførelse",(K919),IF(G919="Fagkontroll",(L919),0)))))</f>
        <v>0</v>
      </c>
      <c r="N919" s="12">
        <f>IF(A919&lt;(Støtteark!$H$4-5),0,B919)</f>
        <v>0</v>
      </c>
    </row>
    <row r="920" spans="1:14" x14ac:dyDescent="0.25">
      <c r="A920" s="20"/>
      <c r="B920" s="20"/>
      <c r="C920" s="20"/>
      <c r="D920" s="20"/>
      <c r="E920" s="20"/>
      <c r="F920" s="20"/>
      <c r="G920" s="20"/>
      <c r="H920" s="20"/>
      <c r="I920" s="20"/>
      <c r="J920" s="32"/>
      <c r="K920" s="12">
        <f t="shared" si="30"/>
        <v>0</v>
      </c>
      <c r="L920" s="12">
        <f t="shared" si="31"/>
        <v>0</v>
      </c>
      <c r="M920" s="12">
        <f>IF(E920&lt;1,0,IF(A920&lt;(Støtteark!$H$4-5),0,(IF(G920="Utførelse",(K920),IF(G920="Fagkontroll",(L920),0)))))</f>
        <v>0</v>
      </c>
      <c r="N920" s="12">
        <f>IF(A920&lt;(Støtteark!$H$4-5),0,B920)</f>
        <v>0</v>
      </c>
    </row>
    <row r="921" spans="1:14" x14ac:dyDescent="0.25">
      <c r="A921" s="20"/>
      <c r="B921" s="20"/>
      <c r="C921" s="20"/>
      <c r="D921" s="20"/>
      <c r="E921" s="20"/>
      <c r="F921" s="20"/>
      <c r="G921" s="20"/>
      <c r="H921" s="20"/>
      <c r="I921" s="20"/>
      <c r="J921" s="32"/>
      <c r="K921" s="12">
        <f t="shared" si="30"/>
        <v>0</v>
      </c>
      <c r="L921" s="12">
        <f t="shared" si="31"/>
        <v>0</v>
      </c>
      <c r="M921" s="12">
        <f>IF(E921&lt;1,0,IF(A921&lt;(Støtteark!$H$4-5),0,(IF(G921="Utførelse",(K921),IF(G921="Fagkontroll",(L921),0)))))</f>
        <v>0</v>
      </c>
      <c r="N921" s="12">
        <f>IF(A921&lt;(Støtteark!$H$4-5),0,B921)</f>
        <v>0</v>
      </c>
    </row>
    <row r="922" spans="1:14" x14ac:dyDescent="0.25">
      <c r="A922" s="20"/>
      <c r="B922" s="20"/>
      <c r="C922" s="20"/>
      <c r="D922" s="20"/>
      <c r="E922" s="20"/>
      <c r="F922" s="20"/>
      <c r="G922" s="20"/>
      <c r="H922" s="20"/>
      <c r="I922" s="20"/>
      <c r="J922" s="32"/>
      <c r="K922" s="12">
        <f t="shared" si="30"/>
        <v>0</v>
      </c>
      <c r="L922" s="12">
        <f t="shared" si="31"/>
        <v>0</v>
      </c>
      <c r="M922" s="12">
        <f>IF(E922&lt;1,0,IF(A922&lt;(Støtteark!$H$4-5),0,(IF(G922="Utførelse",(K922),IF(G922="Fagkontroll",(L922),0)))))</f>
        <v>0</v>
      </c>
      <c r="N922" s="12">
        <f>IF(A922&lt;(Støtteark!$H$4-5),0,B922)</f>
        <v>0</v>
      </c>
    </row>
    <row r="923" spans="1:14" x14ac:dyDescent="0.25">
      <c r="A923" s="20"/>
      <c r="B923" s="20"/>
      <c r="C923" s="20"/>
      <c r="D923" s="20"/>
      <c r="E923" s="20"/>
      <c r="F923" s="20"/>
      <c r="G923" s="20"/>
      <c r="H923" s="20"/>
      <c r="I923" s="20"/>
      <c r="J923" s="32"/>
      <c r="K923" s="12">
        <f t="shared" si="30"/>
        <v>0</v>
      </c>
      <c r="L923" s="12">
        <f t="shared" si="31"/>
        <v>0</v>
      </c>
      <c r="M923" s="12">
        <f>IF(E923&lt;1,0,IF(A923&lt;(Støtteark!$H$4-5),0,(IF(G923="Utførelse",(K923),IF(G923="Fagkontroll",(L923),0)))))</f>
        <v>0</v>
      </c>
      <c r="N923" s="12">
        <f>IF(A923&lt;(Støtteark!$H$4-5),0,B923)</f>
        <v>0</v>
      </c>
    </row>
    <row r="924" spans="1:14" x14ac:dyDescent="0.25">
      <c r="A924" s="20"/>
      <c r="B924" s="20"/>
      <c r="C924" s="20"/>
      <c r="D924" s="20"/>
      <c r="E924" s="20"/>
      <c r="F924" s="20"/>
      <c r="G924" s="20"/>
      <c r="H924" s="20"/>
      <c r="I924" s="20"/>
      <c r="J924" s="32"/>
      <c r="K924" s="12">
        <f t="shared" si="30"/>
        <v>0</v>
      </c>
      <c r="L924" s="12">
        <f t="shared" si="31"/>
        <v>0</v>
      </c>
      <c r="M924" s="12">
        <f>IF(E924&lt;1,0,IF(A924&lt;(Støtteark!$H$4-5),0,(IF(G924="Utførelse",(K924),IF(G924="Fagkontroll",(L924),0)))))</f>
        <v>0</v>
      </c>
      <c r="N924" s="12">
        <f>IF(A924&lt;(Støtteark!$H$4-5),0,B924)</f>
        <v>0</v>
      </c>
    </row>
    <row r="925" spans="1:14" x14ac:dyDescent="0.25">
      <c r="A925" s="20"/>
      <c r="B925" s="20"/>
      <c r="C925" s="20"/>
      <c r="D925" s="20"/>
      <c r="E925" s="20"/>
      <c r="F925" s="20"/>
      <c r="G925" s="20"/>
      <c r="H925" s="20"/>
      <c r="I925" s="20"/>
      <c r="J925" s="32"/>
      <c r="K925" s="12">
        <f t="shared" si="30"/>
        <v>0</v>
      </c>
      <c r="L925" s="12">
        <f t="shared" si="31"/>
        <v>0</v>
      </c>
      <c r="M925" s="12">
        <f>IF(E925&lt;1,0,IF(A925&lt;(Støtteark!$H$4-5),0,(IF(G925="Utførelse",(K925),IF(G925="Fagkontroll",(L925),0)))))</f>
        <v>0</v>
      </c>
      <c r="N925" s="12">
        <f>IF(A925&lt;(Støtteark!$H$4-5),0,B925)</f>
        <v>0</v>
      </c>
    </row>
    <row r="926" spans="1:14" x14ac:dyDescent="0.25">
      <c r="A926" s="20"/>
      <c r="B926" s="20"/>
      <c r="C926" s="20"/>
      <c r="D926" s="20"/>
      <c r="E926" s="20"/>
      <c r="F926" s="20"/>
      <c r="G926" s="20"/>
      <c r="H926" s="20"/>
      <c r="I926" s="20"/>
      <c r="J926" s="32"/>
      <c r="K926" s="12">
        <f t="shared" si="30"/>
        <v>0</v>
      </c>
      <c r="L926" s="12">
        <f t="shared" si="31"/>
        <v>0</v>
      </c>
      <c r="M926" s="12">
        <f>IF(E926&lt;1,0,IF(A926&lt;(Støtteark!$H$4-5),0,(IF(G926="Utførelse",(K926),IF(G926="Fagkontroll",(L926),0)))))</f>
        <v>0</v>
      </c>
      <c r="N926" s="12">
        <f>IF(A926&lt;(Støtteark!$H$4-5),0,B926)</f>
        <v>0</v>
      </c>
    </row>
    <row r="927" spans="1:14" x14ac:dyDescent="0.25">
      <c r="A927" s="20"/>
      <c r="B927" s="20"/>
      <c r="C927" s="20"/>
      <c r="D927" s="20"/>
      <c r="E927" s="20"/>
      <c r="F927" s="20"/>
      <c r="G927" s="20"/>
      <c r="H927" s="20"/>
      <c r="I927" s="20"/>
      <c r="J927" s="32"/>
      <c r="K927" s="12">
        <f t="shared" si="30"/>
        <v>0</v>
      </c>
      <c r="L927" s="12">
        <f t="shared" si="31"/>
        <v>0</v>
      </c>
      <c r="M927" s="12">
        <f>IF(E927&lt;1,0,IF(A927&lt;(Støtteark!$H$4-5),0,(IF(G927="Utførelse",(K927),IF(G927="Fagkontroll",(L927),0)))))</f>
        <v>0</v>
      </c>
      <c r="N927" s="12">
        <f>IF(A927&lt;(Støtteark!$H$4-5),0,B927)</f>
        <v>0</v>
      </c>
    </row>
    <row r="928" spans="1:14" x14ac:dyDescent="0.25">
      <c r="A928" s="20"/>
      <c r="B928" s="20"/>
      <c r="C928" s="20"/>
      <c r="D928" s="20"/>
      <c r="E928" s="20"/>
      <c r="F928" s="20"/>
      <c r="G928" s="20"/>
      <c r="H928" s="20"/>
      <c r="I928" s="20"/>
      <c r="J928" s="32"/>
      <c r="K928" s="12">
        <f t="shared" si="30"/>
        <v>0</v>
      </c>
      <c r="L928" s="12">
        <f t="shared" si="31"/>
        <v>0</v>
      </c>
      <c r="M928" s="12">
        <f>IF(E928&lt;1,0,IF(A928&lt;(Støtteark!$H$4-5),0,(IF(G928="Utførelse",(K928),IF(G928="Fagkontroll",(L928),0)))))</f>
        <v>0</v>
      </c>
      <c r="N928" s="12">
        <f>IF(A928&lt;(Støtteark!$H$4-5),0,B928)</f>
        <v>0</v>
      </c>
    </row>
    <row r="929" spans="1:14" x14ac:dyDescent="0.25">
      <c r="A929" s="20"/>
      <c r="B929" s="20"/>
      <c r="C929" s="20"/>
      <c r="D929" s="20"/>
      <c r="E929" s="20"/>
      <c r="F929" s="20"/>
      <c r="G929" s="20"/>
      <c r="H929" s="20"/>
      <c r="I929" s="20"/>
      <c r="J929" s="32"/>
      <c r="K929" s="12">
        <f t="shared" si="30"/>
        <v>0</v>
      </c>
      <c r="L929" s="12">
        <f t="shared" si="31"/>
        <v>0</v>
      </c>
      <c r="M929" s="12">
        <f>IF(E929&lt;1,0,IF(A929&lt;(Støtteark!$H$4-5),0,(IF(G929="Utførelse",(K929),IF(G929="Fagkontroll",(L929),0)))))</f>
        <v>0</v>
      </c>
      <c r="N929" s="12">
        <f>IF(A929&lt;(Støtteark!$H$4-5),0,B929)</f>
        <v>0</v>
      </c>
    </row>
    <row r="930" spans="1:14" x14ac:dyDescent="0.25">
      <c r="A930" s="20"/>
      <c r="B930" s="20"/>
      <c r="C930" s="20"/>
      <c r="D930" s="20"/>
      <c r="E930" s="20"/>
      <c r="F930" s="20"/>
      <c r="G930" s="20"/>
      <c r="H930" s="20"/>
      <c r="I930" s="20"/>
      <c r="J930" s="32"/>
      <c r="K930" s="12">
        <f t="shared" si="30"/>
        <v>0</v>
      </c>
      <c r="L930" s="12">
        <f t="shared" si="31"/>
        <v>0</v>
      </c>
      <c r="M930" s="12">
        <f>IF(E930&lt;1,0,IF(A930&lt;(Støtteark!$H$4-5),0,(IF(G930="Utførelse",(K930),IF(G930="Fagkontroll",(L930),0)))))</f>
        <v>0</v>
      </c>
      <c r="N930" s="12">
        <f>IF(A930&lt;(Støtteark!$H$4-5),0,B930)</f>
        <v>0</v>
      </c>
    </row>
    <row r="931" spans="1:14" x14ac:dyDescent="0.25">
      <c r="A931" s="20"/>
      <c r="B931" s="20"/>
      <c r="C931" s="20"/>
      <c r="D931" s="20"/>
      <c r="E931" s="20"/>
      <c r="F931" s="20"/>
      <c r="G931" s="20"/>
      <c r="H931" s="20"/>
      <c r="I931" s="20"/>
      <c r="J931" s="32"/>
      <c r="K931" s="12">
        <f t="shared" si="30"/>
        <v>0</v>
      </c>
      <c r="L931" s="12">
        <f t="shared" si="31"/>
        <v>0</v>
      </c>
      <c r="M931" s="12">
        <f>IF(E931&lt;1,0,IF(A931&lt;(Støtteark!$H$4-5),0,(IF(G931="Utførelse",(K931),IF(G931="Fagkontroll",(L931),0)))))</f>
        <v>0</v>
      </c>
      <c r="N931" s="12">
        <f>IF(A931&lt;(Støtteark!$H$4-5),0,B931)</f>
        <v>0</v>
      </c>
    </row>
    <row r="932" spans="1:14" x14ac:dyDescent="0.25">
      <c r="A932" s="20"/>
      <c r="B932" s="20"/>
      <c r="C932" s="20"/>
      <c r="D932" s="20"/>
      <c r="E932" s="20"/>
      <c r="F932" s="20"/>
      <c r="G932" s="20"/>
      <c r="H932" s="20"/>
      <c r="I932" s="20"/>
      <c r="J932" s="32"/>
      <c r="K932" s="12">
        <f t="shared" si="30"/>
        <v>0</v>
      </c>
      <c r="L932" s="12">
        <f t="shared" si="31"/>
        <v>0</v>
      </c>
      <c r="M932" s="12">
        <f>IF(E932&lt;1,0,IF(A932&lt;(Støtteark!$H$4-5),0,(IF(G932="Utførelse",(K932),IF(G932="Fagkontroll",(L932),0)))))</f>
        <v>0</v>
      </c>
      <c r="N932" s="12">
        <f>IF(A932&lt;(Støtteark!$H$4-5),0,B932)</f>
        <v>0</v>
      </c>
    </row>
    <row r="933" spans="1:14" x14ac:dyDescent="0.25">
      <c r="A933" s="20"/>
      <c r="B933" s="20"/>
      <c r="C933" s="20"/>
      <c r="D933" s="20"/>
      <c r="E933" s="20"/>
      <c r="F933" s="20"/>
      <c r="G933" s="20"/>
      <c r="H933" s="20"/>
      <c r="I933" s="20"/>
      <c r="J933" s="32"/>
      <c r="K933" s="12">
        <f t="shared" si="30"/>
        <v>0</v>
      </c>
      <c r="L933" s="12">
        <f t="shared" si="31"/>
        <v>0</v>
      </c>
      <c r="M933" s="12">
        <f>IF(E933&lt;1,0,IF(A933&lt;(Støtteark!$H$4-5),0,(IF(G933="Utførelse",(K933),IF(G933="Fagkontroll",(L933),0)))))</f>
        <v>0</v>
      </c>
      <c r="N933" s="12">
        <f>IF(A933&lt;(Støtteark!$H$4-5),0,B933)</f>
        <v>0</v>
      </c>
    </row>
    <row r="934" spans="1:14" x14ac:dyDescent="0.25">
      <c r="A934" s="20"/>
      <c r="B934" s="20"/>
      <c r="C934" s="20"/>
      <c r="D934" s="20"/>
      <c r="E934" s="20"/>
      <c r="F934" s="20"/>
      <c r="G934" s="20"/>
      <c r="H934" s="20"/>
      <c r="I934" s="20"/>
      <c r="J934" s="32"/>
      <c r="K934" s="12">
        <f t="shared" si="30"/>
        <v>0</v>
      </c>
      <c r="L934" s="12">
        <f t="shared" si="31"/>
        <v>0</v>
      </c>
      <c r="M934" s="12">
        <f>IF(E934&lt;1,0,IF(A934&lt;(Støtteark!$H$4-5),0,(IF(G934="Utførelse",(K934),IF(G934="Fagkontroll",(L934),0)))))</f>
        <v>0</v>
      </c>
      <c r="N934" s="12">
        <f>IF(A934&lt;(Støtteark!$H$4-5),0,B934)</f>
        <v>0</v>
      </c>
    </row>
    <row r="935" spans="1:14" x14ac:dyDescent="0.25">
      <c r="A935" s="20"/>
      <c r="B935" s="20"/>
      <c r="C935" s="20"/>
      <c r="D935" s="20"/>
      <c r="E935" s="20"/>
      <c r="F935" s="20"/>
      <c r="G935" s="20"/>
      <c r="H935" s="20"/>
      <c r="I935" s="20"/>
      <c r="J935" s="32"/>
      <c r="K935" s="12">
        <f t="shared" si="30"/>
        <v>0</v>
      </c>
      <c r="L935" s="12">
        <f t="shared" si="31"/>
        <v>0</v>
      </c>
      <c r="M935" s="12">
        <f>IF(E935&lt;1,0,IF(A935&lt;(Støtteark!$H$4-5),0,(IF(G935="Utførelse",(K935),IF(G935="Fagkontroll",(L935),0)))))</f>
        <v>0</v>
      </c>
      <c r="N935" s="12">
        <f>IF(A935&lt;(Støtteark!$H$4-5),0,B935)</f>
        <v>0</v>
      </c>
    </row>
    <row r="936" spans="1:14" x14ac:dyDescent="0.25">
      <c r="A936" s="20"/>
      <c r="B936" s="20"/>
      <c r="C936" s="20"/>
      <c r="D936" s="20"/>
      <c r="E936" s="20"/>
      <c r="F936" s="20"/>
      <c r="G936" s="20"/>
      <c r="H936" s="20"/>
      <c r="I936" s="20"/>
      <c r="J936" s="32"/>
      <c r="K936" s="12">
        <f t="shared" si="30"/>
        <v>0</v>
      </c>
      <c r="L936" s="12">
        <f t="shared" si="31"/>
        <v>0</v>
      </c>
      <c r="M936" s="12">
        <f>IF(E936&lt;1,0,IF(A936&lt;(Støtteark!$H$4-5),0,(IF(G936="Utførelse",(K936),IF(G936="Fagkontroll",(L936),0)))))</f>
        <v>0</v>
      </c>
      <c r="N936" s="12">
        <f>IF(A936&lt;(Støtteark!$H$4-5),0,B936)</f>
        <v>0</v>
      </c>
    </row>
    <row r="937" spans="1:14" x14ac:dyDescent="0.25">
      <c r="A937" s="20"/>
      <c r="B937" s="20"/>
      <c r="C937" s="20"/>
      <c r="D937" s="20"/>
      <c r="E937" s="20"/>
      <c r="F937" s="20"/>
      <c r="G937" s="20"/>
      <c r="H937" s="20"/>
      <c r="I937" s="20"/>
      <c r="J937" s="32"/>
      <c r="K937" s="12">
        <f t="shared" si="30"/>
        <v>0</v>
      </c>
      <c r="L937" s="12">
        <f t="shared" si="31"/>
        <v>0</v>
      </c>
      <c r="M937" s="12">
        <f>IF(E937&lt;1,0,IF(A937&lt;(Støtteark!$H$4-5),0,(IF(G937="Utførelse",(K937),IF(G937="Fagkontroll",(L937),0)))))</f>
        <v>0</v>
      </c>
      <c r="N937" s="12">
        <f>IF(A937&lt;(Støtteark!$H$4-5),0,B937)</f>
        <v>0</v>
      </c>
    </row>
    <row r="938" spans="1:14" x14ac:dyDescent="0.25">
      <c r="A938" s="20"/>
      <c r="B938" s="20"/>
      <c r="C938" s="20"/>
      <c r="D938" s="20"/>
      <c r="E938" s="20"/>
      <c r="F938" s="20"/>
      <c r="G938" s="20"/>
      <c r="H938" s="20"/>
      <c r="I938" s="20"/>
      <c r="J938" s="32"/>
      <c r="K938" s="12">
        <f t="shared" si="30"/>
        <v>0</v>
      </c>
      <c r="L938" s="12">
        <f t="shared" si="31"/>
        <v>0</v>
      </c>
      <c r="M938" s="12">
        <f>IF(E938&lt;1,0,IF(A938&lt;(Støtteark!$H$4-5),0,(IF(G938="Utførelse",(K938),IF(G938="Fagkontroll",(L938),0)))))</f>
        <v>0</v>
      </c>
      <c r="N938" s="12">
        <f>IF(A938&lt;(Støtteark!$H$4-5),0,B938)</f>
        <v>0</v>
      </c>
    </row>
    <row r="939" spans="1:14" x14ac:dyDescent="0.25">
      <c r="A939" s="20"/>
      <c r="B939" s="20"/>
      <c r="C939" s="20"/>
      <c r="D939" s="20"/>
      <c r="E939" s="20"/>
      <c r="F939" s="20"/>
      <c r="G939" s="20"/>
      <c r="H939" s="20"/>
      <c r="I939" s="20"/>
      <c r="J939" s="32"/>
      <c r="K939" s="12">
        <f t="shared" si="30"/>
        <v>0</v>
      </c>
      <c r="L939" s="12">
        <f t="shared" si="31"/>
        <v>0</v>
      </c>
      <c r="M939" s="12">
        <f>IF(E939&lt;1,0,IF(A939&lt;(Støtteark!$H$4-5),0,(IF(G939="Utførelse",(K939),IF(G939="Fagkontroll",(L939),0)))))</f>
        <v>0</v>
      </c>
      <c r="N939" s="12">
        <f>IF(A939&lt;(Støtteark!$H$4-5),0,B939)</f>
        <v>0</v>
      </c>
    </row>
    <row r="940" spans="1:14" x14ac:dyDescent="0.25">
      <c r="A940" s="20"/>
      <c r="B940" s="20"/>
      <c r="C940" s="20"/>
      <c r="D940" s="20"/>
      <c r="E940" s="20"/>
      <c r="F940" s="20"/>
      <c r="G940" s="20"/>
      <c r="H940" s="20"/>
      <c r="I940" s="20"/>
      <c r="J940" s="32"/>
      <c r="K940" s="12">
        <f t="shared" si="30"/>
        <v>0</v>
      </c>
      <c r="L940" s="12">
        <f t="shared" si="31"/>
        <v>0</v>
      </c>
      <c r="M940" s="12">
        <f>IF(E940&lt;1,0,IF(A940&lt;(Støtteark!$H$4-5),0,(IF(G940="Utførelse",(K940),IF(G940="Fagkontroll",(L940),0)))))</f>
        <v>0</v>
      </c>
      <c r="N940" s="12">
        <f>IF(A940&lt;(Støtteark!$H$4-5),0,B940)</f>
        <v>0</v>
      </c>
    </row>
    <row r="941" spans="1:14" x14ac:dyDescent="0.25">
      <c r="A941" s="20"/>
      <c r="B941" s="20"/>
      <c r="C941" s="20"/>
      <c r="D941" s="20"/>
      <c r="E941" s="20"/>
      <c r="F941" s="20"/>
      <c r="G941" s="20"/>
      <c r="H941" s="20"/>
      <c r="I941" s="20"/>
      <c r="J941" s="32"/>
      <c r="K941" s="12">
        <f t="shared" si="30"/>
        <v>0</v>
      </c>
      <c r="L941" s="12">
        <f t="shared" si="31"/>
        <v>0</v>
      </c>
      <c r="M941" s="12">
        <f>IF(E941&lt;1,0,IF(A941&lt;(Støtteark!$H$4-5),0,(IF(G941="Utførelse",(K941),IF(G941="Fagkontroll",(L941),0)))))</f>
        <v>0</v>
      </c>
      <c r="N941" s="12">
        <f>IF(A941&lt;(Støtteark!$H$4-5),0,B941)</f>
        <v>0</v>
      </c>
    </row>
    <row r="942" spans="1:14" x14ac:dyDescent="0.25">
      <c r="A942" s="20"/>
      <c r="B942" s="20"/>
      <c r="C942" s="20"/>
      <c r="D942" s="20"/>
      <c r="E942" s="20"/>
      <c r="F942" s="20"/>
      <c r="G942" s="20"/>
      <c r="H942" s="20"/>
      <c r="I942" s="20"/>
      <c r="J942" s="32"/>
      <c r="K942" s="12">
        <f t="shared" si="30"/>
        <v>0</v>
      </c>
      <c r="L942" s="12">
        <f t="shared" si="31"/>
        <v>0</v>
      </c>
      <c r="M942" s="12">
        <f>IF(E942&lt;1,0,IF(A942&lt;(Støtteark!$H$4-5),0,(IF(G942="Utførelse",(K942),IF(G942="Fagkontroll",(L942),0)))))</f>
        <v>0</v>
      </c>
      <c r="N942" s="12">
        <f>IF(A942&lt;(Støtteark!$H$4-5),0,B942)</f>
        <v>0</v>
      </c>
    </row>
    <row r="943" spans="1:14" x14ac:dyDescent="0.25">
      <c r="A943" s="20"/>
      <c r="B943" s="20"/>
      <c r="C943" s="20"/>
      <c r="D943" s="20"/>
      <c r="E943" s="20"/>
      <c r="F943" s="20"/>
      <c r="G943" s="20"/>
      <c r="H943" s="20"/>
      <c r="I943" s="20"/>
      <c r="J943" s="32"/>
      <c r="K943" s="12">
        <f t="shared" si="30"/>
        <v>0</v>
      </c>
      <c r="L943" s="12">
        <f t="shared" si="31"/>
        <v>0</v>
      </c>
      <c r="M943" s="12">
        <f>IF(E943&lt;1,0,IF(A943&lt;(Støtteark!$H$4-5),0,(IF(G943="Utførelse",(K943),IF(G943="Fagkontroll",(L943),0)))))</f>
        <v>0</v>
      </c>
      <c r="N943" s="12">
        <f>IF(A943&lt;(Støtteark!$H$4-5),0,B943)</f>
        <v>0</v>
      </c>
    </row>
    <row r="944" spans="1:14" x14ac:dyDescent="0.25">
      <c r="A944" s="20"/>
      <c r="B944" s="20"/>
      <c r="C944" s="20"/>
      <c r="D944" s="20"/>
      <c r="E944" s="20"/>
      <c r="F944" s="20"/>
      <c r="G944" s="20"/>
      <c r="H944" s="20"/>
      <c r="I944" s="20"/>
      <c r="J944" s="32"/>
      <c r="K944" s="12">
        <f t="shared" si="30"/>
        <v>0</v>
      </c>
      <c r="L944" s="12">
        <f t="shared" si="31"/>
        <v>0</v>
      </c>
      <c r="M944" s="12">
        <f>IF(E944&lt;1,0,IF(A944&lt;(Støtteark!$H$4-5),0,(IF(G944="Utførelse",(K944),IF(G944="Fagkontroll",(L944),0)))))</f>
        <v>0</v>
      </c>
      <c r="N944" s="12">
        <f>IF(A944&lt;(Støtteark!$H$4-5),0,B944)</f>
        <v>0</v>
      </c>
    </row>
    <row r="945" spans="1:14" x14ac:dyDescent="0.25">
      <c r="A945" s="20"/>
      <c r="B945" s="20"/>
      <c r="C945" s="20"/>
      <c r="D945" s="20"/>
      <c r="E945" s="20"/>
      <c r="F945" s="20"/>
      <c r="G945" s="20"/>
      <c r="H945" s="20"/>
      <c r="I945" s="20"/>
      <c r="J945" s="32"/>
      <c r="K945" s="12">
        <f t="shared" si="30"/>
        <v>0</v>
      </c>
      <c r="L945" s="12">
        <f t="shared" si="31"/>
        <v>0</v>
      </c>
      <c r="M945" s="12">
        <f>IF(E945&lt;1,0,IF(A945&lt;(Støtteark!$H$4-5),0,(IF(G945="Utførelse",(K945),IF(G945="Fagkontroll",(L945),0)))))</f>
        <v>0</v>
      </c>
      <c r="N945" s="12">
        <f>IF(A945&lt;(Støtteark!$H$4-5),0,B945)</f>
        <v>0</v>
      </c>
    </row>
    <row r="946" spans="1:14" x14ac:dyDescent="0.25">
      <c r="A946" s="20"/>
      <c r="B946" s="20"/>
      <c r="C946" s="20"/>
      <c r="D946" s="20"/>
      <c r="E946" s="20"/>
      <c r="F946" s="20"/>
      <c r="G946" s="20"/>
      <c r="H946" s="20"/>
      <c r="I946" s="20"/>
      <c r="J946" s="32"/>
      <c r="K946" s="12">
        <f t="shared" si="30"/>
        <v>0</v>
      </c>
      <c r="L946" s="12">
        <f t="shared" si="31"/>
        <v>0</v>
      </c>
      <c r="M946" s="12">
        <f>IF(E946&lt;1,0,IF(A946&lt;(Støtteark!$H$4-5),0,(IF(G946="Utførelse",(K946),IF(G946="Fagkontroll",(L946),0)))))</f>
        <v>0</v>
      </c>
      <c r="N946" s="12">
        <f>IF(A946&lt;(Støtteark!$H$4-5),0,B946)</f>
        <v>0</v>
      </c>
    </row>
    <row r="947" spans="1:14" x14ac:dyDescent="0.25">
      <c r="A947" s="20"/>
      <c r="B947" s="20"/>
      <c r="C947" s="20"/>
      <c r="D947" s="20"/>
      <c r="E947" s="20"/>
      <c r="F947" s="20"/>
      <c r="G947" s="20"/>
      <c r="H947" s="20"/>
      <c r="I947" s="20"/>
      <c r="J947" s="32"/>
      <c r="K947" s="12">
        <f t="shared" si="30"/>
        <v>0</v>
      </c>
      <c r="L947" s="12">
        <f t="shared" si="31"/>
        <v>0</v>
      </c>
      <c r="M947" s="12">
        <f>IF(E947&lt;1,0,IF(A947&lt;(Støtteark!$H$4-5),0,(IF(G947="Utførelse",(K947),IF(G947="Fagkontroll",(L947),0)))))</f>
        <v>0</v>
      </c>
      <c r="N947" s="12">
        <f>IF(A947&lt;(Støtteark!$H$4-5),0,B947)</f>
        <v>0</v>
      </c>
    </row>
    <row r="948" spans="1:14" x14ac:dyDescent="0.25">
      <c r="A948" s="20"/>
      <c r="B948" s="20"/>
      <c r="C948" s="20"/>
      <c r="D948" s="20"/>
      <c r="E948" s="20"/>
      <c r="F948" s="20"/>
      <c r="G948" s="20"/>
      <c r="H948" s="20"/>
      <c r="I948" s="20"/>
      <c r="J948" s="32"/>
      <c r="K948" s="12">
        <f t="shared" si="30"/>
        <v>0</v>
      </c>
      <c r="L948" s="12">
        <f t="shared" si="31"/>
        <v>0</v>
      </c>
      <c r="M948" s="12">
        <f>IF(E948&lt;1,0,IF(A948&lt;(Støtteark!$H$4-5),0,(IF(G948="Utførelse",(K948),IF(G948="Fagkontroll",(L948),0)))))</f>
        <v>0</v>
      </c>
      <c r="N948" s="12">
        <f>IF(A948&lt;(Støtteark!$H$4-5),0,B948)</f>
        <v>0</v>
      </c>
    </row>
    <row r="949" spans="1:14" x14ac:dyDescent="0.25">
      <c r="A949" s="20"/>
      <c r="B949" s="20"/>
      <c r="C949" s="20"/>
      <c r="D949" s="20"/>
      <c r="E949" s="20"/>
      <c r="F949" s="20"/>
      <c r="G949" s="20"/>
      <c r="H949" s="20"/>
      <c r="I949" s="20"/>
      <c r="J949" s="32"/>
      <c r="K949" s="12">
        <f t="shared" si="30"/>
        <v>0</v>
      </c>
      <c r="L949" s="12">
        <f t="shared" si="31"/>
        <v>0</v>
      </c>
      <c r="M949" s="12">
        <f>IF(E949&lt;1,0,IF(A949&lt;(Støtteark!$H$4-5),0,(IF(G949="Utførelse",(K949),IF(G949="Fagkontroll",(L949),0)))))</f>
        <v>0</v>
      </c>
      <c r="N949" s="12">
        <f>IF(A949&lt;(Støtteark!$H$4-5),0,B949)</f>
        <v>0</v>
      </c>
    </row>
    <row r="950" spans="1:14" x14ac:dyDescent="0.25">
      <c r="A950" s="20"/>
      <c r="B950" s="20"/>
      <c r="C950" s="20"/>
      <c r="D950" s="20"/>
      <c r="E950" s="20"/>
      <c r="F950" s="20"/>
      <c r="G950" s="20"/>
      <c r="H950" s="20"/>
      <c r="I950" s="20"/>
      <c r="J950" s="32"/>
      <c r="K950" s="12">
        <f t="shared" si="30"/>
        <v>0</v>
      </c>
      <c r="L950" s="12">
        <f t="shared" si="31"/>
        <v>0</v>
      </c>
      <c r="M950" s="12">
        <f>IF(E950&lt;1,0,IF(A950&lt;(Støtteark!$H$4-5),0,(IF(G950="Utførelse",(K950),IF(G950="Fagkontroll",(L950),0)))))</f>
        <v>0</v>
      </c>
      <c r="N950" s="12">
        <f>IF(A950&lt;(Støtteark!$H$4-5),0,B950)</f>
        <v>0</v>
      </c>
    </row>
    <row r="951" spans="1:14" x14ac:dyDescent="0.25">
      <c r="A951" s="20"/>
      <c r="B951" s="20"/>
      <c r="C951" s="20"/>
      <c r="D951" s="20"/>
      <c r="E951" s="20"/>
      <c r="F951" s="20"/>
      <c r="G951" s="20"/>
      <c r="H951" s="20"/>
      <c r="I951" s="20"/>
      <c r="J951" s="32"/>
      <c r="K951" s="12">
        <f t="shared" si="30"/>
        <v>0</v>
      </c>
      <c r="L951" s="12">
        <f t="shared" si="31"/>
        <v>0</v>
      </c>
      <c r="M951" s="12">
        <f>IF(E951&lt;1,0,IF(A951&lt;(Støtteark!$H$4-5),0,(IF(G951="Utførelse",(K951),IF(G951="Fagkontroll",(L951),0)))))</f>
        <v>0</v>
      </c>
      <c r="N951" s="12">
        <f>IF(A951&lt;(Støtteark!$H$4-5),0,B951)</f>
        <v>0</v>
      </c>
    </row>
    <row r="952" spans="1:14" x14ac:dyDescent="0.25">
      <c r="A952" s="20"/>
      <c r="B952" s="20"/>
      <c r="C952" s="20"/>
      <c r="D952" s="20"/>
      <c r="E952" s="20"/>
      <c r="F952" s="20"/>
      <c r="G952" s="20"/>
      <c r="H952" s="20"/>
      <c r="I952" s="20"/>
      <c r="J952" s="32"/>
      <c r="K952" s="12">
        <f t="shared" si="30"/>
        <v>0</v>
      </c>
      <c r="L952" s="12">
        <f t="shared" si="31"/>
        <v>0</v>
      </c>
      <c r="M952" s="12">
        <f>IF(E952&lt;1,0,IF(A952&lt;(Støtteark!$H$4-5),0,(IF(G952="Utførelse",(K952),IF(G952="Fagkontroll",(L952),0)))))</f>
        <v>0</v>
      </c>
      <c r="N952" s="12">
        <f>IF(A952&lt;(Støtteark!$H$4-5),0,B952)</f>
        <v>0</v>
      </c>
    </row>
    <row r="953" spans="1:14" x14ac:dyDescent="0.25">
      <c r="A953" s="20"/>
      <c r="B953" s="20"/>
      <c r="C953" s="20"/>
      <c r="D953" s="20"/>
      <c r="E953" s="20"/>
      <c r="F953" s="20"/>
      <c r="G953" s="20"/>
      <c r="H953" s="20"/>
      <c r="I953" s="20"/>
      <c r="J953" s="32"/>
      <c r="K953" s="12">
        <f t="shared" si="30"/>
        <v>0</v>
      </c>
      <c r="L953" s="12">
        <f t="shared" si="31"/>
        <v>0</v>
      </c>
      <c r="M953" s="12">
        <f>IF(E953&lt;1,0,IF(A953&lt;(Støtteark!$H$4-5),0,(IF(G953="Utførelse",(K953),IF(G953="Fagkontroll",(L953),0)))))</f>
        <v>0</v>
      </c>
      <c r="N953" s="12">
        <f>IF(A953&lt;(Støtteark!$H$4-5),0,B953)</f>
        <v>0</v>
      </c>
    </row>
    <row r="954" spans="1:14" x14ac:dyDescent="0.25">
      <c r="A954" s="20"/>
      <c r="B954" s="20"/>
      <c r="C954" s="20"/>
      <c r="D954" s="20"/>
      <c r="E954" s="20"/>
      <c r="F954" s="20"/>
      <c r="G954" s="20"/>
      <c r="H954" s="20"/>
      <c r="I954" s="20"/>
      <c r="J954" s="32"/>
      <c r="K954" s="12">
        <f t="shared" si="30"/>
        <v>0</v>
      </c>
      <c r="L954" s="12">
        <f t="shared" si="31"/>
        <v>0</v>
      </c>
      <c r="M954" s="12">
        <f>IF(E954&lt;1,0,IF(A954&lt;(Støtteark!$H$4-5),0,(IF(G954="Utførelse",(K954),IF(G954="Fagkontroll",(L954),0)))))</f>
        <v>0</v>
      </c>
      <c r="N954" s="12">
        <f>IF(A954&lt;(Støtteark!$H$4-5),0,B954)</f>
        <v>0</v>
      </c>
    </row>
    <row r="955" spans="1:14" x14ac:dyDescent="0.25">
      <c r="A955" s="20"/>
      <c r="B955" s="20"/>
      <c r="C955" s="20"/>
      <c r="D955" s="20"/>
      <c r="E955" s="20"/>
      <c r="F955" s="20"/>
      <c r="G955" s="20"/>
      <c r="H955" s="20"/>
      <c r="I955" s="20"/>
      <c r="J955" s="32"/>
      <c r="K955" s="12">
        <f t="shared" si="30"/>
        <v>0</v>
      </c>
      <c r="L955" s="12">
        <f t="shared" si="31"/>
        <v>0</v>
      </c>
      <c r="M955" s="12">
        <f>IF(E955&lt;1,0,IF(A955&lt;(Støtteark!$H$4-5),0,(IF(G955="Utførelse",(K955),IF(G955="Fagkontroll",(L955),0)))))</f>
        <v>0</v>
      </c>
      <c r="N955" s="12">
        <f>IF(A955&lt;(Støtteark!$H$4-5),0,B955)</f>
        <v>0</v>
      </c>
    </row>
    <row r="956" spans="1:14" x14ac:dyDescent="0.25">
      <c r="A956" s="20"/>
      <c r="B956" s="20"/>
      <c r="C956" s="20"/>
      <c r="D956" s="20"/>
      <c r="E956" s="20"/>
      <c r="F956" s="20"/>
      <c r="G956" s="20"/>
      <c r="H956" s="20"/>
      <c r="I956" s="20"/>
      <c r="J956" s="32"/>
      <c r="K956" s="12">
        <f t="shared" si="30"/>
        <v>0</v>
      </c>
      <c r="L956" s="12">
        <f t="shared" si="31"/>
        <v>0</v>
      </c>
      <c r="M956" s="12">
        <f>IF(E956&lt;1,0,IF(A956&lt;(Støtteark!$H$4-5),0,(IF(G956="Utførelse",(K956),IF(G956="Fagkontroll",(L956),0)))))</f>
        <v>0</v>
      </c>
      <c r="N956" s="12">
        <f>IF(A956&lt;(Støtteark!$H$4-5),0,B956)</f>
        <v>0</v>
      </c>
    </row>
    <row r="957" spans="1:14" x14ac:dyDescent="0.25">
      <c r="A957" s="20"/>
      <c r="B957" s="20"/>
      <c r="C957" s="20"/>
      <c r="D957" s="20"/>
      <c r="E957" s="20"/>
      <c r="F957" s="20"/>
      <c r="G957" s="20"/>
      <c r="H957" s="20"/>
      <c r="I957" s="20"/>
      <c r="J957" s="32"/>
      <c r="K957" s="12">
        <f t="shared" si="30"/>
        <v>0</v>
      </c>
      <c r="L957" s="12">
        <f t="shared" si="31"/>
        <v>0</v>
      </c>
      <c r="M957" s="12">
        <f>IF(E957&lt;1,0,IF(A957&lt;(Støtteark!$H$4-5),0,(IF(G957="Utførelse",(K957),IF(G957="Fagkontroll",(L957),0)))))</f>
        <v>0</v>
      </c>
      <c r="N957" s="12">
        <f>IF(A957&lt;(Støtteark!$H$4-5),0,B957)</f>
        <v>0</v>
      </c>
    </row>
    <row r="958" spans="1:14" x14ac:dyDescent="0.25">
      <c r="A958" s="20"/>
      <c r="B958" s="20"/>
      <c r="C958" s="20"/>
      <c r="D958" s="20"/>
      <c r="E958" s="20"/>
      <c r="F958" s="20"/>
      <c r="G958" s="20"/>
      <c r="H958" s="20"/>
      <c r="I958" s="20"/>
      <c r="J958" s="32"/>
      <c r="K958" s="12">
        <f t="shared" si="30"/>
        <v>0</v>
      </c>
      <c r="L958" s="12">
        <f t="shared" si="31"/>
        <v>0</v>
      </c>
      <c r="M958" s="12">
        <f>IF(E958&lt;1,0,IF(A958&lt;(Støtteark!$H$4-5),0,(IF(G958="Utførelse",(K958),IF(G958="Fagkontroll",(L958),0)))))</f>
        <v>0</v>
      </c>
      <c r="N958" s="12">
        <f>IF(A958&lt;(Støtteark!$H$4-5),0,B958)</f>
        <v>0</v>
      </c>
    </row>
    <row r="959" spans="1:14" x14ac:dyDescent="0.25">
      <c r="A959" s="20"/>
      <c r="B959" s="20"/>
      <c r="C959" s="20"/>
      <c r="D959" s="20"/>
      <c r="E959" s="20"/>
      <c r="F959" s="20"/>
      <c r="G959" s="20"/>
      <c r="H959" s="20"/>
      <c r="I959" s="20"/>
      <c r="J959" s="32"/>
      <c r="K959" s="12">
        <f t="shared" si="30"/>
        <v>0</v>
      </c>
      <c r="L959" s="12">
        <f t="shared" si="31"/>
        <v>0</v>
      </c>
      <c r="M959" s="12">
        <f>IF(E959&lt;1,0,IF(A959&lt;(Støtteark!$H$4-5),0,(IF(G959="Utførelse",(K959),IF(G959="Fagkontroll",(L959),0)))))</f>
        <v>0</v>
      </c>
      <c r="N959" s="12">
        <f>IF(A959&lt;(Støtteark!$H$4-5),0,B959)</f>
        <v>0</v>
      </c>
    </row>
    <row r="960" spans="1:14" x14ac:dyDescent="0.25">
      <c r="A960" s="20"/>
      <c r="B960" s="20"/>
      <c r="C960" s="20"/>
      <c r="D960" s="20"/>
      <c r="E960" s="20"/>
      <c r="F960" s="20"/>
      <c r="G960" s="20"/>
      <c r="H960" s="20"/>
      <c r="I960" s="20"/>
      <c r="J960" s="32"/>
      <c r="K960" s="12">
        <f t="shared" si="30"/>
        <v>0</v>
      </c>
      <c r="L960" s="12">
        <f t="shared" si="31"/>
        <v>0</v>
      </c>
      <c r="M960" s="12">
        <f>IF(E960&lt;1,0,IF(A960&lt;(Støtteark!$H$4-5),0,(IF(G960="Utførelse",(K960),IF(G960="Fagkontroll",(L960),0)))))</f>
        <v>0</v>
      </c>
      <c r="N960" s="12">
        <f>IF(A960&lt;(Støtteark!$H$4-5),0,B960)</f>
        <v>0</v>
      </c>
    </row>
    <row r="961" spans="1:14" x14ac:dyDescent="0.25">
      <c r="A961" s="20"/>
      <c r="B961" s="20"/>
      <c r="C961" s="20"/>
      <c r="D961" s="20"/>
      <c r="E961" s="20"/>
      <c r="F961" s="20"/>
      <c r="G961" s="20"/>
      <c r="H961" s="20"/>
      <c r="I961" s="20"/>
      <c r="J961" s="32"/>
      <c r="K961" s="12">
        <f t="shared" si="30"/>
        <v>0</v>
      </c>
      <c r="L961" s="12">
        <f t="shared" si="31"/>
        <v>0</v>
      </c>
      <c r="M961" s="12">
        <f>IF(E961&lt;1,0,IF(A961&lt;(Støtteark!$H$4-5),0,(IF(G961="Utførelse",(K961),IF(G961="Fagkontroll",(L961),0)))))</f>
        <v>0</v>
      </c>
      <c r="N961" s="12">
        <f>IF(A961&lt;(Støtteark!$H$4-5),0,B961)</f>
        <v>0</v>
      </c>
    </row>
    <row r="962" spans="1:14" x14ac:dyDescent="0.25">
      <c r="A962" s="20"/>
      <c r="B962" s="20"/>
      <c r="C962" s="20"/>
      <c r="D962" s="20"/>
      <c r="E962" s="20"/>
      <c r="F962" s="20"/>
      <c r="G962" s="20"/>
      <c r="H962" s="20"/>
      <c r="I962" s="20"/>
      <c r="J962" s="32"/>
      <c r="K962" s="12">
        <f t="shared" si="30"/>
        <v>0</v>
      </c>
      <c r="L962" s="12">
        <f t="shared" si="31"/>
        <v>0</v>
      </c>
      <c r="M962" s="12">
        <f>IF(E962&lt;1,0,IF(A962&lt;(Støtteark!$H$4-5),0,(IF(G962="Utførelse",(K962),IF(G962="Fagkontroll",(L962),0)))))</f>
        <v>0</v>
      </c>
      <c r="N962" s="12">
        <f>IF(A962&lt;(Støtteark!$H$4-5),0,B962)</f>
        <v>0</v>
      </c>
    </row>
    <row r="963" spans="1:14" x14ac:dyDescent="0.25">
      <c r="A963" s="20"/>
      <c r="B963" s="20"/>
      <c r="C963" s="20"/>
      <c r="D963" s="20"/>
      <c r="E963" s="20"/>
      <c r="F963" s="20"/>
      <c r="G963" s="20"/>
      <c r="H963" s="20"/>
      <c r="I963" s="20"/>
      <c r="J963" s="32"/>
      <c r="K963" s="12">
        <f t="shared" si="30"/>
        <v>0</v>
      </c>
      <c r="L963" s="12">
        <f t="shared" si="31"/>
        <v>0</v>
      </c>
      <c r="M963" s="12">
        <f>IF(E963&lt;1,0,IF(A963&lt;(Støtteark!$H$4-5),0,(IF(G963="Utførelse",(K963),IF(G963="Fagkontroll",(L963),0)))))</f>
        <v>0</v>
      </c>
      <c r="N963" s="12">
        <f>IF(A963&lt;(Støtteark!$H$4-5),0,B963)</f>
        <v>0</v>
      </c>
    </row>
    <row r="964" spans="1:14" x14ac:dyDescent="0.25">
      <c r="A964" s="20"/>
      <c r="B964" s="20"/>
      <c r="C964" s="20"/>
      <c r="D964" s="20"/>
      <c r="E964" s="20"/>
      <c r="F964" s="20"/>
      <c r="G964" s="20"/>
      <c r="H964" s="20"/>
      <c r="I964" s="20"/>
      <c r="J964" s="32"/>
      <c r="K964" s="12">
        <f t="shared" si="30"/>
        <v>0</v>
      </c>
      <c r="L964" s="12">
        <f t="shared" si="31"/>
        <v>0</v>
      </c>
      <c r="M964" s="12">
        <f>IF(E964&lt;1,0,IF(A964&lt;(Støtteark!$H$4-5),0,(IF(G964="Utførelse",(K964),IF(G964="Fagkontroll",(L964),0)))))</f>
        <v>0</v>
      </c>
      <c r="N964" s="12">
        <f>IF(A964&lt;(Støtteark!$H$4-5),0,B964)</f>
        <v>0</v>
      </c>
    </row>
    <row r="965" spans="1:14" x14ac:dyDescent="0.25">
      <c r="A965" s="20"/>
      <c r="B965" s="20"/>
      <c r="C965" s="20"/>
      <c r="D965" s="20"/>
      <c r="E965" s="20"/>
      <c r="F965" s="20"/>
      <c r="G965" s="20"/>
      <c r="H965" s="20"/>
      <c r="I965" s="20"/>
      <c r="J965" s="32"/>
      <c r="K965" s="12">
        <f t="shared" si="30"/>
        <v>0</v>
      </c>
      <c r="L965" s="12">
        <f t="shared" si="31"/>
        <v>0</v>
      </c>
      <c r="M965" s="12">
        <f>IF(E965&lt;1,0,IF(A965&lt;(Støtteark!$H$4-5),0,(IF(G965="Utførelse",(K965),IF(G965="Fagkontroll",(L965),0)))))</f>
        <v>0</v>
      </c>
      <c r="N965" s="12">
        <f>IF(A965&lt;(Støtteark!$H$4-5),0,B965)</f>
        <v>0</v>
      </c>
    </row>
    <row r="966" spans="1:14" x14ac:dyDescent="0.25">
      <c r="A966" s="20"/>
      <c r="B966" s="20"/>
      <c r="C966" s="20"/>
      <c r="D966" s="20"/>
      <c r="E966" s="20"/>
      <c r="F966" s="20"/>
      <c r="G966" s="20"/>
      <c r="H966" s="20"/>
      <c r="I966" s="20"/>
      <c r="J966" s="32"/>
      <c r="K966" s="12">
        <f t="shared" si="30"/>
        <v>0</v>
      </c>
      <c r="L966" s="12">
        <f t="shared" si="31"/>
        <v>0</v>
      </c>
      <c r="M966" s="12">
        <f>IF(E966&lt;1,0,IF(A966&lt;(Støtteark!$H$4-5),0,(IF(G966="Utførelse",(K966),IF(G966="Fagkontroll",(L966),0)))))</f>
        <v>0</v>
      </c>
      <c r="N966" s="12">
        <f>IF(A966&lt;(Støtteark!$H$4-5),0,B966)</f>
        <v>0</v>
      </c>
    </row>
    <row r="967" spans="1:14" x14ac:dyDescent="0.25">
      <c r="A967" s="20"/>
      <c r="B967" s="20"/>
      <c r="C967" s="20"/>
      <c r="D967" s="20"/>
      <c r="E967" s="20"/>
      <c r="F967" s="20"/>
      <c r="G967" s="20"/>
      <c r="H967" s="20"/>
      <c r="I967" s="20"/>
      <c r="J967" s="32"/>
      <c r="K967" s="12">
        <f t="shared" si="30"/>
        <v>0</v>
      </c>
      <c r="L967" s="12">
        <f t="shared" si="31"/>
        <v>0</v>
      </c>
      <c r="M967" s="12">
        <f>IF(E967&lt;1,0,IF(A967&lt;(Støtteark!$H$4-5),0,(IF(G967="Utførelse",(K967),IF(G967="Fagkontroll",(L967),0)))))</f>
        <v>0</v>
      </c>
      <c r="N967" s="12">
        <f>IF(A967&lt;(Støtteark!$H$4-5),0,B967)</f>
        <v>0</v>
      </c>
    </row>
    <row r="968" spans="1:14" x14ac:dyDescent="0.25">
      <c r="A968" s="20"/>
      <c r="B968" s="20"/>
      <c r="C968" s="20"/>
      <c r="D968" s="20"/>
      <c r="E968" s="20"/>
      <c r="F968" s="20"/>
      <c r="G968" s="20"/>
      <c r="H968" s="20"/>
      <c r="I968" s="20"/>
      <c r="J968" s="32"/>
      <c r="K968" s="12">
        <f t="shared" si="30"/>
        <v>0</v>
      </c>
      <c r="L968" s="12">
        <f t="shared" si="31"/>
        <v>0</v>
      </c>
      <c r="M968" s="12">
        <f>IF(E968&lt;1,0,IF(A968&lt;(Støtteark!$H$4-5),0,(IF(G968="Utførelse",(K968),IF(G968="Fagkontroll",(L968),0)))))</f>
        <v>0</v>
      </c>
      <c r="N968" s="12">
        <f>IF(A968&lt;(Støtteark!$H$4-5),0,B968)</f>
        <v>0</v>
      </c>
    </row>
    <row r="969" spans="1:14" x14ac:dyDescent="0.25">
      <c r="A969" s="20"/>
      <c r="B969" s="20"/>
      <c r="C969" s="20"/>
      <c r="D969" s="20"/>
      <c r="E969" s="20"/>
      <c r="F969" s="20"/>
      <c r="G969" s="20"/>
      <c r="H969" s="20"/>
      <c r="I969" s="20"/>
      <c r="J969" s="32"/>
      <c r="K969" s="12">
        <f t="shared" si="30"/>
        <v>0</v>
      </c>
      <c r="L969" s="12">
        <f t="shared" si="31"/>
        <v>0</v>
      </c>
      <c r="M969" s="12">
        <f>IF(E969&lt;1,0,IF(A969&lt;(Støtteark!$H$4-5),0,(IF(G969="Utførelse",(K969),IF(G969="Fagkontroll",(L969),0)))))</f>
        <v>0</v>
      </c>
      <c r="N969" s="12">
        <f>IF(A969&lt;(Støtteark!$H$4-5),0,B969)</f>
        <v>0</v>
      </c>
    </row>
    <row r="970" spans="1:14" x14ac:dyDescent="0.25">
      <c r="A970" s="20"/>
      <c r="B970" s="20"/>
      <c r="C970" s="20"/>
      <c r="D970" s="20"/>
      <c r="E970" s="20"/>
      <c r="F970" s="20"/>
      <c r="G970" s="20"/>
      <c r="H970" s="20"/>
      <c r="I970" s="20"/>
      <c r="J970" s="32"/>
      <c r="K970" s="12">
        <f t="shared" si="30"/>
        <v>0</v>
      </c>
      <c r="L970" s="12">
        <f t="shared" si="31"/>
        <v>0</v>
      </c>
      <c r="M970" s="12">
        <f>IF(E970&lt;1,0,IF(A970&lt;(Støtteark!$H$4-5),0,(IF(G970="Utførelse",(K970),IF(G970="Fagkontroll",(L970),0)))))</f>
        <v>0</v>
      </c>
      <c r="N970" s="12">
        <f>IF(A970&lt;(Støtteark!$H$4-5),0,B970)</f>
        <v>0</v>
      </c>
    </row>
    <row r="971" spans="1:14" x14ac:dyDescent="0.25">
      <c r="A971" s="20"/>
      <c r="B971" s="20"/>
      <c r="C971" s="20"/>
      <c r="D971" s="20"/>
      <c r="E971" s="20"/>
      <c r="F971" s="20"/>
      <c r="G971" s="20"/>
      <c r="H971" s="20"/>
      <c r="I971" s="20"/>
      <c r="J971" s="32"/>
      <c r="K971" s="12">
        <f t="shared" si="30"/>
        <v>0</v>
      </c>
      <c r="L971" s="12">
        <f t="shared" si="31"/>
        <v>0</v>
      </c>
      <c r="M971" s="12">
        <f>IF(E971&lt;1,0,IF(A971&lt;(Støtteark!$H$4-5),0,(IF(G971="Utførelse",(K971),IF(G971="Fagkontroll",(L971),0)))))</f>
        <v>0</v>
      </c>
      <c r="N971" s="12">
        <f>IF(A971&lt;(Støtteark!$H$4-5),0,B971)</f>
        <v>0</v>
      </c>
    </row>
    <row r="972" spans="1:14" x14ac:dyDescent="0.25">
      <c r="A972" s="20"/>
      <c r="B972" s="20"/>
      <c r="C972" s="20"/>
      <c r="D972" s="20"/>
      <c r="E972" s="20"/>
      <c r="F972" s="20"/>
      <c r="G972" s="20"/>
      <c r="H972" s="20"/>
      <c r="I972" s="20"/>
      <c r="J972" s="32"/>
      <c r="K972" s="12">
        <f t="shared" si="30"/>
        <v>0</v>
      </c>
      <c r="L972" s="12">
        <f t="shared" si="31"/>
        <v>0</v>
      </c>
      <c r="M972" s="12">
        <f>IF(E972&lt;1,0,IF(A972&lt;(Støtteark!$H$4-5),0,(IF(G972="Utførelse",(K972),IF(G972="Fagkontroll",(L972),0)))))</f>
        <v>0</v>
      </c>
      <c r="N972" s="12">
        <f>IF(A972&lt;(Støtteark!$H$4-5),0,B972)</f>
        <v>0</v>
      </c>
    </row>
    <row r="973" spans="1:14" x14ac:dyDescent="0.25">
      <c r="A973" s="20"/>
      <c r="B973" s="20"/>
      <c r="C973" s="20"/>
      <c r="D973" s="20"/>
      <c r="E973" s="20"/>
      <c r="F973" s="20"/>
      <c r="G973" s="20"/>
      <c r="H973" s="20"/>
      <c r="I973" s="20"/>
      <c r="J973" s="32"/>
      <c r="K973" s="12">
        <f t="shared" si="30"/>
        <v>0</v>
      </c>
      <c r="L973" s="12">
        <f t="shared" si="31"/>
        <v>0</v>
      </c>
      <c r="M973" s="12">
        <f>IF(E973&lt;1,0,IF(A973&lt;(Støtteark!$H$4-5),0,(IF(G973="Utførelse",(K973),IF(G973="Fagkontroll",(L973),0)))))</f>
        <v>0</v>
      </c>
      <c r="N973" s="12">
        <f>IF(A973&lt;(Støtteark!$H$4-5),0,B973)</f>
        <v>0</v>
      </c>
    </row>
    <row r="974" spans="1:14" x14ac:dyDescent="0.25">
      <c r="A974" s="20"/>
      <c r="B974" s="20"/>
      <c r="C974" s="20"/>
      <c r="D974" s="20"/>
      <c r="E974" s="20"/>
      <c r="F974" s="20"/>
      <c r="G974" s="20"/>
      <c r="H974" s="20"/>
      <c r="I974" s="20"/>
      <c r="J974" s="32"/>
      <c r="K974" s="12">
        <f t="shared" ref="K974:K1000" si="32">IF(E974&lt;1,0,IF(G974="Utførelse",IF(F974="Flomberegninger damsikkerhet",B974,0),0))</f>
        <v>0</v>
      </c>
      <c r="L974" s="12">
        <f t="shared" ref="L974:L1000" si="33">IF(K974&gt;0,0,B974)</f>
        <v>0</v>
      </c>
      <c r="M974" s="12">
        <f>IF(E974&lt;1,0,IF(A974&lt;(Støtteark!$H$4-5),0,(IF(G974="Utførelse",(K974),IF(G974="Fagkontroll",(L974),0)))))</f>
        <v>0</v>
      </c>
      <c r="N974" s="12">
        <f>IF(A974&lt;(Støtteark!$H$4-5),0,B974)</f>
        <v>0</v>
      </c>
    </row>
    <row r="975" spans="1:14" x14ac:dyDescent="0.25">
      <c r="A975" s="20"/>
      <c r="B975" s="20"/>
      <c r="C975" s="20"/>
      <c r="D975" s="20"/>
      <c r="E975" s="20"/>
      <c r="F975" s="20"/>
      <c r="G975" s="20"/>
      <c r="H975" s="20"/>
      <c r="I975" s="20"/>
      <c r="J975" s="32"/>
      <c r="K975" s="12">
        <f t="shared" si="32"/>
        <v>0</v>
      </c>
      <c r="L975" s="12">
        <f t="shared" si="33"/>
        <v>0</v>
      </c>
      <c r="M975" s="12">
        <f>IF(E975&lt;1,0,IF(A975&lt;(Støtteark!$H$4-5),0,(IF(G975="Utførelse",(K975),IF(G975="Fagkontroll",(L975),0)))))</f>
        <v>0</v>
      </c>
      <c r="N975" s="12">
        <f>IF(A975&lt;(Støtteark!$H$4-5),0,B975)</f>
        <v>0</v>
      </c>
    </row>
    <row r="976" spans="1:14" x14ac:dyDescent="0.25">
      <c r="A976" s="20"/>
      <c r="B976" s="20"/>
      <c r="C976" s="20"/>
      <c r="D976" s="20"/>
      <c r="E976" s="20"/>
      <c r="F976" s="20"/>
      <c r="G976" s="20"/>
      <c r="H976" s="20"/>
      <c r="I976" s="20"/>
      <c r="J976" s="32"/>
      <c r="K976" s="12">
        <f t="shared" si="32"/>
        <v>0</v>
      </c>
      <c r="L976" s="12">
        <f t="shared" si="33"/>
        <v>0</v>
      </c>
      <c r="M976" s="12">
        <f>IF(E976&lt;1,0,IF(A976&lt;(Støtteark!$H$4-5),0,(IF(G976="Utførelse",(K976),IF(G976="Fagkontroll",(L976),0)))))</f>
        <v>0</v>
      </c>
      <c r="N976" s="12">
        <f>IF(A976&lt;(Støtteark!$H$4-5),0,B976)</f>
        <v>0</v>
      </c>
    </row>
    <row r="977" spans="1:14" x14ac:dyDescent="0.25">
      <c r="A977" s="20"/>
      <c r="B977" s="20"/>
      <c r="C977" s="20"/>
      <c r="D977" s="20"/>
      <c r="E977" s="20"/>
      <c r="F977" s="20"/>
      <c r="G977" s="20"/>
      <c r="H977" s="20"/>
      <c r="I977" s="20"/>
      <c r="J977" s="32"/>
      <c r="K977" s="12">
        <f t="shared" si="32"/>
        <v>0</v>
      </c>
      <c r="L977" s="12">
        <f t="shared" si="33"/>
        <v>0</v>
      </c>
      <c r="M977" s="12">
        <f>IF(E977&lt;1,0,IF(A977&lt;(Støtteark!$H$4-5),0,(IF(G977="Utførelse",(K977),IF(G977="Fagkontroll",(L977),0)))))</f>
        <v>0</v>
      </c>
      <c r="N977" s="12">
        <f>IF(A977&lt;(Støtteark!$H$4-5),0,B977)</f>
        <v>0</v>
      </c>
    </row>
    <row r="978" spans="1:14" x14ac:dyDescent="0.25">
      <c r="A978" s="20"/>
      <c r="B978" s="20"/>
      <c r="C978" s="20"/>
      <c r="D978" s="20"/>
      <c r="E978" s="20"/>
      <c r="F978" s="20"/>
      <c r="G978" s="20"/>
      <c r="H978" s="20"/>
      <c r="I978" s="20"/>
      <c r="J978" s="32"/>
      <c r="K978" s="12">
        <f t="shared" si="32"/>
        <v>0</v>
      </c>
      <c r="L978" s="12">
        <f t="shared" si="33"/>
        <v>0</v>
      </c>
      <c r="M978" s="12">
        <f>IF(E978&lt;1,0,IF(A978&lt;(Støtteark!$H$4-5),0,(IF(G978="Utførelse",(K978),IF(G978="Fagkontroll",(L978),0)))))</f>
        <v>0</v>
      </c>
      <c r="N978" s="12">
        <f>IF(A978&lt;(Støtteark!$H$4-5),0,B978)</f>
        <v>0</v>
      </c>
    </row>
    <row r="979" spans="1:14" x14ac:dyDescent="0.25">
      <c r="A979" s="20"/>
      <c r="B979" s="20"/>
      <c r="C979" s="20"/>
      <c r="D979" s="20"/>
      <c r="E979" s="20"/>
      <c r="F979" s="20"/>
      <c r="G979" s="20"/>
      <c r="H979" s="20"/>
      <c r="I979" s="20"/>
      <c r="J979" s="32"/>
      <c r="K979" s="12">
        <f t="shared" si="32"/>
        <v>0</v>
      </c>
      <c r="L979" s="12">
        <f t="shared" si="33"/>
        <v>0</v>
      </c>
      <c r="M979" s="12">
        <f>IF(E979&lt;1,0,IF(A979&lt;(Støtteark!$H$4-5),0,(IF(G979="Utførelse",(K979),IF(G979="Fagkontroll",(L979),0)))))</f>
        <v>0</v>
      </c>
      <c r="N979" s="12">
        <f>IF(A979&lt;(Støtteark!$H$4-5),0,B979)</f>
        <v>0</v>
      </c>
    </row>
    <row r="980" spans="1:14" x14ac:dyDescent="0.25">
      <c r="A980" s="20"/>
      <c r="B980" s="20"/>
      <c r="C980" s="20"/>
      <c r="D980" s="20"/>
      <c r="E980" s="20"/>
      <c r="F980" s="20"/>
      <c r="G980" s="20"/>
      <c r="H980" s="20"/>
      <c r="I980" s="20"/>
      <c r="J980" s="32"/>
      <c r="K980" s="12">
        <f t="shared" si="32"/>
        <v>0</v>
      </c>
      <c r="L980" s="12">
        <f t="shared" si="33"/>
        <v>0</v>
      </c>
      <c r="M980" s="12">
        <f>IF(E980&lt;1,0,IF(A980&lt;(Støtteark!$H$4-5),0,(IF(G980="Utførelse",(K980),IF(G980="Fagkontroll",(L980),0)))))</f>
        <v>0</v>
      </c>
      <c r="N980" s="12">
        <f>IF(A980&lt;(Støtteark!$H$4-5),0,B980)</f>
        <v>0</v>
      </c>
    </row>
    <row r="981" spans="1:14" x14ac:dyDescent="0.25">
      <c r="A981" s="20"/>
      <c r="B981" s="20"/>
      <c r="C981" s="20"/>
      <c r="D981" s="20"/>
      <c r="E981" s="20"/>
      <c r="F981" s="20"/>
      <c r="G981" s="20"/>
      <c r="H981" s="20"/>
      <c r="I981" s="20"/>
      <c r="J981" s="32"/>
      <c r="K981" s="12">
        <f t="shared" si="32"/>
        <v>0</v>
      </c>
      <c r="L981" s="12">
        <f t="shared" si="33"/>
        <v>0</v>
      </c>
      <c r="M981" s="12">
        <f>IF(E981&lt;1,0,IF(A981&lt;(Støtteark!$H$4-5),0,(IF(G981="Utførelse",(K981),IF(G981="Fagkontroll",(L981),0)))))</f>
        <v>0</v>
      </c>
      <c r="N981" s="12">
        <f>IF(A981&lt;(Støtteark!$H$4-5),0,B981)</f>
        <v>0</v>
      </c>
    </row>
    <row r="982" spans="1:14" x14ac:dyDescent="0.25">
      <c r="A982" s="20"/>
      <c r="B982" s="20"/>
      <c r="C982" s="20"/>
      <c r="D982" s="20"/>
      <c r="E982" s="20"/>
      <c r="F982" s="20"/>
      <c r="G982" s="20"/>
      <c r="H982" s="20"/>
      <c r="I982" s="20"/>
      <c r="J982" s="32"/>
      <c r="K982" s="12">
        <f t="shared" si="32"/>
        <v>0</v>
      </c>
      <c r="L982" s="12">
        <f t="shared" si="33"/>
        <v>0</v>
      </c>
      <c r="M982" s="12">
        <f>IF(E982&lt;1,0,IF(A982&lt;(Støtteark!$H$4-5),0,(IF(G982="Utførelse",(K982),IF(G982="Fagkontroll",(L982),0)))))</f>
        <v>0</v>
      </c>
      <c r="N982" s="12">
        <f>IF(A982&lt;(Støtteark!$H$4-5),0,B982)</f>
        <v>0</v>
      </c>
    </row>
    <row r="983" spans="1:14" x14ac:dyDescent="0.25">
      <c r="A983" s="20"/>
      <c r="B983" s="20"/>
      <c r="C983" s="20"/>
      <c r="D983" s="20"/>
      <c r="E983" s="20"/>
      <c r="F983" s="20"/>
      <c r="G983" s="20"/>
      <c r="H983" s="20"/>
      <c r="I983" s="20"/>
      <c r="J983" s="32"/>
      <c r="K983" s="12">
        <f t="shared" si="32"/>
        <v>0</v>
      </c>
      <c r="L983" s="12">
        <f t="shared" si="33"/>
        <v>0</v>
      </c>
      <c r="M983" s="12">
        <f>IF(E983&lt;1,0,IF(A983&lt;(Støtteark!$H$4-5),0,(IF(G983="Utførelse",(K983),IF(G983="Fagkontroll",(L983),0)))))</f>
        <v>0</v>
      </c>
      <c r="N983" s="12">
        <f>IF(A983&lt;(Støtteark!$H$4-5),0,B983)</f>
        <v>0</v>
      </c>
    </row>
    <row r="984" spans="1:14" x14ac:dyDescent="0.25">
      <c r="A984" s="20"/>
      <c r="B984" s="20"/>
      <c r="C984" s="20"/>
      <c r="D984" s="20"/>
      <c r="E984" s="20"/>
      <c r="F984" s="20"/>
      <c r="G984" s="20"/>
      <c r="H984" s="20"/>
      <c r="I984" s="20"/>
      <c r="J984" s="32"/>
      <c r="K984" s="12">
        <f t="shared" si="32"/>
        <v>0</v>
      </c>
      <c r="L984" s="12">
        <f t="shared" si="33"/>
        <v>0</v>
      </c>
      <c r="M984" s="12">
        <f>IF(E984&lt;1,0,IF(A984&lt;(Støtteark!$H$4-5),0,(IF(G984="Utførelse",(K984),IF(G984="Fagkontroll",(L984),0)))))</f>
        <v>0</v>
      </c>
      <c r="N984" s="12">
        <f>IF(A984&lt;(Støtteark!$H$4-5),0,B984)</f>
        <v>0</v>
      </c>
    </row>
    <row r="985" spans="1:14" x14ac:dyDescent="0.25">
      <c r="A985" s="20"/>
      <c r="B985" s="20"/>
      <c r="C985" s="20"/>
      <c r="D985" s="20"/>
      <c r="E985" s="20"/>
      <c r="F985" s="20"/>
      <c r="G985" s="20"/>
      <c r="H985" s="20"/>
      <c r="I985" s="20"/>
      <c r="J985" s="32"/>
      <c r="K985" s="12">
        <f t="shared" si="32"/>
        <v>0</v>
      </c>
      <c r="L985" s="12">
        <f t="shared" si="33"/>
        <v>0</v>
      </c>
      <c r="M985" s="12">
        <f>IF(E985&lt;1,0,IF(A985&lt;(Støtteark!$H$4-5),0,(IF(G985="Utførelse",(K985),IF(G985="Fagkontroll",(L985),0)))))</f>
        <v>0</v>
      </c>
      <c r="N985" s="12">
        <f>IF(A985&lt;(Støtteark!$H$4-5),0,B985)</f>
        <v>0</v>
      </c>
    </row>
    <row r="986" spans="1:14" x14ac:dyDescent="0.25">
      <c r="A986" s="20"/>
      <c r="B986" s="20"/>
      <c r="C986" s="20"/>
      <c r="D986" s="20"/>
      <c r="E986" s="20"/>
      <c r="F986" s="20"/>
      <c r="G986" s="20"/>
      <c r="H986" s="20"/>
      <c r="I986" s="20"/>
      <c r="J986" s="32"/>
      <c r="K986" s="12">
        <f t="shared" si="32"/>
        <v>0</v>
      </c>
      <c r="L986" s="12">
        <f t="shared" si="33"/>
        <v>0</v>
      </c>
      <c r="M986" s="12">
        <f>IF(E986&lt;1,0,IF(A986&lt;(Støtteark!$H$4-5),0,(IF(G986="Utførelse",(K986),IF(G986="Fagkontroll",(L986),0)))))</f>
        <v>0</v>
      </c>
      <c r="N986" s="12">
        <f>IF(A986&lt;(Støtteark!$H$4-5),0,B986)</f>
        <v>0</v>
      </c>
    </row>
    <row r="987" spans="1:14" x14ac:dyDescent="0.25">
      <c r="A987" s="20"/>
      <c r="B987" s="20"/>
      <c r="C987" s="20"/>
      <c r="D987" s="20"/>
      <c r="E987" s="20"/>
      <c r="F987" s="20"/>
      <c r="G987" s="20"/>
      <c r="H987" s="20"/>
      <c r="I987" s="20"/>
      <c r="J987" s="32"/>
      <c r="K987" s="12">
        <f t="shared" si="32"/>
        <v>0</v>
      </c>
      <c r="L987" s="12">
        <f t="shared" si="33"/>
        <v>0</v>
      </c>
      <c r="M987" s="12">
        <f>IF(E987&lt;1,0,IF(A987&lt;(Støtteark!$H$4-5),0,(IF(G987="Utførelse",(K987),IF(G987="Fagkontroll",(L987),0)))))</f>
        <v>0</v>
      </c>
      <c r="N987" s="12">
        <f>IF(A987&lt;(Støtteark!$H$4-5),0,B987)</f>
        <v>0</v>
      </c>
    </row>
    <row r="988" spans="1:14" x14ac:dyDescent="0.25">
      <c r="A988" s="20"/>
      <c r="B988" s="20"/>
      <c r="C988" s="20"/>
      <c r="D988" s="20"/>
      <c r="E988" s="20"/>
      <c r="F988" s="20"/>
      <c r="G988" s="20"/>
      <c r="H988" s="20"/>
      <c r="I988" s="20"/>
      <c r="J988" s="32"/>
      <c r="K988" s="12">
        <f t="shared" si="32"/>
        <v>0</v>
      </c>
      <c r="L988" s="12">
        <f t="shared" si="33"/>
        <v>0</v>
      </c>
      <c r="M988" s="12">
        <f>IF(E988&lt;1,0,IF(A988&lt;(Støtteark!$H$4-5),0,(IF(G988="Utførelse",(K988),IF(G988="Fagkontroll",(L988),0)))))</f>
        <v>0</v>
      </c>
      <c r="N988" s="12">
        <f>IF(A988&lt;(Støtteark!$H$4-5),0,B988)</f>
        <v>0</v>
      </c>
    </row>
    <row r="989" spans="1:14" x14ac:dyDescent="0.25">
      <c r="A989" s="20"/>
      <c r="B989" s="20"/>
      <c r="C989" s="20"/>
      <c r="D989" s="20"/>
      <c r="E989" s="20"/>
      <c r="F989" s="20"/>
      <c r="G989" s="20"/>
      <c r="H989" s="20"/>
      <c r="I989" s="20"/>
      <c r="J989" s="32"/>
      <c r="K989" s="12">
        <f t="shared" si="32"/>
        <v>0</v>
      </c>
      <c r="L989" s="12">
        <f t="shared" si="33"/>
        <v>0</v>
      </c>
      <c r="M989" s="12">
        <f>IF(E989&lt;1,0,IF(A989&lt;(Støtteark!$H$4-5),0,(IF(G989="Utførelse",(K989),IF(G989="Fagkontroll",(L989),0)))))</f>
        <v>0</v>
      </c>
      <c r="N989" s="12">
        <f>IF(A989&lt;(Støtteark!$H$4-5),0,B989)</f>
        <v>0</v>
      </c>
    </row>
    <row r="990" spans="1:14" x14ac:dyDescent="0.25">
      <c r="A990" s="20"/>
      <c r="B990" s="20"/>
      <c r="C990" s="20"/>
      <c r="D990" s="20"/>
      <c r="E990" s="20"/>
      <c r="F990" s="20"/>
      <c r="G990" s="20"/>
      <c r="H990" s="20"/>
      <c r="I990" s="20"/>
      <c r="J990" s="32"/>
      <c r="K990" s="12">
        <f t="shared" si="32"/>
        <v>0</v>
      </c>
      <c r="L990" s="12">
        <f t="shared" si="33"/>
        <v>0</v>
      </c>
      <c r="M990" s="12">
        <f>IF(E990&lt;1,0,IF(A990&lt;(Støtteark!$H$4-5),0,(IF(G990="Utførelse",(K990),IF(G990="Fagkontroll",(L990),0)))))</f>
        <v>0</v>
      </c>
      <c r="N990" s="12">
        <f>IF(A990&lt;(Støtteark!$H$4-5),0,B990)</f>
        <v>0</v>
      </c>
    </row>
    <row r="991" spans="1:14" x14ac:dyDescent="0.25">
      <c r="A991" s="20"/>
      <c r="B991" s="20"/>
      <c r="C991" s="20"/>
      <c r="D991" s="20"/>
      <c r="E991" s="20"/>
      <c r="F991" s="20"/>
      <c r="G991" s="20"/>
      <c r="H991" s="20"/>
      <c r="I991" s="20"/>
      <c r="J991" s="32"/>
      <c r="K991" s="12">
        <f t="shared" si="32"/>
        <v>0</v>
      </c>
      <c r="L991" s="12">
        <f t="shared" si="33"/>
        <v>0</v>
      </c>
      <c r="M991" s="12">
        <f>IF(E991&lt;1,0,IF(A991&lt;(Støtteark!$H$4-5),0,(IF(G991="Utførelse",(K991),IF(G991="Fagkontroll",(L991),0)))))</f>
        <v>0</v>
      </c>
      <c r="N991" s="12">
        <f>IF(A991&lt;(Støtteark!$H$4-5),0,B991)</f>
        <v>0</v>
      </c>
    </row>
    <row r="992" spans="1:14" x14ac:dyDescent="0.25">
      <c r="A992" s="20"/>
      <c r="B992" s="20"/>
      <c r="C992" s="20"/>
      <c r="D992" s="20"/>
      <c r="E992" s="20"/>
      <c r="F992" s="20"/>
      <c r="G992" s="20"/>
      <c r="H992" s="20"/>
      <c r="I992" s="20"/>
      <c r="J992" s="32"/>
      <c r="K992" s="12">
        <f t="shared" si="32"/>
        <v>0</v>
      </c>
      <c r="L992" s="12">
        <f t="shared" si="33"/>
        <v>0</v>
      </c>
      <c r="M992" s="12">
        <f>IF(E992&lt;1,0,IF(A992&lt;(Støtteark!$H$4-5),0,(IF(G992="Utførelse",(K992),IF(G992="Fagkontroll",(L992),0)))))</f>
        <v>0</v>
      </c>
      <c r="N992" s="12">
        <f>IF(A992&lt;(Støtteark!$H$4-5),0,B992)</f>
        <v>0</v>
      </c>
    </row>
    <row r="993" spans="1:14" x14ac:dyDescent="0.25">
      <c r="A993" s="20"/>
      <c r="B993" s="20"/>
      <c r="C993" s="20"/>
      <c r="D993" s="20"/>
      <c r="E993" s="20"/>
      <c r="F993" s="20"/>
      <c r="G993" s="20"/>
      <c r="H993" s="20"/>
      <c r="I993" s="20"/>
      <c r="J993" s="32"/>
      <c r="K993" s="12">
        <f t="shared" si="32"/>
        <v>0</v>
      </c>
      <c r="L993" s="12">
        <f t="shared" si="33"/>
        <v>0</v>
      </c>
      <c r="M993" s="12">
        <f>IF(E993&lt;1,0,IF(A993&lt;(Støtteark!$H$4-5),0,(IF(G993="Utførelse",(K993),IF(G993="Fagkontroll",(L993),0)))))</f>
        <v>0</v>
      </c>
      <c r="N993" s="12">
        <f>IF(A993&lt;(Støtteark!$H$4-5),0,B993)</f>
        <v>0</v>
      </c>
    </row>
    <row r="994" spans="1:14" x14ac:dyDescent="0.25">
      <c r="A994" s="20"/>
      <c r="B994" s="20"/>
      <c r="C994" s="20"/>
      <c r="D994" s="20"/>
      <c r="E994" s="20"/>
      <c r="F994" s="20"/>
      <c r="G994" s="20"/>
      <c r="H994" s="20"/>
      <c r="I994" s="20"/>
      <c r="J994" s="32"/>
      <c r="K994" s="12">
        <f t="shared" si="32"/>
        <v>0</v>
      </c>
      <c r="L994" s="12">
        <f t="shared" si="33"/>
        <v>0</v>
      </c>
      <c r="M994" s="12">
        <f>IF(E994&lt;1,0,IF(A994&lt;(Støtteark!$H$4-5),0,(IF(G994="Utførelse",(K994),IF(G994="Fagkontroll",(L994),0)))))</f>
        <v>0</v>
      </c>
      <c r="N994" s="12">
        <f>IF(A994&lt;(Støtteark!$H$4-5),0,B994)</f>
        <v>0</v>
      </c>
    </row>
    <row r="995" spans="1:14" x14ac:dyDescent="0.25">
      <c r="A995" s="20"/>
      <c r="B995" s="20"/>
      <c r="C995" s="20"/>
      <c r="D995" s="20"/>
      <c r="E995" s="20"/>
      <c r="F995" s="20"/>
      <c r="G995" s="20"/>
      <c r="H995" s="20"/>
      <c r="I995" s="20"/>
      <c r="J995" s="32"/>
      <c r="K995" s="12">
        <f t="shared" si="32"/>
        <v>0</v>
      </c>
      <c r="L995" s="12">
        <f t="shared" si="33"/>
        <v>0</v>
      </c>
      <c r="M995" s="12">
        <f>IF(E995&lt;1,0,IF(A995&lt;(Støtteark!$H$4-5),0,(IF(G995="Utførelse",(K995),IF(G995="Fagkontroll",(L995),0)))))</f>
        <v>0</v>
      </c>
      <c r="N995" s="12">
        <f>IF(A995&lt;(Støtteark!$H$4-5),0,B995)</f>
        <v>0</v>
      </c>
    </row>
    <row r="996" spans="1:14" x14ac:dyDescent="0.25">
      <c r="A996" s="20"/>
      <c r="B996" s="20"/>
      <c r="C996" s="20"/>
      <c r="D996" s="20"/>
      <c r="E996" s="20"/>
      <c r="F996" s="20"/>
      <c r="G996" s="20"/>
      <c r="H996" s="20"/>
      <c r="I996" s="20"/>
      <c r="J996" s="32"/>
      <c r="K996" s="12">
        <f t="shared" si="32"/>
        <v>0</v>
      </c>
      <c r="L996" s="12">
        <f t="shared" si="33"/>
        <v>0</v>
      </c>
      <c r="M996" s="12">
        <f>IF(E996&lt;1,0,IF(A996&lt;(Støtteark!$H$4-5),0,(IF(G996="Utførelse",(K996),IF(G996="Fagkontroll",(L996),0)))))</f>
        <v>0</v>
      </c>
      <c r="N996" s="12">
        <f>IF(A996&lt;(Støtteark!$H$4-5),0,B996)</f>
        <v>0</v>
      </c>
    </row>
    <row r="997" spans="1:14" x14ac:dyDescent="0.25">
      <c r="A997" s="20"/>
      <c r="B997" s="20"/>
      <c r="C997" s="20"/>
      <c r="D997" s="20"/>
      <c r="E997" s="20"/>
      <c r="F997" s="20"/>
      <c r="G997" s="20"/>
      <c r="H997" s="20"/>
      <c r="I997" s="20"/>
      <c r="J997" s="32"/>
      <c r="K997" s="12">
        <f t="shared" si="32"/>
        <v>0</v>
      </c>
      <c r="L997" s="12">
        <f t="shared" si="33"/>
        <v>0</v>
      </c>
      <c r="M997" s="12">
        <f>IF(E997&lt;1,0,IF(A997&lt;(Støtteark!$H$4-5),0,(IF(G997="Utførelse",(K997),IF(G997="Fagkontroll",(L997),0)))))</f>
        <v>0</v>
      </c>
      <c r="N997" s="12">
        <f>IF(A997&lt;(Støtteark!$H$4-5),0,B997)</f>
        <v>0</v>
      </c>
    </row>
    <row r="998" spans="1:14" x14ac:dyDescent="0.25">
      <c r="A998" s="20"/>
      <c r="B998" s="20"/>
      <c r="C998" s="20"/>
      <c r="D998" s="20"/>
      <c r="E998" s="20"/>
      <c r="F998" s="20"/>
      <c r="G998" s="20"/>
      <c r="H998" s="20"/>
      <c r="I998" s="20"/>
      <c r="J998" s="32"/>
      <c r="K998" s="12">
        <f t="shared" si="32"/>
        <v>0</v>
      </c>
      <c r="L998" s="12">
        <f t="shared" si="33"/>
        <v>0</v>
      </c>
      <c r="M998" s="12">
        <f>IF(E998&lt;1,0,IF(A998&lt;(Støtteark!$H$4-5),0,(IF(G998="Utførelse",(K998),IF(G998="Fagkontroll",(L998),0)))))</f>
        <v>0</v>
      </c>
      <c r="N998" s="12">
        <f>IF(A998&lt;(Støtteark!$H$4-5),0,B998)</f>
        <v>0</v>
      </c>
    </row>
    <row r="999" spans="1:14" x14ac:dyDescent="0.25">
      <c r="A999" s="20"/>
      <c r="B999" s="20"/>
      <c r="C999" s="20"/>
      <c r="D999" s="20"/>
      <c r="E999" s="20"/>
      <c r="F999" s="20"/>
      <c r="G999" s="20"/>
      <c r="H999" s="20"/>
      <c r="I999" s="20"/>
      <c r="J999" s="32"/>
      <c r="K999" s="12">
        <f t="shared" si="32"/>
        <v>0</v>
      </c>
      <c r="L999" s="12">
        <f t="shared" si="33"/>
        <v>0</v>
      </c>
      <c r="M999" s="12">
        <f>IF(E999&lt;1,0,IF(A999&lt;(Støtteark!$H$4-5),0,(IF(G999="Utførelse",(K999),IF(G999="Fagkontroll",(L999),0)))))</f>
        <v>0</v>
      </c>
      <c r="N999" s="12">
        <f>IF(A999&lt;(Støtteark!$H$4-5),0,B999)</f>
        <v>0</v>
      </c>
    </row>
    <row r="1000" spans="1:14" x14ac:dyDescent="0.25">
      <c r="A1000" s="20"/>
      <c r="B1000" s="20"/>
      <c r="C1000" s="20"/>
      <c r="D1000" s="20"/>
      <c r="E1000" s="20"/>
      <c r="F1000" s="20"/>
      <c r="G1000" s="20"/>
      <c r="H1000" s="20"/>
      <c r="I1000" s="20"/>
      <c r="J1000" s="32"/>
      <c r="K1000" s="12">
        <f t="shared" si="32"/>
        <v>0</v>
      </c>
      <c r="L1000" s="12">
        <f t="shared" si="33"/>
        <v>0</v>
      </c>
      <c r="M1000" s="12">
        <f>IF(E1000&lt;1,0,IF(A1000&lt;(Støtteark!$H$4-5),0,(IF(G1000="Utførelse",(K1000),IF(G1000="Fagkontroll",(L1000),0)))))</f>
        <v>0</v>
      </c>
      <c r="N1000" s="12">
        <f>IF(A1000&lt;(Støtteark!$H$4-5),0,B1000)</f>
        <v>0</v>
      </c>
    </row>
  </sheetData>
  <sheetProtection algorithmName="SHA-512" hashValue="LpXx5HCuXZrbEmfu6SUYCc7v3hO336n1RA3EayYt2EdWHYhMA81kPMF0sCTPk28ZU/1Y+MLQKzJ8Yg2rmRNeEA==" saltValue="gBK1ku8z/KX/yKLB7ZjjiQ==" spinCount="100000" sheet="1" objects="1" scenarios="1"/>
  <protectedRanges>
    <protectedRange algorithmName="SHA-512" hashValue="IP9pywXB55flaCmVS4Ou5JUJP+XfdOA2MgGV0kizdFcBvObrMPrWc8qccopmEGYxiWRG44OTPIrcynOewSi+AA==" saltValue="+kURQHMsmxx41bex+I3HEw==" spinCount="100000" sqref="A12:J400" name="Område1_1_1"/>
  </protectedRanges>
  <mergeCells count="8">
    <mergeCell ref="A9:C9"/>
    <mergeCell ref="K10:L10"/>
    <mergeCell ref="M10:N10"/>
    <mergeCell ref="D1:G1"/>
    <mergeCell ref="D2:F2"/>
    <mergeCell ref="A5:C5"/>
    <mergeCell ref="A6:C6"/>
    <mergeCell ref="A8:C8"/>
  </mergeCells>
  <pageMargins left="0.7" right="0.7" top="0.75" bottom="0.75" header="0.3" footer="0.3"/>
  <pageSetup paperSize="8" orientation="landscape" r:id="rId1"/>
  <headerFooter>
    <oddHeader>&amp;LSøknad om fagansvarliggodkjenning&amp;C&amp;"-,Fet"&amp;18Praksisskjema for fagområde I</oddHead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1996AD3-B62D-473D-AE8F-BAD271812000}">
          <x14:formula1>
            <xm:f>Støtteark!$E$4:$E$6</xm:f>
          </x14:formula1>
          <xm:sqref>G12:G1048576</xm:sqref>
        </x14:dataValidation>
        <x14:dataValidation type="list" allowBlank="1" showInputMessage="1" showErrorMessage="1" xr:uid="{0D8B311A-E576-452F-8255-8166D5FDB27D}">
          <x14:formula1>
            <xm:f>Støtteark!$C$4:$C$9</xm:f>
          </x14:formula1>
          <xm:sqref>E12</xm:sqref>
        </x14:dataValidation>
        <x14:dataValidation type="list" allowBlank="1" showInputMessage="1" showErrorMessage="1" xr:uid="{E100B312-0FA8-41D6-A3B3-B07122F8CA61}">
          <x14:formula1>
            <xm:f>Støtteark!$C$5:$C$9</xm:f>
          </x14:formula1>
          <xm:sqref>E13:E1048576</xm:sqref>
        </x14:dataValidation>
        <x14:dataValidation type="list" allowBlank="1" showInputMessage="1" showErrorMessage="1" xr:uid="{623E81B7-9609-44B0-B535-C31254A01F25}">
          <x14:formula1>
            <xm:f>Støtteark!$A$26:$A$28</xm:f>
          </x14:formula1>
          <xm:sqref>F12:F1048576 F2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9E424-3913-48F2-9DE9-02A8636B0DE1}">
  <dimension ref="A1:S1000"/>
  <sheetViews>
    <sheetView tabSelected="1" zoomScaleNormal="100" workbookViewId="0">
      <pane xSplit="10" ySplit="12" topLeftCell="S363" activePane="bottomRight" state="frozen"/>
      <selection activeCell="D9" sqref="D9"/>
      <selection pane="topRight" activeCell="D9" sqref="D9"/>
      <selection pane="bottomLeft" activeCell="D9" sqref="D9"/>
      <selection pane="bottomRight" activeCell="S1" sqref="S1:S1048576"/>
    </sheetView>
  </sheetViews>
  <sheetFormatPr baseColWidth="10" defaultColWidth="11.42578125" defaultRowHeight="15" x14ac:dyDescent="0.25"/>
  <cols>
    <col min="1" max="2" width="9.7109375" style="12" customWidth="1"/>
    <col min="3" max="3" width="44.7109375" style="12" customWidth="1"/>
    <col min="4" max="4" width="8.5703125" style="12" customWidth="1"/>
    <col min="5" max="5" width="19.85546875" style="12" customWidth="1"/>
    <col min="6" max="6" width="28" style="12" customWidth="1"/>
    <col min="7" max="7" width="17.42578125" style="12" customWidth="1"/>
    <col min="8" max="8" width="50.7109375" style="12" customWidth="1"/>
    <col min="9" max="9" width="20.7109375" style="12" customWidth="1"/>
    <col min="10" max="10" width="15.7109375" customWidth="1"/>
    <col min="11" max="13" width="15.28515625" style="12" hidden="1" customWidth="1"/>
    <col min="14" max="14" width="11" style="12" hidden="1" customWidth="1"/>
    <col min="15" max="15" width="11.85546875" style="12" hidden="1" customWidth="1"/>
    <col min="16" max="16" width="18.85546875" style="12" hidden="1" customWidth="1"/>
    <col min="17" max="17" width="18" style="12" hidden="1" customWidth="1"/>
    <col min="18" max="18" width="11.28515625" style="12" hidden="1" customWidth="1"/>
    <col min="19" max="19" width="13.7109375" style="12" hidden="1" customWidth="1"/>
    <col min="20" max="20" width="11.42578125" style="12" customWidth="1"/>
    <col min="21" max="16384" width="11.42578125" style="12"/>
  </cols>
  <sheetData>
    <row r="1" spans="1:19" ht="23.25" customHeight="1" x14ac:dyDescent="0.35">
      <c r="A1" s="14"/>
      <c r="B1" s="14"/>
      <c r="D1" s="64" t="s">
        <v>70</v>
      </c>
      <c r="E1" s="64"/>
      <c r="F1" s="64"/>
      <c r="G1" s="64"/>
      <c r="H1" s="14"/>
      <c r="I1" s="14"/>
      <c r="J1" s="14"/>
    </row>
    <row r="2" spans="1:19" ht="15.75" x14ac:dyDescent="0.25">
      <c r="A2" s="14"/>
      <c r="B2" s="14"/>
      <c r="C2" s="14"/>
      <c r="D2" s="65" t="str">
        <f>Oppsummering!E3</f>
        <v>[navn]</v>
      </c>
      <c r="E2" s="65"/>
      <c r="F2" s="65"/>
      <c r="G2" s="19"/>
      <c r="H2" s="14"/>
      <c r="I2" s="14"/>
      <c r="J2" s="14"/>
    </row>
    <row r="3" spans="1:19" ht="1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9" x14ac:dyDescent="0.25">
      <c r="A4" s="17"/>
      <c r="B4" s="17"/>
      <c r="C4" s="17"/>
      <c r="D4" s="17"/>
      <c r="F4" s="17"/>
      <c r="G4" s="17"/>
      <c r="H4" s="14"/>
      <c r="I4" s="14"/>
      <c r="J4" s="14"/>
    </row>
    <row r="5" spans="1:19" ht="15" customHeight="1" x14ac:dyDescent="0.25">
      <c r="A5" s="63" t="s">
        <v>3</v>
      </c>
      <c r="B5" s="63"/>
      <c r="C5" s="63"/>
      <c r="D5" s="25">
        <f>SUM(Q:Q)+(D6+D7)</f>
        <v>0</v>
      </c>
      <c r="E5" s="24" t="s">
        <v>46</v>
      </c>
      <c r="F5" s="17"/>
      <c r="G5" s="17"/>
      <c r="H5" s="14"/>
      <c r="I5" s="14"/>
      <c r="J5" s="14"/>
    </row>
    <row r="6" spans="1:19" ht="14.25" customHeight="1" x14ac:dyDescent="0.25">
      <c r="A6" s="62" t="s">
        <v>123</v>
      </c>
      <c r="B6" s="62"/>
      <c r="C6" s="62"/>
      <c r="D6" s="26">
        <f>SUM(K:K)</f>
        <v>0</v>
      </c>
      <c r="E6" s="17" t="s">
        <v>46</v>
      </c>
      <c r="F6" s="14"/>
      <c r="G6" s="17"/>
      <c r="H6" s="14"/>
      <c r="I6" s="14"/>
      <c r="J6" s="14"/>
    </row>
    <row r="7" spans="1:19" ht="14.25" customHeight="1" x14ac:dyDescent="0.25">
      <c r="A7" s="62" t="s">
        <v>124</v>
      </c>
      <c r="B7" s="62"/>
      <c r="C7" s="62"/>
      <c r="D7" s="26">
        <f>SUM(L:L)+SUM(M:M)+SUM(N:N)+SUM(O:O)+SUM(P:P)</f>
        <v>0</v>
      </c>
      <c r="E7" s="17" t="s">
        <v>46</v>
      </c>
      <c r="F7" s="14"/>
      <c r="G7" s="17"/>
      <c r="H7" s="14"/>
      <c r="I7" s="14"/>
      <c r="J7" s="14"/>
    </row>
    <row r="8" spans="1:19" x14ac:dyDescent="0.25">
      <c r="A8" s="17"/>
      <c r="B8" s="17"/>
      <c r="C8" s="17"/>
      <c r="D8" s="26"/>
      <c r="E8" s="17"/>
      <c r="F8" s="17"/>
      <c r="G8" s="17"/>
      <c r="H8" s="14"/>
      <c r="I8" s="14"/>
      <c r="J8" s="14"/>
    </row>
    <row r="9" spans="1:19" x14ac:dyDescent="0.25">
      <c r="A9" s="62" t="s">
        <v>102</v>
      </c>
      <c r="B9" s="62"/>
      <c r="C9" s="62"/>
      <c r="D9" s="26">
        <f>SUM(S:S)</f>
        <v>0</v>
      </c>
      <c r="E9" s="14" t="s">
        <v>46</v>
      </c>
      <c r="F9" s="17"/>
      <c r="G9" s="17"/>
      <c r="H9" s="14"/>
      <c r="I9" s="14"/>
      <c r="J9" s="14"/>
    </row>
    <row r="10" spans="1:19" x14ac:dyDescent="0.25">
      <c r="A10" s="62" t="s">
        <v>125</v>
      </c>
      <c r="B10" s="62"/>
      <c r="C10" s="62"/>
      <c r="D10" s="26">
        <f>SUM(R:R)</f>
        <v>0</v>
      </c>
      <c r="E10" s="17" t="s">
        <v>46</v>
      </c>
      <c r="F10" s="17"/>
      <c r="G10" s="17"/>
      <c r="H10" s="14"/>
      <c r="I10" s="14"/>
      <c r="J10" s="14"/>
    </row>
    <row r="11" spans="1:19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61" t="s">
        <v>82</v>
      </c>
      <c r="L11" s="61"/>
      <c r="M11" s="61"/>
      <c r="N11" s="61"/>
      <c r="O11" s="61"/>
      <c r="P11" s="61"/>
      <c r="Q11" s="61"/>
      <c r="R11" s="61" t="s">
        <v>81</v>
      </c>
      <c r="S11" s="61"/>
    </row>
    <row r="12" spans="1:19" ht="31.5" customHeight="1" x14ac:dyDescent="0.25">
      <c r="A12" s="29" t="s">
        <v>84</v>
      </c>
      <c r="B12" s="29" t="s">
        <v>85</v>
      </c>
      <c r="C12" s="29" t="s">
        <v>51</v>
      </c>
      <c r="D12" s="29" t="s">
        <v>4</v>
      </c>
      <c r="E12" s="29" t="s">
        <v>52</v>
      </c>
      <c r="F12" s="29" t="s">
        <v>26</v>
      </c>
      <c r="G12" s="29" t="s">
        <v>86</v>
      </c>
      <c r="H12" s="29" t="s">
        <v>128</v>
      </c>
      <c r="I12" s="29" t="s">
        <v>79</v>
      </c>
      <c r="J12" s="29" t="s">
        <v>131</v>
      </c>
      <c r="K12" s="15" t="s">
        <v>115</v>
      </c>
      <c r="L12" s="15" t="s">
        <v>75</v>
      </c>
      <c r="M12" s="15" t="s">
        <v>20</v>
      </c>
      <c r="N12" s="15" t="s">
        <v>117</v>
      </c>
      <c r="O12" s="15" t="s">
        <v>118</v>
      </c>
      <c r="P12" s="15" t="s">
        <v>119</v>
      </c>
      <c r="Q12" s="15" t="s">
        <v>45</v>
      </c>
      <c r="R12" s="12" t="s">
        <v>122</v>
      </c>
      <c r="S12" s="12" t="s">
        <v>90</v>
      </c>
    </row>
    <row r="13" spans="1:19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32"/>
      <c r="K13" s="12">
        <f>IF(E13&lt;1,0,(IF(G13="Utførelse",IF(F13="Dambruddsbølgeberegninger",B13,0),0)))</f>
        <v>0</v>
      </c>
      <c r="L13" s="12">
        <f>IF(E13&lt;1,0,(IF(G13="Utførelse",IF(F13="Kapasitet åpent flomløp",B13,0),0)))</f>
        <v>0</v>
      </c>
      <c r="M13" s="12">
        <f>IF(E13&lt;1,0,(IF(G13="Utførelse",IF(F13="Kapasitet lukket flomløp",B13,0),0)))</f>
        <v>0</v>
      </c>
      <c r="N13" s="12">
        <f>IF(E13&lt;1,0,(IF(G13="Utførelse",IF(F13="Kapasitet luker",B13,0),0)))</f>
        <v>0</v>
      </c>
      <c r="O13" s="12">
        <f>IF(E13&lt;1,0,(IF(G13="Utførelse",IF(F13="Kapasitet overføringstunnel",B13,0),0)))</f>
        <v>0</v>
      </c>
      <c r="P13" s="12">
        <f>IF(E13&lt;1,0,(IF(G13="Utførelse",IF(F13="Kapasitet kanal",B13,0),0)))</f>
        <v>0</v>
      </c>
      <c r="Q13" s="12">
        <f>IF(K13+L13+M13+N13+O13+P13&gt;0,0,B13)</f>
        <v>0</v>
      </c>
      <c r="R13" s="12">
        <f>IF(E13&lt;1,0,IF(A13&lt;(Støtteark!$H$4-5),0,(IF(G13="Utførelse",(K13+L13+M13+N13+O13+P13),IF(G13="Fagkontroll",(Q13),0)))))</f>
        <v>0</v>
      </c>
      <c r="S13" s="12">
        <f>IF(A13&lt;(Støtteark!$H$4-5),0,B13)</f>
        <v>0</v>
      </c>
    </row>
    <row r="14" spans="1:19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32"/>
      <c r="K14" s="12">
        <f t="shared" ref="K14:K77" si="0">IF(E14&lt;1,0,(IF(G14="Utførelse",IF(F14="Dambruddsbølgeberegninger",B14,0),0)))</f>
        <v>0</v>
      </c>
      <c r="L14" s="12">
        <f t="shared" ref="L14:L77" si="1">IF(E14&lt;1,0,(IF(G14="Utførelse",IF(F14="Kapasitet åpent flomløp",B14,0),0)))</f>
        <v>0</v>
      </c>
      <c r="M14" s="12">
        <f t="shared" ref="M14:M77" si="2">IF(E14&lt;1,0,(IF(G14="Utførelse",IF(F14="Kapasitet lukket flomløp",B14,0),0)))</f>
        <v>0</v>
      </c>
      <c r="N14" s="12">
        <f t="shared" ref="N14:N77" si="3">IF(E14&lt;1,0,(IF(G14="Utførelse",IF(F14="Kapasitet luker",B14,0),0)))</f>
        <v>0</v>
      </c>
      <c r="O14" s="12">
        <f t="shared" ref="O14:O77" si="4">IF(E14&lt;1,0,(IF(G14="Utførelse",IF(F14="Kapasitet overføringstunnel",B14,0),0)))</f>
        <v>0</v>
      </c>
      <c r="P14" s="12">
        <f t="shared" ref="P14:P77" si="5">IF(E14&lt;1,0,(IF(G14="Utførelse",IF(F14="Kapasitet kanal",B14,0),0)))</f>
        <v>0</v>
      </c>
      <c r="Q14" s="12">
        <f t="shared" ref="Q14:Q77" si="6">IF(K14+L14+M14+N14+O14+P14&gt;0,0,B14)</f>
        <v>0</v>
      </c>
      <c r="R14" s="12">
        <f>IF(E14&lt;1,0,IF(A14&lt;(Støtteark!$H$4-5),0,(IF(G14="Utførelse",(K14+L14+M14+N14+O14+P14),IF(G14="Fagkontroll",(Q14),0)))))</f>
        <v>0</v>
      </c>
      <c r="S14" s="12">
        <f>IF(A14&lt;(Støtteark!$H$4-5),0,B14)</f>
        <v>0</v>
      </c>
    </row>
    <row r="15" spans="1:19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32"/>
      <c r="K15" s="12">
        <f t="shared" si="0"/>
        <v>0</v>
      </c>
      <c r="L15" s="12">
        <f t="shared" si="1"/>
        <v>0</v>
      </c>
      <c r="M15" s="12">
        <f t="shared" si="2"/>
        <v>0</v>
      </c>
      <c r="N15" s="12">
        <f t="shared" si="3"/>
        <v>0</v>
      </c>
      <c r="O15" s="12">
        <f t="shared" si="4"/>
        <v>0</v>
      </c>
      <c r="P15" s="12">
        <f t="shared" si="5"/>
        <v>0</v>
      </c>
      <c r="Q15" s="12">
        <f t="shared" si="6"/>
        <v>0</v>
      </c>
      <c r="R15" s="12">
        <f>IF(E15&lt;1,0,IF(A15&lt;(Støtteark!$H$4-5),0,(IF(G15="Utførelse",(K15+L15+M15+N15+O15+P15),IF(G15="Fagkontroll",(Q15),0)))))</f>
        <v>0</v>
      </c>
      <c r="S15" s="12">
        <f>IF(A15&lt;(Støtteark!$H$4-5),0,B15)</f>
        <v>0</v>
      </c>
    </row>
    <row r="16" spans="1:19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32"/>
      <c r="K16" s="12">
        <f t="shared" si="0"/>
        <v>0</v>
      </c>
      <c r="L16" s="12">
        <f t="shared" si="1"/>
        <v>0</v>
      </c>
      <c r="M16" s="12">
        <f t="shared" si="2"/>
        <v>0</v>
      </c>
      <c r="N16" s="12">
        <f t="shared" si="3"/>
        <v>0</v>
      </c>
      <c r="O16" s="12">
        <f t="shared" si="4"/>
        <v>0</v>
      </c>
      <c r="P16" s="12">
        <f t="shared" si="5"/>
        <v>0</v>
      </c>
      <c r="Q16" s="12">
        <f t="shared" si="6"/>
        <v>0</v>
      </c>
      <c r="R16" s="12">
        <f>IF(E16&lt;1,0,IF(A16&lt;(Støtteark!$H$4-5),0,(IF(G16="Utførelse",(K16+L16+M16+N16+O16+P16),IF(G16="Fagkontroll",(Q16),0)))))</f>
        <v>0</v>
      </c>
      <c r="S16" s="12">
        <f>IF(A16&lt;(Støtteark!$H$4-5),0,B16)</f>
        <v>0</v>
      </c>
    </row>
    <row r="17" spans="1:19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32"/>
      <c r="K17" s="12">
        <f t="shared" si="0"/>
        <v>0</v>
      </c>
      <c r="L17" s="12">
        <f t="shared" si="1"/>
        <v>0</v>
      </c>
      <c r="M17" s="12">
        <f t="shared" si="2"/>
        <v>0</v>
      </c>
      <c r="N17" s="12">
        <f t="shared" si="3"/>
        <v>0</v>
      </c>
      <c r="O17" s="12">
        <f t="shared" si="4"/>
        <v>0</v>
      </c>
      <c r="P17" s="12">
        <f t="shared" si="5"/>
        <v>0</v>
      </c>
      <c r="Q17" s="12">
        <f t="shared" si="6"/>
        <v>0</v>
      </c>
      <c r="R17" s="12">
        <f>IF(E17&lt;1,0,IF(A17&lt;(Støtteark!$H$4-5),0,(IF(G17="Utførelse",(K17+L17+M17+N17+O17+P17),IF(G17="Fagkontroll",(Q17),0)))))</f>
        <v>0</v>
      </c>
      <c r="S17" s="12">
        <f>IF(A17&lt;(Støtteark!$H$4-5),0,B17)</f>
        <v>0</v>
      </c>
    </row>
    <row r="18" spans="1:19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32"/>
      <c r="K18" s="12">
        <f t="shared" si="0"/>
        <v>0</v>
      </c>
      <c r="L18" s="12">
        <f t="shared" si="1"/>
        <v>0</v>
      </c>
      <c r="M18" s="12">
        <f t="shared" si="2"/>
        <v>0</v>
      </c>
      <c r="N18" s="12">
        <f t="shared" si="3"/>
        <v>0</v>
      </c>
      <c r="O18" s="12">
        <f t="shared" si="4"/>
        <v>0</v>
      </c>
      <c r="P18" s="12">
        <f t="shared" si="5"/>
        <v>0</v>
      </c>
      <c r="Q18" s="12">
        <f t="shared" si="6"/>
        <v>0</v>
      </c>
      <c r="R18" s="12">
        <f>IF(E18&lt;1,0,IF(A18&lt;(Støtteark!$H$4-5),0,(IF(G18="Utførelse",(K18+L18+M18+N18+O18+P18),IF(G18="Fagkontroll",(Q18),0)))))</f>
        <v>0</v>
      </c>
      <c r="S18" s="12">
        <f>IF(A18&lt;(Støtteark!$H$4-5),0,B18)</f>
        <v>0</v>
      </c>
    </row>
    <row r="19" spans="1:19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32"/>
      <c r="K19" s="12">
        <f t="shared" si="0"/>
        <v>0</v>
      </c>
      <c r="L19" s="12">
        <f t="shared" si="1"/>
        <v>0</v>
      </c>
      <c r="M19" s="12">
        <f t="shared" si="2"/>
        <v>0</v>
      </c>
      <c r="N19" s="12">
        <f t="shared" si="3"/>
        <v>0</v>
      </c>
      <c r="O19" s="12">
        <f t="shared" si="4"/>
        <v>0</v>
      </c>
      <c r="P19" s="12">
        <f t="shared" si="5"/>
        <v>0</v>
      </c>
      <c r="Q19" s="12">
        <f t="shared" si="6"/>
        <v>0</v>
      </c>
      <c r="R19" s="12">
        <f>IF(E19&lt;1,0,IF(A19&lt;(Støtteark!$H$4-5),0,(IF(G19="Utførelse",(K19+L19+M19+N19+O19+P19),IF(G19="Fagkontroll",(Q19),0)))))</f>
        <v>0</v>
      </c>
      <c r="S19" s="12">
        <f>IF(A19&lt;(Støtteark!$H$4-5),0,B19)</f>
        <v>0</v>
      </c>
    </row>
    <row r="20" spans="1:19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32"/>
      <c r="K20" s="12">
        <f t="shared" si="0"/>
        <v>0</v>
      </c>
      <c r="L20" s="12">
        <f t="shared" si="1"/>
        <v>0</v>
      </c>
      <c r="M20" s="12">
        <f t="shared" si="2"/>
        <v>0</v>
      </c>
      <c r="N20" s="12">
        <f t="shared" si="3"/>
        <v>0</v>
      </c>
      <c r="O20" s="12">
        <f t="shared" si="4"/>
        <v>0</v>
      </c>
      <c r="P20" s="12">
        <f t="shared" si="5"/>
        <v>0</v>
      </c>
      <c r="Q20" s="12">
        <f t="shared" si="6"/>
        <v>0</v>
      </c>
      <c r="R20" s="12">
        <f>IF(E20&lt;1,0,IF(A20&lt;(Støtteark!$H$4-5),0,(IF(G20="Utførelse",(K20+L20+M20+N20+O20+P20),IF(G20="Fagkontroll",(Q20),0)))))</f>
        <v>0</v>
      </c>
      <c r="S20" s="12">
        <f>IF(A20&lt;(Støtteark!$H$4-5),0,B20)</f>
        <v>0</v>
      </c>
    </row>
    <row r="21" spans="1:19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32"/>
      <c r="K21" s="12">
        <f t="shared" si="0"/>
        <v>0</v>
      </c>
      <c r="L21" s="12">
        <f t="shared" si="1"/>
        <v>0</v>
      </c>
      <c r="M21" s="12">
        <f t="shared" si="2"/>
        <v>0</v>
      </c>
      <c r="N21" s="12">
        <f t="shared" si="3"/>
        <v>0</v>
      </c>
      <c r="O21" s="12">
        <f t="shared" si="4"/>
        <v>0</v>
      </c>
      <c r="P21" s="12">
        <f t="shared" si="5"/>
        <v>0</v>
      </c>
      <c r="Q21" s="12">
        <f t="shared" si="6"/>
        <v>0</v>
      </c>
      <c r="R21" s="12">
        <f>IF(E21&lt;1,0,IF(A21&lt;(Støtteark!$H$4-5),0,(IF(G21="Utførelse",(K21+L21+M21+N21+O21+P21),IF(G21="Fagkontroll",(Q21),0)))))</f>
        <v>0</v>
      </c>
      <c r="S21" s="12">
        <f>IF(A21&lt;(Støtteark!$H$4-5),0,B21)</f>
        <v>0</v>
      </c>
    </row>
    <row r="22" spans="1:19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32"/>
      <c r="K22" s="12">
        <f t="shared" si="0"/>
        <v>0</v>
      </c>
      <c r="L22" s="12">
        <f t="shared" si="1"/>
        <v>0</v>
      </c>
      <c r="M22" s="12">
        <f t="shared" si="2"/>
        <v>0</v>
      </c>
      <c r="N22" s="12">
        <f t="shared" si="3"/>
        <v>0</v>
      </c>
      <c r="O22" s="12">
        <f t="shared" si="4"/>
        <v>0</v>
      </c>
      <c r="P22" s="12">
        <f t="shared" si="5"/>
        <v>0</v>
      </c>
      <c r="Q22" s="12">
        <f t="shared" si="6"/>
        <v>0</v>
      </c>
      <c r="R22" s="12">
        <f>IF(E22&lt;1,0,IF(A22&lt;(Støtteark!$H$4-5),0,(IF(G22="Utførelse",(K22+L22+M22+N22+O22+P22),IF(G22="Fagkontroll",(Q22),0)))))</f>
        <v>0</v>
      </c>
      <c r="S22" s="12">
        <f>IF(A22&lt;(Støtteark!$H$4-5),0,B22)</f>
        <v>0</v>
      </c>
    </row>
    <row r="23" spans="1:19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32"/>
      <c r="K23" s="12">
        <f t="shared" si="0"/>
        <v>0</v>
      </c>
      <c r="L23" s="12">
        <f t="shared" si="1"/>
        <v>0</v>
      </c>
      <c r="M23" s="12">
        <f t="shared" si="2"/>
        <v>0</v>
      </c>
      <c r="N23" s="12">
        <f t="shared" si="3"/>
        <v>0</v>
      </c>
      <c r="O23" s="12">
        <f t="shared" si="4"/>
        <v>0</v>
      </c>
      <c r="P23" s="12">
        <f t="shared" si="5"/>
        <v>0</v>
      </c>
      <c r="Q23" s="12">
        <f t="shared" si="6"/>
        <v>0</v>
      </c>
      <c r="R23" s="12">
        <f>IF(E23&lt;1,0,IF(A23&lt;(Støtteark!$H$4-5),0,(IF(G23="Utførelse",(K23+L23+M23+N23+O23+P23),IF(G23="Fagkontroll",(Q23),0)))))</f>
        <v>0</v>
      </c>
      <c r="S23" s="12">
        <f>IF(A23&lt;(Støtteark!$H$4-5),0,B23)</f>
        <v>0</v>
      </c>
    </row>
    <row r="24" spans="1:19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32"/>
      <c r="K24" s="12">
        <f t="shared" si="0"/>
        <v>0</v>
      </c>
      <c r="L24" s="12">
        <f t="shared" si="1"/>
        <v>0</v>
      </c>
      <c r="M24" s="12">
        <f t="shared" si="2"/>
        <v>0</v>
      </c>
      <c r="N24" s="12">
        <f t="shared" si="3"/>
        <v>0</v>
      </c>
      <c r="O24" s="12">
        <f t="shared" si="4"/>
        <v>0</v>
      </c>
      <c r="P24" s="12">
        <f t="shared" si="5"/>
        <v>0</v>
      </c>
      <c r="Q24" s="12">
        <f t="shared" si="6"/>
        <v>0</v>
      </c>
      <c r="R24" s="12">
        <f>IF(E24&lt;1,0,IF(A24&lt;(Støtteark!$H$4-5),0,(IF(G24="Utførelse",(K24+L24+M24+N24+O24+P24),IF(G24="Fagkontroll",(Q24),0)))))</f>
        <v>0</v>
      </c>
      <c r="S24" s="12">
        <f>IF(A24&lt;(Støtteark!$H$4-5),0,B24)</f>
        <v>0</v>
      </c>
    </row>
    <row r="25" spans="1:19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32"/>
      <c r="K25" s="12">
        <f t="shared" si="0"/>
        <v>0</v>
      </c>
      <c r="L25" s="12">
        <f t="shared" si="1"/>
        <v>0</v>
      </c>
      <c r="M25" s="12">
        <f t="shared" si="2"/>
        <v>0</v>
      </c>
      <c r="N25" s="12">
        <f t="shared" si="3"/>
        <v>0</v>
      </c>
      <c r="O25" s="12">
        <f t="shared" si="4"/>
        <v>0</v>
      </c>
      <c r="P25" s="12">
        <f t="shared" si="5"/>
        <v>0</v>
      </c>
      <c r="Q25" s="12">
        <f t="shared" si="6"/>
        <v>0</v>
      </c>
      <c r="R25" s="12">
        <f>IF(E25&lt;1,0,IF(A25&lt;(Støtteark!$H$4-5),0,(IF(G25="Utførelse",(K25+L25+M25+N25+O25+P25),IF(G25="Fagkontroll",(Q25),0)))))</f>
        <v>0</v>
      </c>
      <c r="S25" s="12">
        <f>IF(A25&lt;(Støtteark!$H$4-5),0,B25)</f>
        <v>0</v>
      </c>
    </row>
    <row r="26" spans="1:19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32"/>
      <c r="K26" s="12">
        <f t="shared" si="0"/>
        <v>0</v>
      </c>
      <c r="L26" s="12">
        <f t="shared" si="1"/>
        <v>0</v>
      </c>
      <c r="M26" s="12">
        <f t="shared" si="2"/>
        <v>0</v>
      </c>
      <c r="N26" s="12">
        <f t="shared" si="3"/>
        <v>0</v>
      </c>
      <c r="O26" s="12">
        <f t="shared" si="4"/>
        <v>0</v>
      </c>
      <c r="P26" s="12">
        <f t="shared" si="5"/>
        <v>0</v>
      </c>
      <c r="Q26" s="12">
        <f t="shared" si="6"/>
        <v>0</v>
      </c>
      <c r="R26" s="12">
        <f>IF(E26&lt;1,0,IF(A26&lt;(Støtteark!$H$4-5),0,(IF(G26="Utførelse",(K26+L26+M26+N26+O26+P26),IF(G26="Fagkontroll",(Q26),0)))))</f>
        <v>0</v>
      </c>
      <c r="S26" s="12">
        <f>IF(A26&lt;(Støtteark!$H$4-5),0,B26)</f>
        <v>0</v>
      </c>
    </row>
    <row r="27" spans="1:19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32"/>
      <c r="K27" s="12">
        <f t="shared" si="0"/>
        <v>0</v>
      </c>
      <c r="L27" s="12">
        <f t="shared" si="1"/>
        <v>0</v>
      </c>
      <c r="M27" s="12">
        <f t="shared" si="2"/>
        <v>0</v>
      </c>
      <c r="N27" s="12">
        <f t="shared" si="3"/>
        <v>0</v>
      </c>
      <c r="O27" s="12">
        <f t="shared" si="4"/>
        <v>0</v>
      </c>
      <c r="P27" s="12">
        <f t="shared" si="5"/>
        <v>0</v>
      </c>
      <c r="Q27" s="12">
        <f t="shared" si="6"/>
        <v>0</v>
      </c>
      <c r="R27" s="12">
        <f>IF(E27&lt;1,0,IF(A27&lt;(Støtteark!$H$4-5),0,(IF(G27="Utførelse",(K27+L27+M27+N27+O27+P27),IF(G27="Fagkontroll",(Q27),0)))))</f>
        <v>0</v>
      </c>
      <c r="S27" s="12">
        <f>IF(A27&lt;(Støtteark!$H$4-5),0,B27)</f>
        <v>0</v>
      </c>
    </row>
    <row r="28" spans="1:19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32"/>
      <c r="K28" s="12">
        <f t="shared" si="0"/>
        <v>0</v>
      </c>
      <c r="L28" s="12">
        <f t="shared" si="1"/>
        <v>0</v>
      </c>
      <c r="M28" s="12">
        <f t="shared" si="2"/>
        <v>0</v>
      </c>
      <c r="N28" s="12">
        <f t="shared" si="3"/>
        <v>0</v>
      </c>
      <c r="O28" s="12">
        <f t="shared" si="4"/>
        <v>0</v>
      </c>
      <c r="P28" s="12">
        <f t="shared" si="5"/>
        <v>0</v>
      </c>
      <c r="Q28" s="12">
        <f t="shared" si="6"/>
        <v>0</v>
      </c>
      <c r="R28" s="12">
        <f>IF(E28&lt;1,0,IF(A28&lt;(Støtteark!$H$4-5),0,(IF(G28="Utførelse",(K28+L28+M28+N28+O28+P28),IF(G28="Fagkontroll",(Q28),0)))))</f>
        <v>0</v>
      </c>
      <c r="S28" s="12">
        <f>IF(A28&lt;(Støtteark!$H$4-5),0,B28)</f>
        <v>0</v>
      </c>
    </row>
    <row r="29" spans="1:19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32"/>
      <c r="K29" s="12">
        <f t="shared" si="0"/>
        <v>0</v>
      </c>
      <c r="L29" s="12">
        <f t="shared" si="1"/>
        <v>0</v>
      </c>
      <c r="M29" s="12">
        <f t="shared" si="2"/>
        <v>0</v>
      </c>
      <c r="N29" s="12">
        <f t="shared" si="3"/>
        <v>0</v>
      </c>
      <c r="O29" s="12">
        <f t="shared" si="4"/>
        <v>0</v>
      </c>
      <c r="P29" s="12">
        <f t="shared" si="5"/>
        <v>0</v>
      </c>
      <c r="Q29" s="12">
        <f t="shared" si="6"/>
        <v>0</v>
      </c>
      <c r="R29" s="12">
        <f>IF(E29&lt;1,0,IF(A29&lt;(Støtteark!$H$4-5),0,(IF(G29="Utførelse",(K29+L29+M29+N29+O29+P29),IF(G29="Fagkontroll",(Q29),0)))))</f>
        <v>0</v>
      </c>
      <c r="S29" s="12">
        <f>IF(A29&lt;(Støtteark!$H$4-5),0,B29)</f>
        <v>0</v>
      </c>
    </row>
    <row r="30" spans="1:19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32"/>
      <c r="K30" s="12">
        <f t="shared" si="0"/>
        <v>0</v>
      </c>
      <c r="L30" s="12">
        <f t="shared" si="1"/>
        <v>0</v>
      </c>
      <c r="M30" s="12">
        <f t="shared" si="2"/>
        <v>0</v>
      </c>
      <c r="N30" s="12">
        <f t="shared" si="3"/>
        <v>0</v>
      </c>
      <c r="O30" s="12">
        <f t="shared" si="4"/>
        <v>0</v>
      </c>
      <c r="P30" s="12">
        <f t="shared" si="5"/>
        <v>0</v>
      </c>
      <c r="Q30" s="12">
        <f t="shared" si="6"/>
        <v>0</v>
      </c>
      <c r="R30" s="12">
        <f>IF(E30&lt;1,0,IF(A30&lt;(Støtteark!$H$4-5),0,(IF(G30="Utførelse",(K30+L30+M30+N30+O30+P30),IF(G30="Fagkontroll",(Q30),0)))))</f>
        <v>0</v>
      </c>
      <c r="S30" s="12">
        <f>IF(A30&lt;(Støtteark!$H$4-5),0,B30)</f>
        <v>0</v>
      </c>
    </row>
    <row r="31" spans="1:19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32"/>
      <c r="K31" s="12">
        <f t="shared" si="0"/>
        <v>0</v>
      </c>
      <c r="L31" s="12">
        <f t="shared" si="1"/>
        <v>0</v>
      </c>
      <c r="M31" s="12">
        <f t="shared" si="2"/>
        <v>0</v>
      </c>
      <c r="N31" s="12">
        <f t="shared" si="3"/>
        <v>0</v>
      </c>
      <c r="O31" s="12">
        <f t="shared" si="4"/>
        <v>0</v>
      </c>
      <c r="P31" s="12">
        <f t="shared" si="5"/>
        <v>0</v>
      </c>
      <c r="Q31" s="12">
        <f t="shared" si="6"/>
        <v>0</v>
      </c>
      <c r="R31" s="12">
        <f>IF(E31&lt;1,0,IF(A31&lt;(Støtteark!$H$4-5),0,(IF(G31="Utførelse",(K31+L31+M31+N31+O31+P31),IF(G31="Fagkontroll",(Q31),0)))))</f>
        <v>0</v>
      </c>
      <c r="S31" s="12">
        <f>IF(A31&lt;(Støtteark!$H$4-5),0,B31)</f>
        <v>0</v>
      </c>
    </row>
    <row r="32" spans="1:19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32"/>
      <c r="K32" s="12">
        <f t="shared" si="0"/>
        <v>0</v>
      </c>
      <c r="L32" s="12">
        <f t="shared" si="1"/>
        <v>0</v>
      </c>
      <c r="M32" s="12">
        <f t="shared" si="2"/>
        <v>0</v>
      </c>
      <c r="N32" s="12">
        <f t="shared" si="3"/>
        <v>0</v>
      </c>
      <c r="O32" s="12">
        <f t="shared" si="4"/>
        <v>0</v>
      </c>
      <c r="P32" s="12">
        <f t="shared" si="5"/>
        <v>0</v>
      </c>
      <c r="Q32" s="12">
        <f t="shared" si="6"/>
        <v>0</v>
      </c>
      <c r="R32" s="12">
        <f>IF(E32&lt;1,0,IF(A32&lt;(Støtteark!$H$4-5),0,(IF(G32="Utførelse",(K32+L32+M32+N32+O32+P32),IF(G32="Fagkontroll",(Q32),0)))))</f>
        <v>0</v>
      </c>
      <c r="S32" s="12">
        <f>IF(A32&lt;(Støtteark!$H$4-5),0,B32)</f>
        <v>0</v>
      </c>
    </row>
    <row r="33" spans="1:19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32"/>
      <c r="K33" s="12">
        <f t="shared" si="0"/>
        <v>0</v>
      </c>
      <c r="L33" s="12">
        <f t="shared" si="1"/>
        <v>0</v>
      </c>
      <c r="M33" s="12">
        <f t="shared" si="2"/>
        <v>0</v>
      </c>
      <c r="N33" s="12">
        <f t="shared" si="3"/>
        <v>0</v>
      </c>
      <c r="O33" s="12">
        <f t="shared" si="4"/>
        <v>0</v>
      </c>
      <c r="P33" s="12">
        <f t="shared" si="5"/>
        <v>0</v>
      </c>
      <c r="Q33" s="12">
        <f t="shared" si="6"/>
        <v>0</v>
      </c>
      <c r="R33" s="12">
        <f>IF(E33&lt;1,0,IF(A33&lt;(Støtteark!$H$4-5),0,(IF(G33="Utførelse",(K33+L33+M33+N33+O33+P33),IF(G33="Fagkontroll",(Q33),0)))))</f>
        <v>0</v>
      </c>
      <c r="S33" s="12">
        <f>IF(A33&lt;(Støtteark!$H$4-5),0,B33)</f>
        <v>0</v>
      </c>
    </row>
    <row r="34" spans="1:19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32"/>
      <c r="K34" s="12">
        <f t="shared" si="0"/>
        <v>0</v>
      </c>
      <c r="L34" s="12">
        <f t="shared" si="1"/>
        <v>0</v>
      </c>
      <c r="M34" s="12">
        <f t="shared" si="2"/>
        <v>0</v>
      </c>
      <c r="N34" s="12">
        <f t="shared" si="3"/>
        <v>0</v>
      </c>
      <c r="O34" s="12">
        <f t="shared" si="4"/>
        <v>0</v>
      </c>
      <c r="P34" s="12">
        <f t="shared" si="5"/>
        <v>0</v>
      </c>
      <c r="Q34" s="12">
        <f t="shared" si="6"/>
        <v>0</v>
      </c>
      <c r="R34" s="12">
        <f>IF(E34&lt;1,0,IF(A34&lt;(Støtteark!$H$4-5),0,(IF(G34="Utførelse",(K34+L34+M34+N34+O34+P34),IF(G34="Fagkontroll",(Q34),0)))))</f>
        <v>0</v>
      </c>
      <c r="S34" s="12">
        <f>IF(A34&lt;(Støtteark!$H$4-5),0,B34)</f>
        <v>0</v>
      </c>
    </row>
    <row r="35" spans="1:19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32"/>
      <c r="K35" s="12">
        <f t="shared" si="0"/>
        <v>0</v>
      </c>
      <c r="L35" s="12">
        <f t="shared" si="1"/>
        <v>0</v>
      </c>
      <c r="M35" s="12">
        <f t="shared" si="2"/>
        <v>0</v>
      </c>
      <c r="N35" s="12">
        <f t="shared" si="3"/>
        <v>0</v>
      </c>
      <c r="O35" s="12">
        <f t="shared" si="4"/>
        <v>0</v>
      </c>
      <c r="P35" s="12">
        <f t="shared" si="5"/>
        <v>0</v>
      </c>
      <c r="Q35" s="12">
        <f t="shared" si="6"/>
        <v>0</v>
      </c>
      <c r="R35" s="12">
        <f>IF(E35&lt;1,0,IF(A35&lt;(Støtteark!$H$4-5),0,(IF(G35="Utførelse",(K35+L35+M35+N35+O35+P35),IF(G35="Fagkontroll",(Q35),0)))))</f>
        <v>0</v>
      </c>
      <c r="S35" s="12">
        <f>IF(A35&lt;(Støtteark!$H$4-5),0,B35)</f>
        <v>0</v>
      </c>
    </row>
    <row r="36" spans="1:19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32"/>
      <c r="K36" s="12">
        <f t="shared" si="0"/>
        <v>0</v>
      </c>
      <c r="L36" s="12">
        <f t="shared" si="1"/>
        <v>0</v>
      </c>
      <c r="M36" s="12">
        <f t="shared" si="2"/>
        <v>0</v>
      </c>
      <c r="N36" s="12">
        <f t="shared" si="3"/>
        <v>0</v>
      </c>
      <c r="O36" s="12">
        <f t="shared" si="4"/>
        <v>0</v>
      </c>
      <c r="P36" s="12">
        <f t="shared" si="5"/>
        <v>0</v>
      </c>
      <c r="Q36" s="12">
        <f t="shared" si="6"/>
        <v>0</v>
      </c>
      <c r="R36" s="12">
        <f>IF(E36&lt;1,0,IF(A36&lt;(Støtteark!$H$4-5),0,(IF(G36="Utførelse",(K36+L36+M36+N36+O36+P36),IF(G36="Fagkontroll",(Q36),0)))))</f>
        <v>0</v>
      </c>
      <c r="S36" s="12">
        <f>IF(A36&lt;(Støtteark!$H$4-5),0,B36)</f>
        <v>0</v>
      </c>
    </row>
    <row r="37" spans="1:19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32"/>
      <c r="K37" s="12">
        <f t="shared" si="0"/>
        <v>0</v>
      </c>
      <c r="L37" s="12">
        <f t="shared" si="1"/>
        <v>0</v>
      </c>
      <c r="M37" s="12">
        <f t="shared" si="2"/>
        <v>0</v>
      </c>
      <c r="N37" s="12">
        <f t="shared" si="3"/>
        <v>0</v>
      </c>
      <c r="O37" s="12">
        <f t="shared" si="4"/>
        <v>0</v>
      </c>
      <c r="P37" s="12">
        <f t="shared" si="5"/>
        <v>0</v>
      </c>
      <c r="Q37" s="12">
        <f t="shared" si="6"/>
        <v>0</v>
      </c>
      <c r="R37" s="12">
        <f>IF(E37&lt;1,0,IF(A37&lt;(Støtteark!$H$4-5),0,(IF(G37="Utførelse",(K37+L37+M37+N37+O37+P37),IF(G37="Fagkontroll",(Q37),0)))))</f>
        <v>0</v>
      </c>
      <c r="S37" s="12">
        <f>IF(A37&lt;(Støtteark!$H$4-5),0,B37)</f>
        <v>0</v>
      </c>
    </row>
    <row r="38" spans="1:19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32"/>
      <c r="K38" s="12">
        <f t="shared" si="0"/>
        <v>0</v>
      </c>
      <c r="L38" s="12">
        <f t="shared" si="1"/>
        <v>0</v>
      </c>
      <c r="M38" s="12">
        <f t="shared" si="2"/>
        <v>0</v>
      </c>
      <c r="N38" s="12">
        <f t="shared" si="3"/>
        <v>0</v>
      </c>
      <c r="O38" s="12">
        <f t="shared" si="4"/>
        <v>0</v>
      </c>
      <c r="P38" s="12">
        <f t="shared" si="5"/>
        <v>0</v>
      </c>
      <c r="Q38" s="12">
        <f t="shared" si="6"/>
        <v>0</v>
      </c>
      <c r="R38" s="12">
        <f>IF(E38&lt;1,0,IF(A38&lt;(Støtteark!$H$4-5),0,(IF(G38="Utførelse",(K38+L38+M38+N38+O38+P38),IF(G38="Fagkontroll",(Q38),0)))))</f>
        <v>0</v>
      </c>
      <c r="S38" s="12">
        <f>IF(A38&lt;(Støtteark!$H$4-5),0,B38)</f>
        <v>0</v>
      </c>
    </row>
    <row r="39" spans="1:19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32"/>
      <c r="K39" s="12">
        <f t="shared" si="0"/>
        <v>0</v>
      </c>
      <c r="L39" s="12">
        <f t="shared" si="1"/>
        <v>0</v>
      </c>
      <c r="M39" s="12">
        <f t="shared" si="2"/>
        <v>0</v>
      </c>
      <c r="N39" s="12">
        <f t="shared" si="3"/>
        <v>0</v>
      </c>
      <c r="O39" s="12">
        <f t="shared" si="4"/>
        <v>0</v>
      </c>
      <c r="P39" s="12">
        <f t="shared" si="5"/>
        <v>0</v>
      </c>
      <c r="Q39" s="12">
        <f t="shared" si="6"/>
        <v>0</v>
      </c>
      <c r="R39" s="12">
        <f>IF(E39&lt;1,0,IF(A39&lt;(Støtteark!$H$4-5),0,(IF(G39="Utførelse",(K39+L39+M39+N39+O39+P39),IF(G39="Fagkontroll",(Q39),0)))))</f>
        <v>0</v>
      </c>
      <c r="S39" s="12">
        <f>IF(A39&lt;(Støtteark!$H$4-5),0,B39)</f>
        <v>0</v>
      </c>
    </row>
    <row r="40" spans="1:19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32"/>
      <c r="K40" s="12">
        <f t="shared" si="0"/>
        <v>0</v>
      </c>
      <c r="L40" s="12">
        <f t="shared" si="1"/>
        <v>0</v>
      </c>
      <c r="M40" s="12">
        <f t="shared" si="2"/>
        <v>0</v>
      </c>
      <c r="N40" s="12">
        <f t="shared" si="3"/>
        <v>0</v>
      </c>
      <c r="O40" s="12">
        <f t="shared" si="4"/>
        <v>0</v>
      </c>
      <c r="P40" s="12">
        <f t="shared" si="5"/>
        <v>0</v>
      </c>
      <c r="Q40" s="12">
        <f t="shared" si="6"/>
        <v>0</v>
      </c>
      <c r="R40" s="12">
        <f>IF(E40&lt;1,0,IF(A40&lt;(Støtteark!$H$4-5),0,(IF(G40="Utførelse",(K40+L40+M40+N40+O40+P40),IF(G40="Fagkontroll",(Q40),0)))))</f>
        <v>0</v>
      </c>
      <c r="S40" s="12">
        <f>IF(A40&lt;(Støtteark!$H$4-5),0,B40)</f>
        <v>0</v>
      </c>
    </row>
    <row r="41" spans="1:19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32"/>
      <c r="K41" s="12">
        <f t="shared" si="0"/>
        <v>0</v>
      </c>
      <c r="L41" s="12">
        <f t="shared" si="1"/>
        <v>0</v>
      </c>
      <c r="M41" s="12">
        <f t="shared" si="2"/>
        <v>0</v>
      </c>
      <c r="N41" s="12">
        <f t="shared" si="3"/>
        <v>0</v>
      </c>
      <c r="O41" s="12">
        <f t="shared" si="4"/>
        <v>0</v>
      </c>
      <c r="P41" s="12">
        <f t="shared" si="5"/>
        <v>0</v>
      </c>
      <c r="Q41" s="12">
        <f t="shared" si="6"/>
        <v>0</v>
      </c>
      <c r="R41" s="12">
        <f>IF(E41&lt;1,0,IF(A41&lt;(Støtteark!$H$4-5),0,(IF(G41="Utførelse",(K41+L41+M41+N41+O41+P41),IF(G41="Fagkontroll",(Q41),0)))))</f>
        <v>0</v>
      </c>
      <c r="S41" s="12">
        <f>IF(A41&lt;(Støtteark!$H$4-5),0,B41)</f>
        <v>0</v>
      </c>
    </row>
    <row r="42" spans="1:19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32"/>
      <c r="K42" s="12">
        <f t="shared" si="0"/>
        <v>0</v>
      </c>
      <c r="L42" s="12">
        <f t="shared" si="1"/>
        <v>0</v>
      </c>
      <c r="M42" s="12">
        <f t="shared" si="2"/>
        <v>0</v>
      </c>
      <c r="N42" s="12">
        <f t="shared" si="3"/>
        <v>0</v>
      </c>
      <c r="O42" s="12">
        <f t="shared" si="4"/>
        <v>0</v>
      </c>
      <c r="P42" s="12">
        <f t="shared" si="5"/>
        <v>0</v>
      </c>
      <c r="Q42" s="12">
        <f t="shared" si="6"/>
        <v>0</v>
      </c>
      <c r="R42" s="12">
        <f>IF(E42&lt;1,0,IF(A42&lt;(Støtteark!$H$4-5),0,(IF(G42="Utførelse",(K42+L42+M42+N42+O42+P42),IF(G42="Fagkontroll",(Q42),0)))))</f>
        <v>0</v>
      </c>
      <c r="S42" s="12">
        <f>IF(A42&lt;(Støtteark!$H$4-5),0,B42)</f>
        <v>0</v>
      </c>
    </row>
    <row r="43" spans="1:19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32"/>
      <c r="K43" s="12">
        <f t="shared" si="0"/>
        <v>0</v>
      </c>
      <c r="L43" s="12">
        <f t="shared" si="1"/>
        <v>0</v>
      </c>
      <c r="M43" s="12">
        <f t="shared" si="2"/>
        <v>0</v>
      </c>
      <c r="N43" s="12">
        <f t="shared" si="3"/>
        <v>0</v>
      </c>
      <c r="O43" s="12">
        <f t="shared" si="4"/>
        <v>0</v>
      </c>
      <c r="P43" s="12">
        <f t="shared" si="5"/>
        <v>0</v>
      </c>
      <c r="Q43" s="12">
        <f t="shared" si="6"/>
        <v>0</v>
      </c>
      <c r="R43" s="12">
        <f>IF(E43&lt;1,0,IF(A43&lt;(Støtteark!$H$4-5),0,(IF(G43="Utførelse",(K43+L43+M43+N43+O43+P43),IF(G43="Fagkontroll",(Q43),0)))))</f>
        <v>0</v>
      </c>
      <c r="S43" s="12">
        <f>IF(A43&lt;(Støtteark!$H$4-5),0,B43)</f>
        <v>0</v>
      </c>
    </row>
    <row r="44" spans="1:19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32"/>
      <c r="K44" s="12">
        <f t="shared" si="0"/>
        <v>0</v>
      </c>
      <c r="L44" s="12">
        <f t="shared" si="1"/>
        <v>0</v>
      </c>
      <c r="M44" s="12">
        <f t="shared" si="2"/>
        <v>0</v>
      </c>
      <c r="N44" s="12">
        <f t="shared" si="3"/>
        <v>0</v>
      </c>
      <c r="O44" s="12">
        <f t="shared" si="4"/>
        <v>0</v>
      </c>
      <c r="P44" s="12">
        <f t="shared" si="5"/>
        <v>0</v>
      </c>
      <c r="Q44" s="12">
        <f t="shared" si="6"/>
        <v>0</v>
      </c>
      <c r="R44" s="12">
        <f>IF(E44&lt;1,0,IF(A44&lt;(Støtteark!$H$4-5),0,(IF(G44="Utførelse",(K44+L44+M44+N44+O44+P44),IF(G44="Fagkontroll",(Q44),0)))))</f>
        <v>0</v>
      </c>
      <c r="S44" s="12">
        <f>IF(A44&lt;(Støtteark!$H$4-5),0,B44)</f>
        <v>0</v>
      </c>
    </row>
    <row r="45" spans="1:19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32"/>
      <c r="K45" s="12">
        <f t="shared" si="0"/>
        <v>0</v>
      </c>
      <c r="L45" s="12">
        <f t="shared" si="1"/>
        <v>0</v>
      </c>
      <c r="M45" s="12">
        <f t="shared" si="2"/>
        <v>0</v>
      </c>
      <c r="N45" s="12">
        <f t="shared" si="3"/>
        <v>0</v>
      </c>
      <c r="O45" s="12">
        <f t="shared" si="4"/>
        <v>0</v>
      </c>
      <c r="P45" s="12">
        <f t="shared" si="5"/>
        <v>0</v>
      </c>
      <c r="Q45" s="12">
        <f t="shared" si="6"/>
        <v>0</v>
      </c>
      <c r="R45" s="12">
        <f>IF(E45&lt;1,0,IF(A45&lt;(Støtteark!$H$4-5),0,(IF(G45="Utførelse",(K45+L45+M45+N45+O45+P45),IF(G45="Fagkontroll",(Q45),0)))))</f>
        <v>0</v>
      </c>
      <c r="S45" s="12">
        <f>IF(A45&lt;(Støtteark!$H$4-5),0,B45)</f>
        <v>0</v>
      </c>
    </row>
    <row r="46" spans="1:19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32"/>
      <c r="K46" s="12">
        <f t="shared" si="0"/>
        <v>0</v>
      </c>
      <c r="L46" s="12">
        <f t="shared" si="1"/>
        <v>0</v>
      </c>
      <c r="M46" s="12">
        <f t="shared" si="2"/>
        <v>0</v>
      </c>
      <c r="N46" s="12">
        <f t="shared" si="3"/>
        <v>0</v>
      </c>
      <c r="O46" s="12">
        <f t="shared" si="4"/>
        <v>0</v>
      </c>
      <c r="P46" s="12">
        <f t="shared" si="5"/>
        <v>0</v>
      </c>
      <c r="Q46" s="12">
        <f t="shared" si="6"/>
        <v>0</v>
      </c>
      <c r="R46" s="12">
        <f>IF(E46&lt;1,0,IF(A46&lt;(Støtteark!$H$4-5),0,(IF(G46="Utførelse",(K46+L46+M46+N46+O46+P46),IF(G46="Fagkontroll",(Q46),0)))))</f>
        <v>0</v>
      </c>
      <c r="S46" s="12">
        <f>IF(A46&lt;(Støtteark!$H$4-5),0,B46)</f>
        <v>0</v>
      </c>
    </row>
    <row r="47" spans="1:19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32"/>
      <c r="K47" s="12">
        <f t="shared" si="0"/>
        <v>0</v>
      </c>
      <c r="L47" s="12">
        <f t="shared" si="1"/>
        <v>0</v>
      </c>
      <c r="M47" s="12">
        <f t="shared" si="2"/>
        <v>0</v>
      </c>
      <c r="N47" s="12">
        <f t="shared" si="3"/>
        <v>0</v>
      </c>
      <c r="O47" s="12">
        <f t="shared" si="4"/>
        <v>0</v>
      </c>
      <c r="P47" s="12">
        <f t="shared" si="5"/>
        <v>0</v>
      </c>
      <c r="Q47" s="12">
        <f t="shared" si="6"/>
        <v>0</v>
      </c>
      <c r="R47" s="12">
        <f>IF(E47&lt;1,0,IF(A47&lt;(Støtteark!$H$4-5),0,(IF(G47="Utførelse",(K47+L47+M47+N47+O47+P47),IF(G47="Fagkontroll",(Q47),0)))))</f>
        <v>0</v>
      </c>
      <c r="S47" s="12">
        <f>IF(A47&lt;(Støtteark!$H$4-5),0,B47)</f>
        <v>0</v>
      </c>
    </row>
    <row r="48" spans="1:19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32"/>
      <c r="K48" s="12">
        <f t="shared" si="0"/>
        <v>0</v>
      </c>
      <c r="L48" s="12">
        <f t="shared" si="1"/>
        <v>0</v>
      </c>
      <c r="M48" s="12">
        <f t="shared" si="2"/>
        <v>0</v>
      </c>
      <c r="N48" s="12">
        <f t="shared" si="3"/>
        <v>0</v>
      </c>
      <c r="O48" s="12">
        <f t="shared" si="4"/>
        <v>0</v>
      </c>
      <c r="P48" s="12">
        <f t="shared" si="5"/>
        <v>0</v>
      </c>
      <c r="Q48" s="12">
        <f t="shared" si="6"/>
        <v>0</v>
      </c>
      <c r="R48" s="12">
        <f>IF(E48&lt;1,0,IF(A48&lt;(Støtteark!$H$4-5),0,(IF(G48="Utførelse",(K48+L48+M48+N48+O48+P48),IF(G48="Fagkontroll",(Q48),0)))))</f>
        <v>0</v>
      </c>
      <c r="S48" s="12">
        <f>IF(A48&lt;(Støtteark!$H$4-5),0,B48)</f>
        <v>0</v>
      </c>
    </row>
    <row r="49" spans="1:19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32"/>
      <c r="K49" s="12">
        <f t="shared" si="0"/>
        <v>0</v>
      </c>
      <c r="L49" s="12">
        <f t="shared" si="1"/>
        <v>0</v>
      </c>
      <c r="M49" s="12">
        <f t="shared" si="2"/>
        <v>0</v>
      </c>
      <c r="N49" s="12">
        <f t="shared" si="3"/>
        <v>0</v>
      </c>
      <c r="O49" s="12">
        <f t="shared" si="4"/>
        <v>0</v>
      </c>
      <c r="P49" s="12">
        <f t="shared" si="5"/>
        <v>0</v>
      </c>
      <c r="Q49" s="12">
        <f t="shared" si="6"/>
        <v>0</v>
      </c>
      <c r="R49" s="12">
        <f>IF(E49&lt;1,0,IF(A49&lt;(Støtteark!$H$4-5),0,(IF(G49="Utførelse",(K49+L49+M49+N49+O49+P49),IF(G49="Fagkontroll",(Q49),0)))))</f>
        <v>0</v>
      </c>
      <c r="S49" s="12">
        <f>IF(A49&lt;(Støtteark!$H$4-5),0,B49)</f>
        <v>0</v>
      </c>
    </row>
    <row r="50" spans="1:19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32"/>
      <c r="K50" s="12">
        <f t="shared" si="0"/>
        <v>0</v>
      </c>
      <c r="L50" s="12">
        <f t="shared" si="1"/>
        <v>0</v>
      </c>
      <c r="M50" s="12">
        <f t="shared" si="2"/>
        <v>0</v>
      </c>
      <c r="N50" s="12">
        <f t="shared" si="3"/>
        <v>0</v>
      </c>
      <c r="O50" s="12">
        <f t="shared" si="4"/>
        <v>0</v>
      </c>
      <c r="P50" s="12">
        <f t="shared" si="5"/>
        <v>0</v>
      </c>
      <c r="Q50" s="12">
        <f t="shared" si="6"/>
        <v>0</v>
      </c>
      <c r="R50" s="12">
        <f>IF(E50&lt;1,0,IF(A50&lt;(Støtteark!$H$4-5),0,(IF(G50="Utførelse",(K50+L50+M50+N50+O50+P50),IF(G50="Fagkontroll",(Q50),0)))))</f>
        <v>0</v>
      </c>
      <c r="S50" s="12">
        <f>IF(A50&lt;(Støtteark!$H$4-5),0,B50)</f>
        <v>0</v>
      </c>
    </row>
    <row r="51" spans="1:19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32"/>
      <c r="K51" s="12">
        <f t="shared" si="0"/>
        <v>0</v>
      </c>
      <c r="L51" s="12">
        <f t="shared" si="1"/>
        <v>0</v>
      </c>
      <c r="M51" s="12">
        <f t="shared" si="2"/>
        <v>0</v>
      </c>
      <c r="N51" s="12">
        <f t="shared" si="3"/>
        <v>0</v>
      </c>
      <c r="O51" s="12">
        <f t="shared" si="4"/>
        <v>0</v>
      </c>
      <c r="P51" s="12">
        <f t="shared" si="5"/>
        <v>0</v>
      </c>
      <c r="Q51" s="12">
        <f t="shared" si="6"/>
        <v>0</v>
      </c>
      <c r="R51" s="12">
        <f>IF(E51&lt;1,0,IF(A51&lt;(Støtteark!$H$4-5),0,(IF(G51="Utførelse",(K51+L51+M51+N51+O51+P51),IF(G51="Fagkontroll",(Q51),0)))))</f>
        <v>0</v>
      </c>
      <c r="S51" s="12">
        <f>IF(A51&lt;(Støtteark!$H$4-5),0,B51)</f>
        <v>0</v>
      </c>
    </row>
    <row r="52" spans="1:19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32"/>
      <c r="K52" s="12">
        <f t="shared" si="0"/>
        <v>0</v>
      </c>
      <c r="L52" s="12">
        <f t="shared" si="1"/>
        <v>0</v>
      </c>
      <c r="M52" s="12">
        <f t="shared" si="2"/>
        <v>0</v>
      </c>
      <c r="N52" s="12">
        <f t="shared" si="3"/>
        <v>0</v>
      </c>
      <c r="O52" s="12">
        <f t="shared" si="4"/>
        <v>0</v>
      </c>
      <c r="P52" s="12">
        <f t="shared" si="5"/>
        <v>0</v>
      </c>
      <c r="Q52" s="12">
        <f t="shared" si="6"/>
        <v>0</v>
      </c>
      <c r="R52" s="12">
        <f>IF(E52&lt;1,0,IF(A52&lt;(Støtteark!$H$4-5),0,(IF(G52="Utførelse",(K52+L52+M52+N52+O52+P52),IF(G52="Fagkontroll",(Q52),0)))))</f>
        <v>0</v>
      </c>
      <c r="S52" s="12">
        <f>IF(A52&lt;(Støtteark!$H$4-5),0,B52)</f>
        <v>0</v>
      </c>
    </row>
    <row r="53" spans="1:19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32"/>
      <c r="K53" s="12">
        <f t="shared" si="0"/>
        <v>0</v>
      </c>
      <c r="L53" s="12">
        <f t="shared" si="1"/>
        <v>0</v>
      </c>
      <c r="M53" s="12">
        <f t="shared" si="2"/>
        <v>0</v>
      </c>
      <c r="N53" s="12">
        <f t="shared" si="3"/>
        <v>0</v>
      </c>
      <c r="O53" s="12">
        <f t="shared" si="4"/>
        <v>0</v>
      </c>
      <c r="P53" s="12">
        <f t="shared" si="5"/>
        <v>0</v>
      </c>
      <c r="Q53" s="12">
        <f t="shared" si="6"/>
        <v>0</v>
      </c>
      <c r="R53" s="12">
        <f>IF(E53&lt;1,0,IF(A53&lt;(Støtteark!$H$4-5),0,(IF(G53="Utførelse",(K53+L53+M53+N53+O53+P53),IF(G53="Fagkontroll",(Q53),0)))))</f>
        <v>0</v>
      </c>
      <c r="S53" s="12">
        <f>IF(A53&lt;(Støtteark!$H$4-5),0,B53)</f>
        <v>0</v>
      </c>
    </row>
    <row r="54" spans="1:19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32"/>
      <c r="K54" s="12">
        <f t="shared" si="0"/>
        <v>0</v>
      </c>
      <c r="L54" s="12">
        <f t="shared" si="1"/>
        <v>0</v>
      </c>
      <c r="M54" s="12">
        <f t="shared" si="2"/>
        <v>0</v>
      </c>
      <c r="N54" s="12">
        <f t="shared" si="3"/>
        <v>0</v>
      </c>
      <c r="O54" s="12">
        <f t="shared" si="4"/>
        <v>0</v>
      </c>
      <c r="P54" s="12">
        <f t="shared" si="5"/>
        <v>0</v>
      </c>
      <c r="Q54" s="12">
        <f t="shared" si="6"/>
        <v>0</v>
      </c>
      <c r="R54" s="12">
        <f>IF(E54&lt;1,0,IF(A54&lt;(Støtteark!$H$4-5),0,(IF(G54="Utførelse",(K54+L54+M54+N54+O54+P54),IF(G54="Fagkontroll",(Q54),0)))))</f>
        <v>0</v>
      </c>
      <c r="S54" s="12">
        <f>IF(A54&lt;(Støtteark!$H$4-5),0,B54)</f>
        <v>0</v>
      </c>
    </row>
    <row r="55" spans="1:19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32"/>
      <c r="K55" s="12">
        <f t="shared" si="0"/>
        <v>0</v>
      </c>
      <c r="L55" s="12">
        <f t="shared" si="1"/>
        <v>0</v>
      </c>
      <c r="M55" s="12">
        <f t="shared" si="2"/>
        <v>0</v>
      </c>
      <c r="N55" s="12">
        <f t="shared" si="3"/>
        <v>0</v>
      </c>
      <c r="O55" s="12">
        <f t="shared" si="4"/>
        <v>0</v>
      </c>
      <c r="P55" s="12">
        <f t="shared" si="5"/>
        <v>0</v>
      </c>
      <c r="Q55" s="12">
        <f t="shared" si="6"/>
        <v>0</v>
      </c>
      <c r="R55" s="12">
        <f>IF(E55&lt;1,0,IF(A55&lt;(Støtteark!$H$4-5),0,(IF(G55="Utførelse",(K55+L55+M55+N55+O55+P55),IF(G55="Fagkontroll",(Q55),0)))))</f>
        <v>0</v>
      </c>
      <c r="S55" s="12">
        <f>IF(A55&lt;(Støtteark!$H$4-5),0,B55)</f>
        <v>0</v>
      </c>
    </row>
    <row r="56" spans="1:19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32"/>
      <c r="K56" s="12">
        <f t="shared" si="0"/>
        <v>0</v>
      </c>
      <c r="L56" s="12">
        <f t="shared" si="1"/>
        <v>0</v>
      </c>
      <c r="M56" s="12">
        <f t="shared" si="2"/>
        <v>0</v>
      </c>
      <c r="N56" s="12">
        <f t="shared" si="3"/>
        <v>0</v>
      </c>
      <c r="O56" s="12">
        <f t="shared" si="4"/>
        <v>0</v>
      </c>
      <c r="P56" s="12">
        <f t="shared" si="5"/>
        <v>0</v>
      </c>
      <c r="Q56" s="12">
        <f t="shared" si="6"/>
        <v>0</v>
      </c>
      <c r="R56" s="12">
        <f>IF(E56&lt;1,0,IF(A56&lt;(Støtteark!$H$4-5),0,(IF(G56="Utførelse",(K56+L56+M56+N56+O56+P56),IF(G56="Fagkontroll",(Q56),0)))))</f>
        <v>0</v>
      </c>
      <c r="S56" s="12">
        <f>IF(A56&lt;(Støtteark!$H$4-5),0,B56)</f>
        <v>0</v>
      </c>
    </row>
    <row r="57" spans="1:19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32"/>
      <c r="K57" s="12">
        <f t="shared" si="0"/>
        <v>0</v>
      </c>
      <c r="L57" s="12">
        <f t="shared" si="1"/>
        <v>0</v>
      </c>
      <c r="M57" s="12">
        <f t="shared" si="2"/>
        <v>0</v>
      </c>
      <c r="N57" s="12">
        <f t="shared" si="3"/>
        <v>0</v>
      </c>
      <c r="O57" s="12">
        <f t="shared" si="4"/>
        <v>0</v>
      </c>
      <c r="P57" s="12">
        <f t="shared" si="5"/>
        <v>0</v>
      </c>
      <c r="Q57" s="12">
        <f t="shared" si="6"/>
        <v>0</v>
      </c>
      <c r="R57" s="12">
        <f>IF(E57&lt;1,0,IF(A57&lt;(Støtteark!$H$4-5),0,(IF(G57="Utførelse",(K57+L57+M57+N57+O57+P57),IF(G57="Fagkontroll",(Q57),0)))))</f>
        <v>0</v>
      </c>
      <c r="S57" s="12">
        <f>IF(A57&lt;(Støtteark!$H$4-5),0,B57)</f>
        <v>0</v>
      </c>
    </row>
    <row r="58" spans="1:19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32"/>
      <c r="K58" s="12">
        <f t="shared" si="0"/>
        <v>0</v>
      </c>
      <c r="L58" s="12">
        <f t="shared" si="1"/>
        <v>0</v>
      </c>
      <c r="M58" s="12">
        <f t="shared" si="2"/>
        <v>0</v>
      </c>
      <c r="N58" s="12">
        <f t="shared" si="3"/>
        <v>0</v>
      </c>
      <c r="O58" s="12">
        <f t="shared" si="4"/>
        <v>0</v>
      </c>
      <c r="P58" s="12">
        <f t="shared" si="5"/>
        <v>0</v>
      </c>
      <c r="Q58" s="12">
        <f t="shared" si="6"/>
        <v>0</v>
      </c>
      <c r="R58" s="12">
        <f>IF(E58&lt;1,0,IF(A58&lt;(Støtteark!$H$4-5),0,(IF(G58="Utførelse",(K58+L58+M58+N58+O58+P58),IF(G58="Fagkontroll",(Q58),0)))))</f>
        <v>0</v>
      </c>
      <c r="S58" s="12">
        <f>IF(A58&lt;(Støtteark!$H$4-5),0,B58)</f>
        <v>0</v>
      </c>
    </row>
    <row r="59" spans="1:19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32"/>
      <c r="K59" s="12">
        <f t="shared" si="0"/>
        <v>0</v>
      </c>
      <c r="L59" s="12">
        <f t="shared" si="1"/>
        <v>0</v>
      </c>
      <c r="M59" s="12">
        <f t="shared" si="2"/>
        <v>0</v>
      </c>
      <c r="N59" s="12">
        <f t="shared" si="3"/>
        <v>0</v>
      </c>
      <c r="O59" s="12">
        <f t="shared" si="4"/>
        <v>0</v>
      </c>
      <c r="P59" s="12">
        <f t="shared" si="5"/>
        <v>0</v>
      </c>
      <c r="Q59" s="12">
        <f t="shared" si="6"/>
        <v>0</v>
      </c>
      <c r="R59" s="12">
        <f>IF(E59&lt;1,0,IF(A59&lt;(Støtteark!$H$4-5),0,(IF(G59="Utførelse",(K59+L59+M59+N59+O59+P59),IF(G59="Fagkontroll",(Q59),0)))))</f>
        <v>0</v>
      </c>
      <c r="S59" s="12">
        <f>IF(A59&lt;(Støtteark!$H$4-5),0,B59)</f>
        <v>0</v>
      </c>
    </row>
    <row r="60" spans="1:19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32"/>
      <c r="K60" s="12">
        <f t="shared" si="0"/>
        <v>0</v>
      </c>
      <c r="L60" s="12">
        <f t="shared" si="1"/>
        <v>0</v>
      </c>
      <c r="M60" s="12">
        <f t="shared" si="2"/>
        <v>0</v>
      </c>
      <c r="N60" s="12">
        <f t="shared" si="3"/>
        <v>0</v>
      </c>
      <c r="O60" s="12">
        <f t="shared" si="4"/>
        <v>0</v>
      </c>
      <c r="P60" s="12">
        <f t="shared" si="5"/>
        <v>0</v>
      </c>
      <c r="Q60" s="12">
        <f t="shared" si="6"/>
        <v>0</v>
      </c>
      <c r="R60" s="12">
        <f>IF(E60&lt;1,0,IF(A60&lt;(Støtteark!$H$4-5),0,(IF(G60="Utførelse",(K60+L60+M60+N60+O60+P60),IF(G60="Fagkontroll",(Q60),0)))))</f>
        <v>0</v>
      </c>
      <c r="S60" s="12">
        <f>IF(A60&lt;(Støtteark!$H$4-5),0,B60)</f>
        <v>0</v>
      </c>
    </row>
    <row r="61" spans="1:19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32"/>
      <c r="K61" s="12">
        <f t="shared" si="0"/>
        <v>0</v>
      </c>
      <c r="L61" s="12">
        <f t="shared" si="1"/>
        <v>0</v>
      </c>
      <c r="M61" s="12">
        <f t="shared" si="2"/>
        <v>0</v>
      </c>
      <c r="N61" s="12">
        <f t="shared" si="3"/>
        <v>0</v>
      </c>
      <c r="O61" s="12">
        <f t="shared" si="4"/>
        <v>0</v>
      </c>
      <c r="P61" s="12">
        <f t="shared" si="5"/>
        <v>0</v>
      </c>
      <c r="Q61" s="12">
        <f t="shared" si="6"/>
        <v>0</v>
      </c>
      <c r="R61" s="12">
        <f>IF(E61&lt;1,0,IF(A61&lt;(Støtteark!$H$4-5),0,(IF(G61="Utførelse",(K61+L61+M61+N61+O61+P61),IF(G61="Fagkontroll",(Q61),0)))))</f>
        <v>0</v>
      </c>
      <c r="S61" s="12">
        <f>IF(A61&lt;(Støtteark!$H$4-5),0,B61)</f>
        <v>0</v>
      </c>
    </row>
    <row r="62" spans="1:19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32"/>
      <c r="K62" s="12">
        <f t="shared" si="0"/>
        <v>0</v>
      </c>
      <c r="L62" s="12">
        <f t="shared" si="1"/>
        <v>0</v>
      </c>
      <c r="M62" s="12">
        <f t="shared" si="2"/>
        <v>0</v>
      </c>
      <c r="N62" s="12">
        <f t="shared" si="3"/>
        <v>0</v>
      </c>
      <c r="O62" s="12">
        <f t="shared" si="4"/>
        <v>0</v>
      </c>
      <c r="P62" s="12">
        <f t="shared" si="5"/>
        <v>0</v>
      </c>
      <c r="Q62" s="12">
        <f t="shared" si="6"/>
        <v>0</v>
      </c>
      <c r="R62" s="12">
        <f>IF(E62&lt;1,0,IF(A62&lt;(Støtteark!$H$4-5),0,(IF(G62="Utførelse",(K62+L62+M62+N62+O62+P62),IF(G62="Fagkontroll",(Q62),0)))))</f>
        <v>0</v>
      </c>
      <c r="S62" s="12">
        <f>IF(A62&lt;(Støtteark!$H$4-5),0,B62)</f>
        <v>0</v>
      </c>
    </row>
    <row r="63" spans="1:19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32"/>
      <c r="K63" s="12">
        <f t="shared" si="0"/>
        <v>0</v>
      </c>
      <c r="L63" s="12">
        <f t="shared" si="1"/>
        <v>0</v>
      </c>
      <c r="M63" s="12">
        <f t="shared" si="2"/>
        <v>0</v>
      </c>
      <c r="N63" s="12">
        <f t="shared" si="3"/>
        <v>0</v>
      </c>
      <c r="O63" s="12">
        <f t="shared" si="4"/>
        <v>0</v>
      </c>
      <c r="P63" s="12">
        <f t="shared" si="5"/>
        <v>0</v>
      </c>
      <c r="Q63" s="12">
        <f t="shared" si="6"/>
        <v>0</v>
      </c>
      <c r="R63" s="12">
        <f>IF(E63&lt;1,0,IF(A63&lt;(Støtteark!$H$4-5),0,(IF(G63="Utførelse",(K63+L63+M63+N63+O63+P63),IF(G63="Fagkontroll",(Q63),0)))))</f>
        <v>0</v>
      </c>
      <c r="S63" s="12">
        <f>IF(A63&lt;(Støtteark!$H$4-5),0,B63)</f>
        <v>0</v>
      </c>
    </row>
    <row r="64" spans="1:19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32"/>
      <c r="K64" s="12">
        <f t="shared" si="0"/>
        <v>0</v>
      </c>
      <c r="L64" s="12">
        <f t="shared" si="1"/>
        <v>0</v>
      </c>
      <c r="M64" s="12">
        <f t="shared" si="2"/>
        <v>0</v>
      </c>
      <c r="N64" s="12">
        <f t="shared" si="3"/>
        <v>0</v>
      </c>
      <c r="O64" s="12">
        <f t="shared" si="4"/>
        <v>0</v>
      </c>
      <c r="P64" s="12">
        <f t="shared" si="5"/>
        <v>0</v>
      </c>
      <c r="Q64" s="12">
        <f t="shared" si="6"/>
        <v>0</v>
      </c>
      <c r="R64" s="12">
        <f>IF(E64&lt;1,0,IF(A64&lt;(Støtteark!$H$4-5),0,(IF(G64="Utførelse",(K64+L64+M64+N64+O64+P64),IF(G64="Fagkontroll",(Q64),0)))))</f>
        <v>0</v>
      </c>
      <c r="S64" s="12">
        <f>IF(A64&lt;(Støtteark!$H$4-5),0,B64)</f>
        <v>0</v>
      </c>
    </row>
    <row r="65" spans="1:19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32"/>
      <c r="K65" s="12">
        <f t="shared" si="0"/>
        <v>0</v>
      </c>
      <c r="L65" s="12">
        <f t="shared" si="1"/>
        <v>0</v>
      </c>
      <c r="M65" s="12">
        <f t="shared" si="2"/>
        <v>0</v>
      </c>
      <c r="N65" s="12">
        <f t="shared" si="3"/>
        <v>0</v>
      </c>
      <c r="O65" s="12">
        <f t="shared" si="4"/>
        <v>0</v>
      </c>
      <c r="P65" s="12">
        <f t="shared" si="5"/>
        <v>0</v>
      </c>
      <c r="Q65" s="12">
        <f t="shared" si="6"/>
        <v>0</v>
      </c>
      <c r="R65" s="12">
        <f>IF(E65&lt;1,0,IF(A65&lt;(Støtteark!$H$4-5),0,(IF(G65="Utførelse",(K65+L65+M65+N65+O65+P65),IF(G65="Fagkontroll",(Q65),0)))))</f>
        <v>0</v>
      </c>
      <c r="S65" s="12">
        <f>IF(A65&lt;(Støtteark!$H$4-5),0,B65)</f>
        <v>0</v>
      </c>
    </row>
    <row r="66" spans="1:19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32"/>
      <c r="K66" s="12">
        <f t="shared" si="0"/>
        <v>0</v>
      </c>
      <c r="L66" s="12">
        <f t="shared" si="1"/>
        <v>0</v>
      </c>
      <c r="M66" s="12">
        <f t="shared" si="2"/>
        <v>0</v>
      </c>
      <c r="N66" s="12">
        <f t="shared" si="3"/>
        <v>0</v>
      </c>
      <c r="O66" s="12">
        <f t="shared" si="4"/>
        <v>0</v>
      </c>
      <c r="P66" s="12">
        <f t="shared" si="5"/>
        <v>0</v>
      </c>
      <c r="Q66" s="12">
        <f t="shared" si="6"/>
        <v>0</v>
      </c>
      <c r="R66" s="12">
        <f>IF(E66&lt;1,0,IF(A66&lt;(Støtteark!$H$4-5),0,(IF(G66="Utførelse",(K66+L66+M66+N66+O66+P66),IF(G66="Fagkontroll",(Q66),0)))))</f>
        <v>0</v>
      </c>
      <c r="S66" s="12">
        <f>IF(A66&lt;(Støtteark!$H$4-5),0,B66)</f>
        <v>0</v>
      </c>
    </row>
    <row r="67" spans="1:19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32"/>
      <c r="K67" s="12">
        <f t="shared" si="0"/>
        <v>0</v>
      </c>
      <c r="L67" s="12">
        <f t="shared" si="1"/>
        <v>0</v>
      </c>
      <c r="M67" s="12">
        <f t="shared" si="2"/>
        <v>0</v>
      </c>
      <c r="N67" s="12">
        <f t="shared" si="3"/>
        <v>0</v>
      </c>
      <c r="O67" s="12">
        <f t="shared" si="4"/>
        <v>0</v>
      </c>
      <c r="P67" s="12">
        <f t="shared" si="5"/>
        <v>0</v>
      </c>
      <c r="Q67" s="12">
        <f t="shared" si="6"/>
        <v>0</v>
      </c>
      <c r="R67" s="12">
        <f>IF(E67&lt;1,0,IF(A67&lt;(Støtteark!$H$4-5),0,(IF(G67="Utførelse",(K67+L67+M67+N67+O67+P67),IF(G67="Fagkontroll",(Q67),0)))))</f>
        <v>0</v>
      </c>
      <c r="S67" s="12">
        <f>IF(A67&lt;(Støtteark!$H$4-5),0,B67)</f>
        <v>0</v>
      </c>
    </row>
    <row r="68" spans="1:19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32"/>
      <c r="K68" s="12">
        <f t="shared" si="0"/>
        <v>0</v>
      </c>
      <c r="L68" s="12">
        <f t="shared" si="1"/>
        <v>0</v>
      </c>
      <c r="M68" s="12">
        <f t="shared" si="2"/>
        <v>0</v>
      </c>
      <c r="N68" s="12">
        <f t="shared" si="3"/>
        <v>0</v>
      </c>
      <c r="O68" s="12">
        <f t="shared" si="4"/>
        <v>0</v>
      </c>
      <c r="P68" s="12">
        <f t="shared" si="5"/>
        <v>0</v>
      </c>
      <c r="Q68" s="12">
        <f t="shared" si="6"/>
        <v>0</v>
      </c>
      <c r="R68" s="12">
        <f>IF(E68&lt;1,0,IF(A68&lt;(Støtteark!$H$4-5),0,(IF(G68="Utførelse",(K68+L68+M68+N68+O68+P68),IF(G68="Fagkontroll",(Q68),0)))))</f>
        <v>0</v>
      </c>
      <c r="S68" s="12">
        <f>IF(A68&lt;(Støtteark!$H$4-5),0,B68)</f>
        <v>0</v>
      </c>
    </row>
    <row r="69" spans="1:19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32"/>
      <c r="K69" s="12">
        <f t="shared" si="0"/>
        <v>0</v>
      </c>
      <c r="L69" s="12">
        <f t="shared" si="1"/>
        <v>0</v>
      </c>
      <c r="M69" s="12">
        <f t="shared" si="2"/>
        <v>0</v>
      </c>
      <c r="N69" s="12">
        <f t="shared" si="3"/>
        <v>0</v>
      </c>
      <c r="O69" s="12">
        <f t="shared" si="4"/>
        <v>0</v>
      </c>
      <c r="P69" s="12">
        <f t="shared" si="5"/>
        <v>0</v>
      </c>
      <c r="Q69" s="12">
        <f t="shared" si="6"/>
        <v>0</v>
      </c>
      <c r="R69" s="12">
        <f>IF(E69&lt;1,0,IF(A69&lt;(Støtteark!$H$4-5),0,(IF(G69="Utførelse",(K69+L69+M69+N69+O69+P69),IF(G69="Fagkontroll",(Q69),0)))))</f>
        <v>0</v>
      </c>
      <c r="S69" s="12">
        <f>IF(A69&lt;(Støtteark!$H$4-5),0,B69)</f>
        <v>0</v>
      </c>
    </row>
    <row r="70" spans="1:19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32"/>
      <c r="K70" s="12">
        <f t="shared" si="0"/>
        <v>0</v>
      </c>
      <c r="L70" s="12">
        <f t="shared" si="1"/>
        <v>0</v>
      </c>
      <c r="M70" s="12">
        <f t="shared" si="2"/>
        <v>0</v>
      </c>
      <c r="N70" s="12">
        <f t="shared" si="3"/>
        <v>0</v>
      </c>
      <c r="O70" s="12">
        <f t="shared" si="4"/>
        <v>0</v>
      </c>
      <c r="P70" s="12">
        <f t="shared" si="5"/>
        <v>0</v>
      </c>
      <c r="Q70" s="12">
        <f t="shared" si="6"/>
        <v>0</v>
      </c>
      <c r="R70" s="12">
        <f>IF(E70&lt;1,0,IF(A70&lt;(Støtteark!$H$4-5),0,(IF(G70="Utførelse",(K70+L70+M70+N70+O70+P70),IF(G70="Fagkontroll",(Q70),0)))))</f>
        <v>0</v>
      </c>
      <c r="S70" s="12">
        <f>IF(A70&lt;(Støtteark!$H$4-5),0,B70)</f>
        <v>0</v>
      </c>
    </row>
    <row r="71" spans="1:19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32"/>
      <c r="K71" s="12">
        <f t="shared" si="0"/>
        <v>0</v>
      </c>
      <c r="L71" s="12">
        <f t="shared" si="1"/>
        <v>0</v>
      </c>
      <c r="M71" s="12">
        <f t="shared" si="2"/>
        <v>0</v>
      </c>
      <c r="N71" s="12">
        <f t="shared" si="3"/>
        <v>0</v>
      </c>
      <c r="O71" s="12">
        <f t="shared" si="4"/>
        <v>0</v>
      </c>
      <c r="P71" s="12">
        <f t="shared" si="5"/>
        <v>0</v>
      </c>
      <c r="Q71" s="12">
        <f t="shared" si="6"/>
        <v>0</v>
      </c>
      <c r="R71" s="12">
        <f>IF(E71&lt;1,0,IF(A71&lt;(Støtteark!$H$4-5),0,(IF(G71="Utførelse",(K71+L71+M71+N71+O71+P71),IF(G71="Fagkontroll",(Q71),0)))))</f>
        <v>0</v>
      </c>
      <c r="S71" s="12">
        <f>IF(A71&lt;(Støtteark!$H$4-5),0,B71)</f>
        <v>0</v>
      </c>
    </row>
    <row r="72" spans="1:19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32"/>
      <c r="K72" s="12">
        <f t="shared" si="0"/>
        <v>0</v>
      </c>
      <c r="L72" s="12">
        <f t="shared" si="1"/>
        <v>0</v>
      </c>
      <c r="M72" s="12">
        <f t="shared" si="2"/>
        <v>0</v>
      </c>
      <c r="N72" s="12">
        <f t="shared" si="3"/>
        <v>0</v>
      </c>
      <c r="O72" s="12">
        <f t="shared" si="4"/>
        <v>0</v>
      </c>
      <c r="P72" s="12">
        <f t="shared" si="5"/>
        <v>0</v>
      </c>
      <c r="Q72" s="12">
        <f t="shared" si="6"/>
        <v>0</v>
      </c>
      <c r="R72" s="12">
        <f>IF(E72&lt;1,0,IF(A72&lt;(Støtteark!$H$4-5),0,(IF(G72="Utførelse",(K72+L72+M72+N72+O72+P72),IF(G72="Fagkontroll",(Q72),0)))))</f>
        <v>0</v>
      </c>
      <c r="S72" s="12">
        <f>IF(A72&lt;(Støtteark!$H$4-5),0,B72)</f>
        <v>0</v>
      </c>
    </row>
    <row r="73" spans="1:19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32"/>
      <c r="K73" s="12">
        <f t="shared" si="0"/>
        <v>0</v>
      </c>
      <c r="L73" s="12">
        <f t="shared" si="1"/>
        <v>0</v>
      </c>
      <c r="M73" s="12">
        <f t="shared" si="2"/>
        <v>0</v>
      </c>
      <c r="N73" s="12">
        <f t="shared" si="3"/>
        <v>0</v>
      </c>
      <c r="O73" s="12">
        <f t="shared" si="4"/>
        <v>0</v>
      </c>
      <c r="P73" s="12">
        <f t="shared" si="5"/>
        <v>0</v>
      </c>
      <c r="Q73" s="12">
        <f t="shared" si="6"/>
        <v>0</v>
      </c>
      <c r="R73" s="12">
        <f>IF(E73&lt;1,0,IF(A73&lt;(Støtteark!$H$4-5),0,(IF(G73="Utførelse",(K73+L73+M73+N73+O73+P73),IF(G73="Fagkontroll",(Q73),0)))))</f>
        <v>0</v>
      </c>
      <c r="S73" s="12">
        <f>IF(A73&lt;(Støtteark!$H$4-5),0,B73)</f>
        <v>0</v>
      </c>
    </row>
    <row r="74" spans="1:19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32"/>
      <c r="K74" s="12">
        <f t="shared" si="0"/>
        <v>0</v>
      </c>
      <c r="L74" s="12">
        <f t="shared" si="1"/>
        <v>0</v>
      </c>
      <c r="M74" s="12">
        <f t="shared" si="2"/>
        <v>0</v>
      </c>
      <c r="N74" s="12">
        <f t="shared" si="3"/>
        <v>0</v>
      </c>
      <c r="O74" s="12">
        <f t="shared" si="4"/>
        <v>0</v>
      </c>
      <c r="P74" s="12">
        <f t="shared" si="5"/>
        <v>0</v>
      </c>
      <c r="Q74" s="12">
        <f t="shared" si="6"/>
        <v>0</v>
      </c>
      <c r="R74" s="12">
        <f>IF(E74&lt;1,0,IF(A74&lt;(Støtteark!$H$4-5),0,(IF(G74="Utførelse",(K74+L74+M74+N74+O74+P74),IF(G74="Fagkontroll",(Q74),0)))))</f>
        <v>0</v>
      </c>
      <c r="S74" s="12">
        <f>IF(A74&lt;(Støtteark!$H$4-5),0,B74)</f>
        <v>0</v>
      </c>
    </row>
    <row r="75" spans="1:19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32"/>
      <c r="K75" s="12">
        <f t="shared" si="0"/>
        <v>0</v>
      </c>
      <c r="L75" s="12">
        <f t="shared" si="1"/>
        <v>0</v>
      </c>
      <c r="M75" s="12">
        <f t="shared" si="2"/>
        <v>0</v>
      </c>
      <c r="N75" s="12">
        <f t="shared" si="3"/>
        <v>0</v>
      </c>
      <c r="O75" s="12">
        <f t="shared" si="4"/>
        <v>0</v>
      </c>
      <c r="P75" s="12">
        <f t="shared" si="5"/>
        <v>0</v>
      </c>
      <c r="Q75" s="12">
        <f t="shared" si="6"/>
        <v>0</v>
      </c>
      <c r="R75" s="12">
        <f>IF(E75&lt;1,0,IF(A75&lt;(Støtteark!$H$4-5),0,(IF(G75="Utførelse",(K75+L75+M75+N75+O75+P75),IF(G75="Fagkontroll",(Q75),0)))))</f>
        <v>0</v>
      </c>
      <c r="S75" s="12">
        <f>IF(A75&lt;(Støtteark!$H$4-5),0,B75)</f>
        <v>0</v>
      </c>
    </row>
    <row r="76" spans="1:19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32"/>
      <c r="K76" s="12">
        <f t="shared" si="0"/>
        <v>0</v>
      </c>
      <c r="L76" s="12">
        <f t="shared" si="1"/>
        <v>0</v>
      </c>
      <c r="M76" s="12">
        <f t="shared" si="2"/>
        <v>0</v>
      </c>
      <c r="N76" s="12">
        <f t="shared" si="3"/>
        <v>0</v>
      </c>
      <c r="O76" s="12">
        <f t="shared" si="4"/>
        <v>0</v>
      </c>
      <c r="P76" s="12">
        <f t="shared" si="5"/>
        <v>0</v>
      </c>
      <c r="Q76" s="12">
        <f t="shared" si="6"/>
        <v>0</v>
      </c>
      <c r="R76" s="12">
        <f>IF(E76&lt;1,0,IF(A76&lt;(Støtteark!$H$4-5),0,(IF(G76="Utførelse",(K76+L76+M76+N76+O76+P76),IF(G76="Fagkontroll",(Q76),0)))))</f>
        <v>0</v>
      </c>
      <c r="S76" s="12">
        <f>IF(A76&lt;(Støtteark!$H$4-5),0,B76)</f>
        <v>0</v>
      </c>
    </row>
    <row r="77" spans="1:19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32"/>
      <c r="K77" s="12">
        <f t="shared" si="0"/>
        <v>0</v>
      </c>
      <c r="L77" s="12">
        <f t="shared" si="1"/>
        <v>0</v>
      </c>
      <c r="M77" s="12">
        <f t="shared" si="2"/>
        <v>0</v>
      </c>
      <c r="N77" s="12">
        <f t="shared" si="3"/>
        <v>0</v>
      </c>
      <c r="O77" s="12">
        <f t="shared" si="4"/>
        <v>0</v>
      </c>
      <c r="P77" s="12">
        <f t="shared" si="5"/>
        <v>0</v>
      </c>
      <c r="Q77" s="12">
        <f t="shared" si="6"/>
        <v>0</v>
      </c>
      <c r="R77" s="12">
        <f>IF(E77&lt;1,0,IF(A77&lt;(Støtteark!$H$4-5),0,(IF(G77="Utførelse",(K77+L77+M77+N77+O77+P77),IF(G77="Fagkontroll",(Q77),0)))))</f>
        <v>0</v>
      </c>
      <c r="S77" s="12">
        <f>IF(A77&lt;(Støtteark!$H$4-5),0,B77)</f>
        <v>0</v>
      </c>
    </row>
    <row r="78" spans="1:19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32"/>
      <c r="K78" s="12">
        <f t="shared" ref="K78:K141" si="7">IF(E78&lt;1,0,(IF(G78="Utførelse",IF(F78="Dambruddsbølgeberegninger",B78,0),0)))</f>
        <v>0</v>
      </c>
      <c r="L78" s="12">
        <f t="shared" ref="L78:L141" si="8">IF(E78&lt;1,0,(IF(G78="Utførelse",IF(F78="Kapasitet åpent flomløp",B78,0),0)))</f>
        <v>0</v>
      </c>
      <c r="M78" s="12">
        <f t="shared" ref="M78:M141" si="9">IF(E78&lt;1,0,(IF(G78="Utførelse",IF(F78="Kapasitet lukket flomløp",B78,0),0)))</f>
        <v>0</v>
      </c>
      <c r="N78" s="12">
        <f t="shared" ref="N78:N141" si="10">IF(E78&lt;1,0,(IF(G78="Utførelse",IF(F78="Kapasitet luker",B78,0),0)))</f>
        <v>0</v>
      </c>
      <c r="O78" s="12">
        <f t="shared" ref="O78:O141" si="11">IF(E78&lt;1,0,(IF(G78="Utførelse",IF(F78="Kapasitet overføringstunnel",B78,0),0)))</f>
        <v>0</v>
      </c>
      <c r="P78" s="12">
        <f t="shared" ref="P78:P141" si="12">IF(E78&lt;1,0,(IF(G78="Utførelse",IF(F78="Kapasitet kanal",B78,0),0)))</f>
        <v>0</v>
      </c>
      <c r="Q78" s="12">
        <f t="shared" ref="Q78:Q141" si="13">IF(K78+L78+M78+N78+O78+P78&gt;0,0,B78)</f>
        <v>0</v>
      </c>
      <c r="R78" s="12">
        <f>IF(E78&lt;1,0,IF(A78&lt;(Støtteark!$H$4-5),0,(IF(G78="Utførelse",(K78+L78+M78+N78+O78+P78),IF(G78="Fagkontroll",(Q78),0)))))</f>
        <v>0</v>
      </c>
      <c r="S78" s="12">
        <f>IF(A78&lt;(Støtteark!$H$4-5),0,B78)</f>
        <v>0</v>
      </c>
    </row>
    <row r="79" spans="1:19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32"/>
      <c r="K79" s="12">
        <f t="shared" si="7"/>
        <v>0</v>
      </c>
      <c r="L79" s="12">
        <f t="shared" si="8"/>
        <v>0</v>
      </c>
      <c r="M79" s="12">
        <f t="shared" si="9"/>
        <v>0</v>
      </c>
      <c r="N79" s="12">
        <f t="shared" si="10"/>
        <v>0</v>
      </c>
      <c r="O79" s="12">
        <f t="shared" si="11"/>
        <v>0</v>
      </c>
      <c r="P79" s="12">
        <f t="shared" si="12"/>
        <v>0</v>
      </c>
      <c r="Q79" s="12">
        <f t="shared" si="13"/>
        <v>0</v>
      </c>
      <c r="R79" s="12">
        <f>IF(E79&lt;1,0,IF(A79&lt;(Støtteark!$H$4-5),0,(IF(G79="Utførelse",(K79+L79+M79+N79+O79+P79),IF(G79="Fagkontroll",(Q79),0)))))</f>
        <v>0</v>
      </c>
      <c r="S79" s="12">
        <f>IF(A79&lt;(Støtteark!$H$4-5),0,B79)</f>
        <v>0</v>
      </c>
    </row>
    <row r="80" spans="1:19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32"/>
      <c r="K80" s="12">
        <f t="shared" si="7"/>
        <v>0</v>
      </c>
      <c r="L80" s="12">
        <f t="shared" si="8"/>
        <v>0</v>
      </c>
      <c r="M80" s="12">
        <f t="shared" si="9"/>
        <v>0</v>
      </c>
      <c r="N80" s="12">
        <f t="shared" si="10"/>
        <v>0</v>
      </c>
      <c r="O80" s="12">
        <f t="shared" si="11"/>
        <v>0</v>
      </c>
      <c r="P80" s="12">
        <f t="shared" si="12"/>
        <v>0</v>
      </c>
      <c r="Q80" s="12">
        <f t="shared" si="13"/>
        <v>0</v>
      </c>
      <c r="R80" s="12">
        <f>IF(E80&lt;1,0,IF(A80&lt;(Støtteark!$H$4-5),0,(IF(G80="Utførelse",(K80+L80+M80+N80+O80+P80),IF(G80="Fagkontroll",(Q80),0)))))</f>
        <v>0</v>
      </c>
      <c r="S80" s="12">
        <f>IF(A80&lt;(Støtteark!$H$4-5),0,B80)</f>
        <v>0</v>
      </c>
    </row>
    <row r="81" spans="1:19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32"/>
      <c r="K81" s="12">
        <f t="shared" si="7"/>
        <v>0</v>
      </c>
      <c r="L81" s="12">
        <f t="shared" si="8"/>
        <v>0</v>
      </c>
      <c r="M81" s="12">
        <f t="shared" si="9"/>
        <v>0</v>
      </c>
      <c r="N81" s="12">
        <f t="shared" si="10"/>
        <v>0</v>
      </c>
      <c r="O81" s="12">
        <f t="shared" si="11"/>
        <v>0</v>
      </c>
      <c r="P81" s="12">
        <f t="shared" si="12"/>
        <v>0</v>
      </c>
      <c r="Q81" s="12">
        <f t="shared" si="13"/>
        <v>0</v>
      </c>
      <c r="R81" s="12">
        <f>IF(E81&lt;1,0,IF(A81&lt;(Støtteark!$H$4-5),0,(IF(G81="Utførelse",(K81+L81+M81+N81+O81+P81),IF(G81="Fagkontroll",(Q81),0)))))</f>
        <v>0</v>
      </c>
      <c r="S81" s="12">
        <f>IF(A81&lt;(Støtteark!$H$4-5),0,B81)</f>
        <v>0</v>
      </c>
    </row>
    <row r="82" spans="1:19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32"/>
      <c r="K82" s="12">
        <f t="shared" si="7"/>
        <v>0</v>
      </c>
      <c r="L82" s="12">
        <f t="shared" si="8"/>
        <v>0</v>
      </c>
      <c r="M82" s="12">
        <f t="shared" si="9"/>
        <v>0</v>
      </c>
      <c r="N82" s="12">
        <f t="shared" si="10"/>
        <v>0</v>
      </c>
      <c r="O82" s="12">
        <f t="shared" si="11"/>
        <v>0</v>
      </c>
      <c r="P82" s="12">
        <f t="shared" si="12"/>
        <v>0</v>
      </c>
      <c r="Q82" s="12">
        <f t="shared" si="13"/>
        <v>0</v>
      </c>
      <c r="R82" s="12">
        <f>IF(E82&lt;1,0,IF(A82&lt;(Støtteark!$H$4-5),0,(IF(G82="Utførelse",(K82+L82+M82+N82+O82+P82),IF(G82="Fagkontroll",(Q82),0)))))</f>
        <v>0</v>
      </c>
      <c r="S82" s="12">
        <f>IF(A82&lt;(Støtteark!$H$4-5),0,B82)</f>
        <v>0</v>
      </c>
    </row>
    <row r="83" spans="1:19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32"/>
      <c r="K83" s="12">
        <f t="shared" si="7"/>
        <v>0</v>
      </c>
      <c r="L83" s="12">
        <f t="shared" si="8"/>
        <v>0</v>
      </c>
      <c r="M83" s="12">
        <f t="shared" si="9"/>
        <v>0</v>
      </c>
      <c r="N83" s="12">
        <f t="shared" si="10"/>
        <v>0</v>
      </c>
      <c r="O83" s="12">
        <f t="shared" si="11"/>
        <v>0</v>
      </c>
      <c r="P83" s="12">
        <f t="shared" si="12"/>
        <v>0</v>
      </c>
      <c r="Q83" s="12">
        <f t="shared" si="13"/>
        <v>0</v>
      </c>
      <c r="R83" s="12">
        <f>IF(E83&lt;1,0,IF(A83&lt;(Støtteark!$H$4-5),0,(IF(G83="Utførelse",(K83+L83+M83+N83+O83+P83),IF(G83="Fagkontroll",(Q83),0)))))</f>
        <v>0</v>
      </c>
      <c r="S83" s="12">
        <f>IF(A83&lt;(Støtteark!$H$4-5),0,B83)</f>
        <v>0</v>
      </c>
    </row>
    <row r="84" spans="1:19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32"/>
      <c r="K84" s="12">
        <f t="shared" si="7"/>
        <v>0</v>
      </c>
      <c r="L84" s="12">
        <f t="shared" si="8"/>
        <v>0</v>
      </c>
      <c r="M84" s="12">
        <f t="shared" si="9"/>
        <v>0</v>
      </c>
      <c r="N84" s="12">
        <f t="shared" si="10"/>
        <v>0</v>
      </c>
      <c r="O84" s="12">
        <f t="shared" si="11"/>
        <v>0</v>
      </c>
      <c r="P84" s="12">
        <f t="shared" si="12"/>
        <v>0</v>
      </c>
      <c r="Q84" s="12">
        <f t="shared" si="13"/>
        <v>0</v>
      </c>
      <c r="R84" s="12">
        <f>IF(E84&lt;1,0,IF(A84&lt;(Støtteark!$H$4-5),0,(IF(G84="Utførelse",(K84+L84+M84+N84+O84+P84),IF(G84="Fagkontroll",(Q84),0)))))</f>
        <v>0</v>
      </c>
      <c r="S84" s="12">
        <f>IF(A84&lt;(Støtteark!$H$4-5),0,B84)</f>
        <v>0</v>
      </c>
    </row>
    <row r="85" spans="1:19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32"/>
      <c r="K85" s="12">
        <f t="shared" si="7"/>
        <v>0</v>
      </c>
      <c r="L85" s="12">
        <f t="shared" si="8"/>
        <v>0</v>
      </c>
      <c r="M85" s="12">
        <f t="shared" si="9"/>
        <v>0</v>
      </c>
      <c r="N85" s="12">
        <f t="shared" si="10"/>
        <v>0</v>
      </c>
      <c r="O85" s="12">
        <f t="shared" si="11"/>
        <v>0</v>
      </c>
      <c r="P85" s="12">
        <f t="shared" si="12"/>
        <v>0</v>
      </c>
      <c r="Q85" s="12">
        <f t="shared" si="13"/>
        <v>0</v>
      </c>
      <c r="R85" s="12">
        <f>IF(E85&lt;1,0,IF(A85&lt;(Støtteark!$H$4-5),0,(IF(G85="Utførelse",(K85+L85+M85+N85+O85+P85),IF(G85="Fagkontroll",(Q85),0)))))</f>
        <v>0</v>
      </c>
      <c r="S85" s="12">
        <f>IF(A85&lt;(Støtteark!$H$4-5),0,B85)</f>
        <v>0</v>
      </c>
    </row>
    <row r="86" spans="1:19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32"/>
      <c r="K86" s="12">
        <f t="shared" si="7"/>
        <v>0</v>
      </c>
      <c r="L86" s="12">
        <f t="shared" si="8"/>
        <v>0</v>
      </c>
      <c r="M86" s="12">
        <f t="shared" si="9"/>
        <v>0</v>
      </c>
      <c r="N86" s="12">
        <f t="shared" si="10"/>
        <v>0</v>
      </c>
      <c r="O86" s="12">
        <f t="shared" si="11"/>
        <v>0</v>
      </c>
      <c r="P86" s="12">
        <f t="shared" si="12"/>
        <v>0</v>
      </c>
      <c r="Q86" s="12">
        <f t="shared" si="13"/>
        <v>0</v>
      </c>
      <c r="R86" s="12">
        <f>IF(E86&lt;1,0,IF(A86&lt;(Støtteark!$H$4-5),0,(IF(G86="Utførelse",(K86+L86+M86+N86+O86+P86),IF(G86="Fagkontroll",(Q86),0)))))</f>
        <v>0</v>
      </c>
      <c r="S86" s="12">
        <f>IF(A86&lt;(Støtteark!$H$4-5),0,B86)</f>
        <v>0</v>
      </c>
    </row>
    <row r="87" spans="1:19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32"/>
      <c r="K87" s="12">
        <f t="shared" si="7"/>
        <v>0</v>
      </c>
      <c r="L87" s="12">
        <f t="shared" si="8"/>
        <v>0</v>
      </c>
      <c r="M87" s="12">
        <f t="shared" si="9"/>
        <v>0</v>
      </c>
      <c r="N87" s="12">
        <f t="shared" si="10"/>
        <v>0</v>
      </c>
      <c r="O87" s="12">
        <f t="shared" si="11"/>
        <v>0</v>
      </c>
      <c r="P87" s="12">
        <f t="shared" si="12"/>
        <v>0</v>
      </c>
      <c r="Q87" s="12">
        <f t="shared" si="13"/>
        <v>0</v>
      </c>
      <c r="R87" s="12">
        <f>IF(E87&lt;1,0,IF(A87&lt;(Støtteark!$H$4-5),0,(IF(G87="Utførelse",(K87+L87+M87+N87+O87+P87),IF(G87="Fagkontroll",(Q87),0)))))</f>
        <v>0</v>
      </c>
      <c r="S87" s="12">
        <f>IF(A87&lt;(Støtteark!$H$4-5),0,B87)</f>
        <v>0</v>
      </c>
    </row>
    <row r="88" spans="1:19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32"/>
      <c r="K88" s="12">
        <f t="shared" si="7"/>
        <v>0</v>
      </c>
      <c r="L88" s="12">
        <f t="shared" si="8"/>
        <v>0</v>
      </c>
      <c r="M88" s="12">
        <f t="shared" si="9"/>
        <v>0</v>
      </c>
      <c r="N88" s="12">
        <f t="shared" si="10"/>
        <v>0</v>
      </c>
      <c r="O88" s="12">
        <f t="shared" si="11"/>
        <v>0</v>
      </c>
      <c r="P88" s="12">
        <f t="shared" si="12"/>
        <v>0</v>
      </c>
      <c r="Q88" s="12">
        <f t="shared" si="13"/>
        <v>0</v>
      </c>
      <c r="R88" s="12">
        <f>IF(E88&lt;1,0,IF(A88&lt;(Støtteark!$H$4-5),0,(IF(G88="Utførelse",(K88+L88+M88+N88+O88+P88),IF(G88="Fagkontroll",(Q88),0)))))</f>
        <v>0</v>
      </c>
      <c r="S88" s="12">
        <f>IF(A88&lt;(Støtteark!$H$4-5),0,B88)</f>
        <v>0</v>
      </c>
    </row>
    <row r="89" spans="1:19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32"/>
      <c r="K89" s="12">
        <f t="shared" si="7"/>
        <v>0</v>
      </c>
      <c r="L89" s="12">
        <f t="shared" si="8"/>
        <v>0</v>
      </c>
      <c r="M89" s="12">
        <f t="shared" si="9"/>
        <v>0</v>
      </c>
      <c r="N89" s="12">
        <f t="shared" si="10"/>
        <v>0</v>
      </c>
      <c r="O89" s="12">
        <f t="shared" si="11"/>
        <v>0</v>
      </c>
      <c r="P89" s="12">
        <f t="shared" si="12"/>
        <v>0</v>
      </c>
      <c r="Q89" s="12">
        <f t="shared" si="13"/>
        <v>0</v>
      </c>
      <c r="R89" s="12">
        <f>IF(E89&lt;1,0,IF(A89&lt;(Støtteark!$H$4-5),0,(IF(G89="Utførelse",(K89+L89+M89+N89+O89+P89),IF(G89="Fagkontroll",(Q89),0)))))</f>
        <v>0</v>
      </c>
      <c r="S89" s="12">
        <f>IF(A89&lt;(Støtteark!$H$4-5),0,B89)</f>
        <v>0</v>
      </c>
    </row>
    <row r="90" spans="1:19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32"/>
      <c r="K90" s="12">
        <f t="shared" si="7"/>
        <v>0</v>
      </c>
      <c r="L90" s="12">
        <f t="shared" si="8"/>
        <v>0</v>
      </c>
      <c r="M90" s="12">
        <f t="shared" si="9"/>
        <v>0</v>
      </c>
      <c r="N90" s="12">
        <f t="shared" si="10"/>
        <v>0</v>
      </c>
      <c r="O90" s="12">
        <f t="shared" si="11"/>
        <v>0</v>
      </c>
      <c r="P90" s="12">
        <f t="shared" si="12"/>
        <v>0</v>
      </c>
      <c r="Q90" s="12">
        <f t="shared" si="13"/>
        <v>0</v>
      </c>
      <c r="R90" s="12">
        <f>IF(E90&lt;1,0,IF(A90&lt;(Støtteark!$H$4-5),0,(IF(G90="Utførelse",(K90+L90+M90+N90+O90+P90),IF(G90="Fagkontroll",(Q90),0)))))</f>
        <v>0</v>
      </c>
      <c r="S90" s="12">
        <f>IF(A90&lt;(Støtteark!$H$4-5),0,B90)</f>
        <v>0</v>
      </c>
    </row>
    <row r="91" spans="1:19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32"/>
      <c r="K91" s="12">
        <f t="shared" si="7"/>
        <v>0</v>
      </c>
      <c r="L91" s="12">
        <f t="shared" si="8"/>
        <v>0</v>
      </c>
      <c r="M91" s="12">
        <f t="shared" si="9"/>
        <v>0</v>
      </c>
      <c r="N91" s="12">
        <f t="shared" si="10"/>
        <v>0</v>
      </c>
      <c r="O91" s="12">
        <f t="shared" si="11"/>
        <v>0</v>
      </c>
      <c r="P91" s="12">
        <f t="shared" si="12"/>
        <v>0</v>
      </c>
      <c r="Q91" s="12">
        <f t="shared" si="13"/>
        <v>0</v>
      </c>
      <c r="R91" s="12">
        <f>IF(E91&lt;1,0,IF(A91&lt;(Støtteark!$H$4-5),0,(IF(G91="Utførelse",(K91+L91+M91+N91+O91+P91),IF(G91="Fagkontroll",(Q91),0)))))</f>
        <v>0</v>
      </c>
      <c r="S91" s="12">
        <f>IF(A91&lt;(Støtteark!$H$4-5),0,B91)</f>
        <v>0</v>
      </c>
    </row>
    <row r="92" spans="1:19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32"/>
      <c r="K92" s="12">
        <f t="shared" si="7"/>
        <v>0</v>
      </c>
      <c r="L92" s="12">
        <f t="shared" si="8"/>
        <v>0</v>
      </c>
      <c r="M92" s="12">
        <f t="shared" si="9"/>
        <v>0</v>
      </c>
      <c r="N92" s="12">
        <f t="shared" si="10"/>
        <v>0</v>
      </c>
      <c r="O92" s="12">
        <f t="shared" si="11"/>
        <v>0</v>
      </c>
      <c r="P92" s="12">
        <f t="shared" si="12"/>
        <v>0</v>
      </c>
      <c r="Q92" s="12">
        <f t="shared" si="13"/>
        <v>0</v>
      </c>
      <c r="R92" s="12">
        <f>IF(E92&lt;1,0,IF(A92&lt;(Støtteark!$H$4-5),0,(IF(G92="Utførelse",(K92+L92+M92+N92+O92+P92),IF(G92="Fagkontroll",(Q92),0)))))</f>
        <v>0</v>
      </c>
      <c r="S92" s="12">
        <f>IF(A92&lt;(Støtteark!$H$4-5),0,B92)</f>
        <v>0</v>
      </c>
    </row>
    <row r="93" spans="1:19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32"/>
      <c r="K93" s="12">
        <f t="shared" si="7"/>
        <v>0</v>
      </c>
      <c r="L93" s="12">
        <f t="shared" si="8"/>
        <v>0</v>
      </c>
      <c r="M93" s="12">
        <f t="shared" si="9"/>
        <v>0</v>
      </c>
      <c r="N93" s="12">
        <f t="shared" si="10"/>
        <v>0</v>
      </c>
      <c r="O93" s="12">
        <f t="shared" si="11"/>
        <v>0</v>
      </c>
      <c r="P93" s="12">
        <f t="shared" si="12"/>
        <v>0</v>
      </c>
      <c r="Q93" s="12">
        <f t="shared" si="13"/>
        <v>0</v>
      </c>
      <c r="R93" s="12">
        <f>IF(E93&lt;1,0,IF(A93&lt;(Støtteark!$H$4-5),0,(IF(G93="Utførelse",(K93+L93+M93+N93+O93+P93),IF(G93="Fagkontroll",(Q93),0)))))</f>
        <v>0</v>
      </c>
      <c r="S93" s="12">
        <f>IF(A93&lt;(Støtteark!$H$4-5),0,B93)</f>
        <v>0</v>
      </c>
    </row>
    <row r="94" spans="1:19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32"/>
      <c r="K94" s="12">
        <f t="shared" si="7"/>
        <v>0</v>
      </c>
      <c r="L94" s="12">
        <f t="shared" si="8"/>
        <v>0</v>
      </c>
      <c r="M94" s="12">
        <f t="shared" si="9"/>
        <v>0</v>
      </c>
      <c r="N94" s="12">
        <f t="shared" si="10"/>
        <v>0</v>
      </c>
      <c r="O94" s="12">
        <f t="shared" si="11"/>
        <v>0</v>
      </c>
      <c r="P94" s="12">
        <f t="shared" si="12"/>
        <v>0</v>
      </c>
      <c r="Q94" s="12">
        <f t="shared" si="13"/>
        <v>0</v>
      </c>
      <c r="R94" s="12">
        <f>IF(E94&lt;1,0,IF(A94&lt;(Støtteark!$H$4-5),0,(IF(G94="Utførelse",(K94+L94+M94+N94+O94+P94),IF(G94="Fagkontroll",(Q94),0)))))</f>
        <v>0</v>
      </c>
      <c r="S94" s="12">
        <f>IF(A94&lt;(Støtteark!$H$4-5),0,B94)</f>
        <v>0</v>
      </c>
    </row>
    <row r="95" spans="1:19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32"/>
      <c r="K95" s="12">
        <f t="shared" si="7"/>
        <v>0</v>
      </c>
      <c r="L95" s="12">
        <f t="shared" si="8"/>
        <v>0</v>
      </c>
      <c r="M95" s="12">
        <f t="shared" si="9"/>
        <v>0</v>
      </c>
      <c r="N95" s="12">
        <f t="shared" si="10"/>
        <v>0</v>
      </c>
      <c r="O95" s="12">
        <f t="shared" si="11"/>
        <v>0</v>
      </c>
      <c r="P95" s="12">
        <f t="shared" si="12"/>
        <v>0</v>
      </c>
      <c r="Q95" s="12">
        <f t="shared" si="13"/>
        <v>0</v>
      </c>
      <c r="R95" s="12">
        <f>IF(E95&lt;1,0,IF(A95&lt;(Støtteark!$H$4-5),0,(IF(G95="Utførelse",(K95+L95+M95+N95+O95+P95),IF(G95="Fagkontroll",(Q95),0)))))</f>
        <v>0</v>
      </c>
      <c r="S95" s="12">
        <f>IF(A95&lt;(Støtteark!$H$4-5),0,B95)</f>
        <v>0</v>
      </c>
    </row>
    <row r="96" spans="1:19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32"/>
      <c r="K96" s="12">
        <f t="shared" si="7"/>
        <v>0</v>
      </c>
      <c r="L96" s="12">
        <f t="shared" si="8"/>
        <v>0</v>
      </c>
      <c r="M96" s="12">
        <f t="shared" si="9"/>
        <v>0</v>
      </c>
      <c r="N96" s="12">
        <f t="shared" si="10"/>
        <v>0</v>
      </c>
      <c r="O96" s="12">
        <f t="shared" si="11"/>
        <v>0</v>
      </c>
      <c r="P96" s="12">
        <f t="shared" si="12"/>
        <v>0</v>
      </c>
      <c r="Q96" s="12">
        <f t="shared" si="13"/>
        <v>0</v>
      </c>
      <c r="R96" s="12">
        <f>IF(E96&lt;1,0,IF(A96&lt;(Støtteark!$H$4-5),0,(IF(G96="Utførelse",(K96+L96+M96+N96+O96+P96),IF(G96="Fagkontroll",(Q96),0)))))</f>
        <v>0</v>
      </c>
      <c r="S96" s="12">
        <f>IF(A96&lt;(Støtteark!$H$4-5),0,B96)</f>
        <v>0</v>
      </c>
    </row>
    <row r="97" spans="1:19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32"/>
      <c r="K97" s="12">
        <f t="shared" si="7"/>
        <v>0</v>
      </c>
      <c r="L97" s="12">
        <f t="shared" si="8"/>
        <v>0</v>
      </c>
      <c r="M97" s="12">
        <f t="shared" si="9"/>
        <v>0</v>
      </c>
      <c r="N97" s="12">
        <f t="shared" si="10"/>
        <v>0</v>
      </c>
      <c r="O97" s="12">
        <f t="shared" si="11"/>
        <v>0</v>
      </c>
      <c r="P97" s="12">
        <f t="shared" si="12"/>
        <v>0</v>
      </c>
      <c r="Q97" s="12">
        <f t="shared" si="13"/>
        <v>0</v>
      </c>
      <c r="R97" s="12">
        <f>IF(E97&lt;1,0,IF(A97&lt;(Støtteark!$H$4-5),0,(IF(G97="Utførelse",(K97+L97+M97+N97+O97+P97),IF(G97="Fagkontroll",(Q97),0)))))</f>
        <v>0</v>
      </c>
      <c r="S97" s="12">
        <f>IF(A97&lt;(Støtteark!$H$4-5),0,B97)</f>
        <v>0</v>
      </c>
    </row>
    <row r="98" spans="1:19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32"/>
      <c r="K98" s="12">
        <f t="shared" si="7"/>
        <v>0</v>
      </c>
      <c r="L98" s="12">
        <f t="shared" si="8"/>
        <v>0</v>
      </c>
      <c r="M98" s="12">
        <f t="shared" si="9"/>
        <v>0</v>
      </c>
      <c r="N98" s="12">
        <f t="shared" si="10"/>
        <v>0</v>
      </c>
      <c r="O98" s="12">
        <f t="shared" si="11"/>
        <v>0</v>
      </c>
      <c r="P98" s="12">
        <f t="shared" si="12"/>
        <v>0</v>
      </c>
      <c r="Q98" s="12">
        <f t="shared" si="13"/>
        <v>0</v>
      </c>
      <c r="R98" s="12">
        <f>IF(E98&lt;1,0,IF(A98&lt;(Støtteark!$H$4-5),0,(IF(G98="Utførelse",(K98+L98+M98+N98+O98+P98),IF(G98="Fagkontroll",(Q98),0)))))</f>
        <v>0</v>
      </c>
      <c r="S98" s="12">
        <f>IF(A98&lt;(Støtteark!$H$4-5),0,B98)</f>
        <v>0</v>
      </c>
    </row>
    <row r="99" spans="1:19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32"/>
      <c r="K99" s="12">
        <f t="shared" si="7"/>
        <v>0</v>
      </c>
      <c r="L99" s="12">
        <f t="shared" si="8"/>
        <v>0</v>
      </c>
      <c r="M99" s="12">
        <f t="shared" si="9"/>
        <v>0</v>
      </c>
      <c r="N99" s="12">
        <f t="shared" si="10"/>
        <v>0</v>
      </c>
      <c r="O99" s="12">
        <f t="shared" si="11"/>
        <v>0</v>
      </c>
      <c r="P99" s="12">
        <f t="shared" si="12"/>
        <v>0</v>
      </c>
      <c r="Q99" s="12">
        <f t="shared" si="13"/>
        <v>0</v>
      </c>
      <c r="R99" s="12">
        <f>IF(E99&lt;1,0,IF(A99&lt;(Støtteark!$H$4-5),0,(IF(G99="Utførelse",(K99+L99+M99+N99+O99+P99),IF(G99="Fagkontroll",(Q99),0)))))</f>
        <v>0</v>
      </c>
      <c r="S99" s="12">
        <f>IF(A99&lt;(Støtteark!$H$4-5),0,B99)</f>
        <v>0</v>
      </c>
    </row>
    <row r="100" spans="1:19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32"/>
      <c r="K100" s="12">
        <f t="shared" si="7"/>
        <v>0</v>
      </c>
      <c r="L100" s="12">
        <f t="shared" si="8"/>
        <v>0</v>
      </c>
      <c r="M100" s="12">
        <f t="shared" si="9"/>
        <v>0</v>
      </c>
      <c r="N100" s="12">
        <f t="shared" si="10"/>
        <v>0</v>
      </c>
      <c r="O100" s="12">
        <f t="shared" si="11"/>
        <v>0</v>
      </c>
      <c r="P100" s="12">
        <f t="shared" si="12"/>
        <v>0</v>
      </c>
      <c r="Q100" s="12">
        <f t="shared" si="13"/>
        <v>0</v>
      </c>
      <c r="R100" s="12">
        <f>IF(E100&lt;1,0,IF(A100&lt;(Støtteark!$H$4-5),0,(IF(G100="Utførelse",(K100+L100+M100+N100+O100+P100),IF(G100="Fagkontroll",(Q100),0)))))</f>
        <v>0</v>
      </c>
      <c r="S100" s="12">
        <f>IF(A100&lt;(Støtteark!$H$4-5),0,B100)</f>
        <v>0</v>
      </c>
    </row>
    <row r="101" spans="1:19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32"/>
      <c r="K101" s="12">
        <f t="shared" si="7"/>
        <v>0</v>
      </c>
      <c r="L101" s="12">
        <f t="shared" si="8"/>
        <v>0</v>
      </c>
      <c r="M101" s="12">
        <f t="shared" si="9"/>
        <v>0</v>
      </c>
      <c r="N101" s="12">
        <f t="shared" si="10"/>
        <v>0</v>
      </c>
      <c r="O101" s="12">
        <f t="shared" si="11"/>
        <v>0</v>
      </c>
      <c r="P101" s="12">
        <f t="shared" si="12"/>
        <v>0</v>
      </c>
      <c r="Q101" s="12">
        <f t="shared" si="13"/>
        <v>0</v>
      </c>
      <c r="R101" s="12">
        <f>IF(E101&lt;1,0,IF(A101&lt;(Støtteark!$H$4-5),0,(IF(G101="Utførelse",(K101+L101+M101+N101+O101+P101),IF(G101="Fagkontroll",(Q101),0)))))</f>
        <v>0</v>
      </c>
      <c r="S101" s="12">
        <f>IF(A101&lt;(Støtteark!$H$4-5),0,B101)</f>
        <v>0</v>
      </c>
    </row>
    <row r="102" spans="1:19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32"/>
      <c r="K102" s="12">
        <f t="shared" si="7"/>
        <v>0</v>
      </c>
      <c r="L102" s="12">
        <f t="shared" si="8"/>
        <v>0</v>
      </c>
      <c r="M102" s="12">
        <f t="shared" si="9"/>
        <v>0</v>
      </c>
      <c r="N102" s="12">
        <f t="shared" si="10"/>
        <v>0</v>
      </c>
      <c r="O102" s="12">
        <f t="shared" si="11"/>
        <v>0</v>
      </c>
      <c r="P102" s="12">
        <f t="shared" si="12"/>
        <v>0</v>
      </c>
      <c r="Q102" s="12">
        <f t="shared" si="13"/>
        <v>0</v>
      </c>
      <c r="R102" s="12">
        <f>IF(E102&lt;1,0,IF(A102&lt;(Støtteark!$H$4-5),0,(IF(G102="Utførelse",(K102+L102+M102+N102+O102+P102),IF(G102="Fagkontroll",(Q102),0)))))</f>
        <v>0</v>
      </c>
      <c r="S102" s="12">
        <f>IF(A102&lt;(Støtteark!$H$4-5),0,B102)</f>
        <v>0</v>
      </c>
    </row>
    <row r="103" spans="1:19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32"/>
      <c r="K103" s="12">
        <f t="shared" si="7"/>
        <v>0</v>
      </c>
      <c r="L103" s="12">
        <f t="shared" si="8"/>
        <v>0</v>
      </c>
      <c r="M103" s="12">
        <f t="shared" si="9"/>
        <v>0</v>
      </c>
      <c r="N103" s="12">
        <f t="shared" si="10"/>
        <v>0</v>
      </c>
      <c r="O103" s="12">
        <f t="shared" si="11"/>
        <v>0</v>
      </c>
      <c r="P103" s="12">
        <f t="shared" si="12"/>
        <v>0</v>
      </c>
      <c r="Q103" s="12">
        <f t="shared" si="13"/>
        <v>0</v>
      </c>
      <c r="R103" s="12">
        <f>IF(E103&lt;1,0,IF(A103&lt;(Støtteark!$H$4-5),0,(IF(G103="Utførelse",(K103+L103+M103+N103+O103+P103),IF(G103="Fagkontroll",(Q103),0)))))</f>
        <v>0</v>
      </c>
      <c r="S103" s="12">
        <f>IF(A103&lt;(Støtteark!$H$4-5),0,B103)</f>
        <v>0</v>
      </c>
    </row>
    <row r="104" spans="1:19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32"/>
      <c r="K104" s="12">
        <f t="shared" si="7"/>
        <v>0</v>
      </c>
      <c r="L104" s="12">
        <f t="shared" si="8"/>
        <v>0</v>
      </c>
      <c r="M104" s="12">
        <f t="shared" si="9"/>
        <v>0</v>
      </c>
      <c r="N104" s="12">
        <f t="shared" si="10"/>
        <v>0</v>
      </c>
      <c r="O104" s="12">
        <f t="shared" si="11"/>
        <v>0</v>
      </c>
      <c r="P104" s="12">
        <f t="shared" si="12"/>
        <v>0</v>
      </c>
      <c r="Q104" s="12">
        <f t="shared" si="13"/>
        <v>0</v>
      </c>
      <c r="R104" s="12">
        <f>IF(E104&lt;1,0,IF(A104&lt;(Støtteark!$H$4-5),0,(IF(G104="Utførelse",(K104+L104+M104+N104+O104+P104),IF(G104="Fagkontroll",(Q104),0)))))</f>
        <v>0</v>
      </c>
      <c r="S104" s="12">
        <f>IF(A104&lt;(Støtteark!$H$4-5),0,B104)</f>
        <v>0</v>
      </c>
    </row>
    <row r="105" spans="1:19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32"/>
      <c r="K105" s="12">
        <f t="shared" si="7"/>
        <v>0</v>
      </c>
      <c r="L105" s="12">
        <f t="shared" si="8"/>
        <v>0</v>
      </c>
      <c r="M105" s="12">
        <f t="shared" si="9"/>
        <v>0</v>
      </c>
      <c r="N105" s="12">
        <f t="shared" si="10"/>
        <v>0</v>
      </c>
      <c r="O105" s="12">
        <f t="shared" si="11"/>
        <v>0</v>
      </c>
      <c r="P105" s="12">
        <f t="shared" si="12"/>
        <v>0</v>
      </c>
      <c r="Q105" s="12">
        <f t="shared" si="13"/>
        <v>0</v>
      </c>
      <c r="R105" s="12">
        <f>IF(E105&lt;1,0,IF(A105&lt;(Støtteark!$H$4-5),0,(IF(G105="Utførelse",(K105+L105+M105+N105+O105+P105),IF(G105="Fagkontroll",(Q105),0)))))</f>
        <v>0</v>
      </c>
      <c r="S105" s="12">
        <f>IF(A105&lt;(Støtteark!$H$4-5),0,B105)</f>
        <v>0</v>
      </c>
    </row>
    <row r="106" spans="1:19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32"/>
      <c r="K106" s="12">
        <f t="shared" si="7"/>
        <v>0</v>
      </c>
      <c r="L106" s="12">
        <f t="shared" si="8"/>
        <v>0</v>
      </c>
      <c r="M106" s="12">
        <f t="shared" si="9"/>
        <v>0</v>
      </c>
      <c r="N106" s="12">
        <f t="shared" si="10"/>
        <v>0</v>
      </c>
      <c r="O106" s="12">
        <f t="shared" si="11"/>
        <v>0</v>
      </c>
      <c r="P106" s="12">
        <f t="shared" si="12"/>
        <v>0</v>
      </c>
      <c r="Q106" s="12">
        <f t="shared" si="13"/>
        <v>0</v>
      </c>
      <c r="R106" s="12">
        <f>IF(E106&lt;1,0,IF(A106&lt;(Støtteark!$H$4-5),0,(IF(G106="Utførelse",(K106+L106+M106+N106+O106+P106),IF(G106="Fagkontroll",(Q106),0)))))</f>
        <v>0</v>
      </c>
      <c r="S106" s="12">
        <f>IF(A106&lt;(Støtteark!$H$4-5),0,B106)</f>
        <v>0</v>
      </c>
    </row>
    <row r="107" spans="1:19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32"/>
      <c r="K107" s="12">
        <f t="shared" si="7"/>
        <v>0</v>
      </c>
      <c r="L107" s="12">
        <f t="shared" si="8"/>
        <v>0</v>
      </c>
      <c r="M107" s="12">
        <f t="shared" si="9"/>
        <v>0</v>
      </c>
      <c r="N107" s="12">
        <f t="shared" si="10"/>
        <v>0</v>
      </c>
      <c r="O107" s="12">
        <f t="shared" si="11"/>
        <v>0</v>
      </c>
      <c r="P107" s="12">
        <f t="shared" si="12"/>
        <v>0</v>
      </c>
      <c r="Q107" s="12">
        <f t="shared" si="13"/>
        <v>0</v>
      </c>
      <c r="R107" s="12">
        <f>IF(E107&lt;1,0,IF(A107&lt;(Støtteark!$H$4-5),0,(IF(G107="Utførelse",(K107+L107+M107+N107+O107+P107),IF(G107="Fagkontroll",(Q107),0)))))</f>
        <v>0</v>
      </c>
      <c r="S107" s="12">
        <f>IF(A107&lt;(Støtteark!$H$4-5),0,B107)</f>
        <v>0</v>
      </c>
    </row>
    <row r="108" spans="1:19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32"/>
      <c r="K108" s="12">
        <f t="shared" si="7"/>
        <v>0</v>
      </c>
      <c r="L108" s="12">
        <f t="shared" si="8"/>
        <v>0</v>
      </c>
      <c r="M108" s="12">
        <f t="shared" si="9"/>
        <v>0</v>
      </c>
      <c r="N108" s="12">
        <f t="shared" si="10"/>
        <v>0</v>
      </c>
      <c r="O108" s="12">
        <f t="shared" si="11"/>
        <v>0</v>
      </c>
      <c r="P108" s="12">
        <f t="shared" si="12"/>
        <v>0</v>
      </c>
      <c r="Q108" s="12">
        <f t="shared" si="13"/>
        <v>0</v>
      </c>
      <c r="R108" s="12">
        <f>IF(E108&lt;1,0,IF(A108&lt;(Støtteark!$H$4-5),0,(IF(G108="Utførelse",(K108+L108+M108+N108+O108+P108),IF(G108="Fagkontroll",(Q108),0)))))</f>
        <v>0</v>
      </c>
      <c r="S108" s="12">
        <f>IF(A108&lt;(Støtteark!$H$4-5),0,B108)</f>
        <v>0</v>
      </c>
    </row>
    <row r="109" spans="1:19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32"/>
      <c r="K109" s="12">
        <f t="shared" si="7"/>
        <v>0</v>
      </c>
      <c r="L109" s="12">
        <f t="shared" si="8"/>
        <v>0</v>
      </c>
      <c r="M109" s="12">
        <f t="shared" si="9"/>
        <v>0</v>
      </c>
      <c r="N109" s="12">
        <f t="shared" si="10"/>
        <v>0</v>
      </c>
      <c r="O109" s="12">
        <f t="shared" si="11"/>
        <v>0</v>
      </c>
      <c r="P109" s="12">
        <f t="shared" si="12"/>
        <v>0</v>
      </c>
      <c r="Q109" s="12">
        <f t="shared" si="13"/>
        <v>0</v>
      </c>
      <c r="R109" s="12">
        <f>IF(E109&lt;1,0,IF(A109&lt;(Støtteark!$H$4-5),0,(IF(G109="Utførelse",(K109+L109+M109+N109+O109+P109),IF(G109="Fagkontroll",(Q109),0)))))</f>
        <v>0</v>
      </c>
      <c r="S109" s="12">
        <f>IF(A109&lt;(Støtteark!$H$4-5),0,B109)</f>
        <v>0</v>
      </c>
    </row>
    <row r="110" spans="1:19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32"/>
      <c r="K110" s="12">
        <f t="shared" si="7"/>
        <v>0</v>
      </c>
      <c r="L110" s="12">
        <f t="shared" si="8"/>
        <v>0</v>
      </c>
      <c r="M110" s="12">
        <f t="shared" si="9"/>
        <v>0</v>
      </c>
      <c r="N110" s="12">
        <f t="shared" si="10"/>
        <v>0</v>
      </c>
      <c r="O110" s="12">
        <f t="shared" si="11"/>
        <v>0</v>
      </c>
      <c r="P110" s="12">
        <f t="shared" si="12"/>
        <v>0</v>
      </c>
      <c r="Q110" s="12">
        <f t="shared" si="13"/>
        <v>0</v>
      </c>
      <c r="R110" s="12">
        <f>IF(E110&lt;1,0,IF(A110&lt;(Støtteark!$H$4-5),0,(IF(G110="Utførelse",(K110+L110+M110+N110+O110+P110),IF(G110="Fagkontroll",(Q110),0)))))</f>
        <v>0</v>
      </c>
      <c r="S110" s="12">
        <f>IF(A110&lt;(Støtteark!$H$4-5),0,B110)</f>
        <v>0</v>
      </c>
    </row>
    <row r="111" spans="1:19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32"/>
      <c r="K111" s="12">
        <f t="shared" si="7"/>
        <v>0</v>
      </c>
      <c r="L111" s="12">
        <f t="shared" si="8"/>
        <v>0</v>
      </c>
      <c r="M111" s="12">
        <f t="shared" si="9"/>
        <v>0</v>
      </c>
      <c r="N111" s="12">
        <f t="shared" si="10"/>
        <v>0</v>
      </c>
      <c r="O111" s="12">
        <f t="shared" si="11"/>
        <v>0</v>
      </c>
      <c r="P111" s="12">
        <f t="shared" si="12"/>
        <v>0</v>
      </c>
      <c r="Q111" s="12">
        <f t="shared" si="13"/>
        <v>0</v>
      </c>
      <c r="R111" s="12">
        <f>IF(E111&lt;1,0,IF(A111&lt;(Støtteark!$H$4-5),0,(IF(G111="Utførelse",(K111+L111+M111+N111+O111+P111),IF(G111="Fagkontroll",(Q111),0)))))</f>
        <v>0</v>
      </c>
      <c r="S111" s="12">
        <f>IF(A111&lt;(Støtteark!$H$4-5),0,B111)</f>
        <v>0</v>
      </c>
    </row>
    <row r="112" spans="1:19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32"/>
      <c r="K112" s="12">
        <f t="shared" si="7"/>
        <v>0</v>
      </c>
      <c r="L112" s="12">
        <f t="shared" si="8"/>
        <v>0</v>
      </c>
      <c r="M112" s="12">
        <f t="shared" si="9"/>
        <v>0</v>
      </c>
      <c r="N112" s="12">
        <f t="shared" si="10"/>
        <v>0</v>
      </c>
      <c r="O112" s="12">
        <f t="shared" si="11"/>
        <v>0</v>
      </c>
      <c r="P112" s="12">
        <f t="shared" si="12"/>
        <v>0</v>
      </c>
      <c r="Q112" s="12">
        <f t="shared" si="13"/>
        <v>0</v>
      </c>
      <c r="R112" s="12">
        <f>IF(E112&lt;1,0,IF(A112&lt;(Støtteark!$H$4-5),0,(IF(G112="Utførelse",(K112+L112+M112+N112+O112+P112),IF(G112="Fagkontroll",(Q112),0)))))</f>
        <v>0</v>
      </c>
      <c r="S112" s="12">
        <f>IF(A112&lt;(Støtteark!$H$4-5),0,B112)</f>
        <v>0</v>
      </c>
    </row>
    <row r="113" spans="1:19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32"/>
      <c r="K113" s="12">
        <f t="shared" si="7"/>
        <v>0</v>
      </c>
      <c r="L113" s="12">
        <f t="shared" si="8"/>
        <v>0</v>
      </c>
      <c r="M113" s="12">
        <f t="shared" si="9"/>
        <v>0</v>
      </c>
      <c r="N113" s="12">
        <f t="shared" si="10"/>
        <v>0</v>
      </c>
      <c r="O113" s="12">
        <f t="shared" si="11"/>
        <v>0</v>
      </c>
      <c r="P113" s="12">
        <f t="shared" si="12"/>
        <v>0</v>
      </c>
      <c r="Q113" s="12">
        <f t="shared" si="13"/>
        <v>0</v>
      </c>
      <c r="R113" s="12">
        <f>IF(E113&lt;1,0,IF(A113&lt;(Støtteark!$H$4-5),0,(IF(G113="Utførelse",(K113+L113+M113+N113+O113+P113),IF(G113="Fagkontroll",(Q113),0)))))</f>
        <v>0</v>
      </c>
      <c r="S113" s="12">
        <f>IF(A113&lt;(Støtteark!$H$4-5),0,B113)</f>
        <v>0</v>
      </c>
    </row>
    <row r="114" spans="1:19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32"/>
      <c r="K114" s="12">
        <f t="shared" si="7"/>
        <v>0</v>
      </c>
      <c r="L114" s="12">
        <f t="shared" si="8"/>
        <v>0</v>
      </c>
      <c r="M114" s="12">
        <f t="shared" si="9"/>
        <v>0</v>
      </c>
      <c r="N114" s="12">
        <f t="shared" si="10"/>
        <v>0</v>
      </c>
      <c r="O114" s="12">
        <f t="shared" si="11"/>
        <v>0</v>
      </c>
      <c r="P114" s="12">
        <f t="shared" si="12"/>
        <v>0</v>
      </c>
      <c r="Q114" s="12">
        <f t="shared" si="13"/>
        <v>0</v>
      </c>
      <c r="R114" s="12">
        <f>IF(E114&lt;1,0,IF(A114&lt;(Støtteark!$H$4-5),0,(IF(G114="Utførelse",(K114+L114+M114+N114+O114+P114),IF(G114="Fagkontroll",(Q114),0)))))</f>
        <v>0</v>
      </c>
      <c r="S114" s="12">
        <f>IF(A114&lt;(Støtteark!$H$4-5),0,B114)</f>
        <v>0</v>
      </c>
    </row>
    <row r="115" spans="1:19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32"/>
      <c r="K115" s="12">
        <f t="shared" si="7"/>
        <v>0</v>
      </c>
      <c r="L115" s="12">
        <f t="shared" si="8"/>
        <v>0</v>
      </c>
      <c r="M115" s="12">
        <f t="shared" si="9"/>
        <v>0</v>
      </c>
      <c r="N115" s="12">
        <f t="shared" si="10"/>
        <v>0</v>
      </c>
      <c r="O115" s="12">
        <f t="shared" si="11"/>
        <v>0</v>
      </c>
      <c r="P115" s="12">
        <f t="shared" si="12"/>
        <v>0</v>
      </c>
      <c r="Q115" s="12">
        <f t="shared" si="13"/>
        <v>0</v>
      </c>
      <c r="R115" s="12">
        <f>IF(E115&lt;1,0,IF(A115&lt;(Støtteark!$H$4-5),0,(IF(G115="Utførelse",(K115+L115+M115+N115+O115+P115),IF(G115="Fagkontroll",(Q115),0)))))</f>
        <v>0</v>
      </c>
      <c r="S115" s="12">
        <f>IF(A115&lt;(Støtteark!$H$4-5),0,B115)</f>
        <v>0</v>
      </c>
    </row>
    <row r="116" spans="1:19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32"/>
      <c r="K116" s="12">
        <f t="shared" si="7"/>
        <v>0</v>
      </c>
      <c r="L116" s="12">
        <f t="shared" si="8"/>
        <v>0</v>
      </c>
      <c r="M116" s="12">
        <f t="shared" si="9"/>
        <v>0</v>
      </c>
      <c r="N116" s="12">
        <f t="shared" si="10"/>
        <v>0</v>
      </c>
      <c r="O116" s="12">
        <f t="shared" si="11"/>
        <v>0</v>
      </c>
      <c r="P116" s="12">
        <f t="shared" si="12"/>
        <v>0</v>
      </c>
      <c r="Q116" s="12">
        <f t="shared" si="13"/>
        <v>0</v>
      </c>
      <c r="R116" s="12">
        <f>IF(E116&lt;1,0,IF(A116&lt;(Støtteark!$H$4-5),0,(IF(G116="Utførelse",(K116+L116+M116+N116+O116+P116),IF(G116="Fagkontroll",(Q116),0)))))</f>
        <v>0</v>
      </c>
      <c r="S116" s="12">
        <f>IF(A116&lt;(Støtteark!$H$4-5),0,B116)</f>
        <v>0</v>
      </c>
    </row>
    <row r="117" spans="1:19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32"/>
      <c r="K117" s="12">
        <f t="shared" si="7"/>
        <v>0</v>
      </c>
      <c r="L117" s="12">
        <f t="shared" si="8"/>
        <v>0</v>
      </c>
      <c r="M117" s="12">
        <f t="shared" si="9"/>
        <v>0</v>
      </c>
      <c r="N117" s="12">
        <f t="shared" si="10"/>
        <v>0</v>
      </c>
      <c r="O117" s="12">
        <f t="shared" si="11"/>
        <v>0</v>
      </c>
      <c r="P117" s="12">
        <f t="shared" si="12"/>
        <v>0</v>
      </c>
      <c r="Q117" s="12">
        <f t="shared" si="13"/>
        <v>0</v>
      </c>
      <c r="R117" s="12">
        <f>IF(E117&lt;1,0,IF(A117&lt;(Støtteark!$H$4-5),0,(IF(G117="Utførelse",(K117+L117+M117+N117+O117+P117),IF(G117="Fagkontroll",(Q117),0)))))</f>
        <v>0</v>
      </c>
      <c r="S117" s="12">
        <f>IF(A117&lt;(Støtteark!$H$4-5),0,B117)</f>
        <v>0</v>
      </c>
    </row>
    <row r="118" spans="1:19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32"/>
      <c r="K118" s="12">
        <f t="shared" si="7"/>
        <v>0</v>
      </c>
      <c r="L118" s="12">
        <f t="shared" si="8"/>
        <v>0</v>
      </c>
      <c r="M118" s="12">
        <f t="shared" si="9"/>
        <v>0</v>
      </c>
      <c r="N118" s="12">
        <f t="shared" si="10"/>
        <v>0</v>
      </c>
      <c r="O118" s="12">
        <f t="shared" si="11"/>
        <v>0</v>
      </c>
      <c r="P118" s="12">
        <f t="shared" si="12"/>
        <v>0</v>
      </c>
      <c r="Q118" s="12">
        <f t="shared" si="13"/>
        <v>0</v>
      </c>
      <c r="R118" s="12">
        <f>IF(E118&lt;1,0,IF(A118&lt;(Støtteark!$H$4-5),0,(IF(G118="Utførelse",(K118+L118+M118+N118+O118+P118),IF(G118="Fagkontroll",(Q118),0)))))</f>
        <v>0</v>
      </c>
      <c r="S118" s="12">
        <f>IF(A118&lt;(Støtteark!$H$4-5),0,B118)</f>
        <v>0</v>
      </c>
    </row>
    <row r="119" spans="1:19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32"/>
      <c r="K119" s="12">
        <f t="shared" si="7"/>
        <v>0</v>
      </c>
      <c r="L119" s="12">
        <f t="shared" si="8"/>
        <v>0</v>
      </c>
      <c r="M119" s="12">
        <f t="shared" si="9"/>
        <v>0</v>
      </c>
      <c r="N119" s="12">
        <f t="shared" si="10"/>
        <v>0</v>
      </c>
      <c r="O119" s="12">
        <f t="shared" si="11"/>
        <v>0</v>
      </c>
      <c r="P119" s="12">
        <f t="shared" si="12"/>
        <v>0</v>
      </c>
      <c r="Q119" s="12">
        <f t="shared" si="13"/>
        <v>0</v>
      </c>
      <c r="R119" s="12">
        <f>IF(E119&lt;1,0,IF(A119&lt;(Støtteark!$H$4-5),0,(IF(G119="Utførelse",(K119+L119+M119+N119+O119+P119),IF(G119="Fagkontroll",(Q119),0)))))</f>
        <v>0</v>
      </c>
      <c r="S119" s="12">
        <f>IF(A119&lt;(Støtteark!$H$4-5),0,B119)</f>
        <v>0</v>
      </c>
    </row>
    <row r="120" spans="1:19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32"/>
      <c r="K120" s="12">
        <f t="shared" si="7"/>
        <v>0</v>
      </c>
      <c r="L120" s="12">
        <f t="shared" si="8"/>
        <v>0</v>
      </c>
      <c r="M120" s="12">
        <f t="shared" si="9"/>
        <v>0</v>
      </c>
      <c r="N120" s="12">
        <f t="shared" si="10"/>
        <v>0</v>
      </c>
      <c r="O120" s="12">
        <f t="shared" si="11"/>
        <v>0</v>
      </c>
      <c r="P120" s="12">
        <f t="shared" si="12"/>
        <v>0</v>
      </c>
      <c r="Q120" s="12">
        <f t="shared" si="13"/>
        <v>0</v>
      </c>
      <c r="R120" s="12">
        <f>IF(E120&lt;1,0,IF(A120&lt;(Støtteark!$H$4-5),0,(IF(G120="Utførelse",(K120+L120+M120+N120+O120+P120),IF(G120="Fagkontroll",(Q120),0)))))</f>
        <v>0</v>
      </c>
      <c r="S120" s="12">
        <f>IF(A120&lt;(Støtteark!$H$4-5),0,B120)</f>
        <v>0</v>
      </c>
    </row>
    <row r="121" spans="1:19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32"/>
      <c r="K121" s="12">
        <f t="shared" si="7"/>
        <v>0</v>
      </c>
      <c r="L121" s="12">
        <f t="shared" si="8"/>
        <v>0</v>
      </c>
      <c r="M121" s="12">
        <f t="shared" si="9"/>
        <v>0</v>
      </c>
      <c r="N121" s="12">
        <f t="shared" si="10"/>
        <v>0</v>
      </c>
      <c r="O121" s="12">
        <f t="shared" si="11"/>
        <v>0</v>
      </c>
      <c r="P121" s="12">
        <f t="shared" si="12"/>
        <v>0</v>
      </c>
      <c r="Q121" s="12">
        <f t="shared" si="13"/>
        <v>0</v>
      </c>
      <c r="R121" s="12">
        <f>IF(E121&lt;1,0,IF(A121&lt;(Støtteark!$H$4-5),0,(IF(G121="Utførelse",(K121+L121+M121+N121+O121+P121),IF(G121="Fagkontroll",(Q121),0)))))</f>
        <v>0</v>
      </c>
      <c r="S121" s="12">
        <f>IF(A121&lt;(Støtteark!$H$4-5),0,B121)</f>
        <v>0</v>
      </c>
    </row>
    <row r="122" spans="1:19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32"/>
      <c r="K122" s="12">
        <f t="shared" si="7"/>
        <v>0</v>
      </c>
      <c r="L122" s="12">
        <f t="shared" si="8"/>
        <v>0</v>
      </c>
      <c r="M122" s="12">
        <f t="shared" si="9"/>
        <v>0</v>
      </c>
      <c r="N122" s="12">
        <f t="shared" si="10"/>
        <v>0</v>
      </c>
      <c r="O122" s="12">
        <f t="shared" si="11"/>
        <v>0</v>
      </c>
      <c r="P122" s="12">
        <f t="shared" si="12"/>
        <v>0</v>
      </c>
      <c r="Q122" s="12">
        <f t="shared" si="13"/>
        <v>0</v>
      </c>
      <c r="R122" s="12">
        <f>IF(E122&lt;1,0,IF(A122&lt;(Støtteark!$H$4-5),0,(IF(G122="Utførelse",(K122+L122+M122+N122+O122+P122),IF(G122="Fagkontroll",(Q122),0)))))</f>
        <v>0</v>
      </c>
      <c r="S122" s="12">
        <f>IF(A122&lt;(Støtteark!$H$4-5),0,B122)</f>
        <v>0</v>
      </c>
    </row>
    <row r="123" spans="1:19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32"/>
      <c r="K123" s="12">
        <f t="shared" si="7"/>
        <v>0</v>
      </c>
      <c r="L123" s="12">
        <f t="shared" si="8"/>
        <v>0</v>
      </c>
      <c r="M123" s="12">
        <f t="shared" si="9"/>
        <v>0</v>
      </c>
      <c r="N123" s="12">
        <f t="shared" si="10"/>
        <v>0</v>
      </c>
      <c r="O123" s="12">
        <f t="shared" si="11"/>
        <v>0</v>
      </c>
      <c r="P123" s="12">
        <f t="shared" si="12"/>
        <v>0</v>
      </c>
      <c r="Q123" s="12">
        <f t="shared" si="13"/>
        <v>0</v>
      </c>
      <c r="R123" s="12">
        <f>IF(E123&lt;1,0,IF(A123&lt;(Støtteark!$H$4-5),0,(IF(G123="Utførelse",(K123+L123+M123+N123+O123+P123),IF(G123="Fagkontroll",(Q123),0)))))</f>
        <v>0</v>
      </c>
      <c r="S123" s="12">
        <f>IF(A123&lt;(Støtteark!$H$4-5),0,B123)</f>
        <v>0</v>
      </c>
    </row>
    <row r="124" spans="1:19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32"/>
      <c r="K124" s="12">
        <f t="shared" si="7"/>
        <v>0</v>
      </c>
      <c r="L124" s="12">
        <f t="shared" si="8"/>
        <v>0</v>
      </c>
      <c r="M124" s="12">
        <f t="shared" si="9"/>
        <v>0</v>
      </c>
      <c r="N124" s="12">
        <f t="shared" si="10"/>
        <v>0</v>
      </c>
      <c r="O124" s="12">
        <f t="shared" si="11"/>
        <v>0</v>
      </c>
      <c r="P124" s="12">
        <f t="shared" si="12"/>
        <v>0</v>
      </c>
      <c r="Q124" s="12">
        <f t="shared" si="13"/>
        <v>0</v>
      </c>
      <c r="R124" s="12">
        <f>IF(E124&lt;1,0,IF(A124&lt;(Støtteark!$H$4-5),0,(IF(G124="Utførelse",(K124+L124+M124+N124+O124+P124),IF(G124="Fagkontroll",(Q124),0)))))</f>
        <v>0</v>
      </c>
      <c r="S124" s="12">
        <f>IF(A124&lt;(Støtteark!$H$4-5),0,B124)</f>
        <v>0</v>
      </c>
    </row>
    <row r="125" spans="1:19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32"/>
      <c r="K125" s="12">
        <f t="shared" si="7"/>
        <v>0</v>
      </c>
      <c r="L125" s="12">
        <f t="shared" si="8"/>
        <v>0</v>
      </c>
      <c r="M125" s="12">
        <f t="shared" si="9"/>
        <v>0</v>
      </c>
      <c r="N125" s="12">
        <f t="shared" si="10"/>
        <v>0</v>
      </c>
      <c r="O125" s="12">
        <f t="shared" si="11"/>
        <v>0</v>
      </c>
      <c r="P125" s="12">
        <f t="shared" si="12"/>
        <v>0</v>
      </c>
      <c r="Q125" s="12">
        <f t="shared" si="13"/>
        <v>0</v>
      </c>
      <c r="R125" s="12">
        <f>IF(E125&lt;1,0,IF(A125&lt;(Støtteark!$H$4-5),0,(IF(G125="Utførelse",(K125+L125+M125+N125+O125+P125),IF(G125="Fagkontroll",(Q125),0)))))</f>
        <v>0</v>
      </c>
      <c r="S125" s="12">
        <f>IF(A125&lt;(Støtteark!$H$4-5),0,B125)</f>
        <v>0</v>
      </c>
    </row>
    <row r="126" spans="1:19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32"/>
      <c r="K126" s="12">
        <f t="shared" si="7"/>
        <v>0</v>
      </c>
      <c r="L126" s="12">
        <f t="shared" si="8"/>
        <v>0</v>
      </c>
      <c r="M126" s="12">
        <f t="shared" si="9"/>
        <v>0</v>
      </c>
      <c r="N126" s="12">
        <f t="shared" si="10"/>
        <v>0</v>
      </c>
      <c r="O126" s="12">
        <f t="shared" si="11"/>
        <v>0</v>
      </c>
      <c r="P126" s="12">
        <f t="shared" si="12"/>
        <v>0</v>
      </c>
      <c r="Q126" s="12">
        <f t="shared" si="13"/>
        <v>0</v>
      </c>
      <c r="R126" s="12">
        <f>IF(E126&lt;1,0,IF(A126&lt;(Støtteark!$H$4-5),0,(IF(G126="Utførelse",(K126+L126+M126+N126+O126+P126),IF(G126="Fagkontroll",(Q126),0)))))</f>
        <v>0</v>
      </c>
      <c r="S126" s="12">
        <f>IF(A126&lt;(Støtteark!$H$4-5),0,B126)</f>
        <v>0</v>
      </c>
    </row>
    <row r="127" spans="1:19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32"/>
      <c r="K127" s="12">
        <f t="shared" si="7"/>
        <v>0</v>
      </c>
      <c r="L127" s="12">
        <f t="shared" si="8"/>
        <v>0</v>
      </c>
      <c r="M127" s="12">
        <f t="shared" si="9"/>
        <v>0</v>
      </c>
      <c r="N127" s="12">
        <f t="shared" si="10"/>
        <v>0</v>
      </c>
      <c r="O127" s="12">
        <f t="shared" si="11"/>
        <v>0</v>
      </c>
      <c r="P127" s="12">
        <f t="shared" si="12"/>
        <v>0</v>
      </c>
      <c r="Q127" s="12">
        <f t="shared" si="13"/>
        <v>0</v>
      </c>
      <c r="R127" s="12">
        <f>IF(E127&lt;1,0,IF(A127&lt;(Støtteark!$H$4-5),0,(IF(G127="Utførelse",(K127+L127+M127+N127+O127+P127),IF(G127="Fagkontroll",(Q127),0)))))</f>
        <v>0</v>
      </c>
      <c r="S127" s="12">
        <f>IF(A127&lt;(Støtteark!$H$4-5),0,B127)</f>
        <v>0</v>
      </c>
    </row>
    <row r="128" spans="1:19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32"/>
      <c r="K128" s="12">
        <f t="shared" si="7"/>
        <v>0</v>
      </c>
      <c r="L128" s="12">
        <f t="shared" si="8"/>
        <v>0</v>
      </c>
      <c r="M128" s="12">
        <f t="shared" si="9"/>
        <v>0</v>
      </c>
      <c r="N128" s="12">
        <f t="shared" si="10"/>
        <v>0</v>
      </c>
      <c r="O128" s="12">
        <f t="shared" si="11"/>
        <v>0</v>
      </c>
      <c r="P128" s="12">
        <f t="shared" si="12"/>
        <v>0</v>
      </c>
      <c r="Q128" s="12">
        <f t="shared" si="13"/>
        <v>0</v>
      </c>
      <c r="R128" s="12">
        <f>IF(E128&lt;1,0,IF(A128&lt;(Støtteark!$H$4-5),0,(IF(G128="Utførelse",(K128+L128+M128+N128+O128+P128),IF(G128="Fagkontroll",(Q128),0)))))</f>
        <v>0</v>
      </c>
      <c r="S128" s="12">
        <f>IF(A128&lt;(Støtteark!$H$4-5),0,B128)</f>
        <v>0</v>
      </c>
    </row>
    <row r="129" spans="1:19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32"/>
      <c r="K129" s="12">
        <f t="shared" si="7"/>
        <v>0</v>
      </c>
      <c r="L129" s="12">
        <f t="shared" si="8"/>
        <v>0</v>
      </c>
      <c r="M129" s="12">
        <f t="shared" si="9"/>
        <v>0</v>
      </c>
      <c r="N129" s="12">
        <f t="shared" si="10"/>
        <v>0</v>
      </c>
      <c r="O129" s="12">
        <f t="shared" si="11"/>
        <v>0</v>
      </c>
      <c r="P129" s="12">
        <f t="shared" si="12"/>
        <v>0</v>
      </c>
      <c r="Q129" s="12">
        <f t="shared" si="13"/>
        <v>0</v>
      </c>
      <c r="R129" s="12">
        <f>IF(E129&lt;1,0,IF(A129&lt;(Støtteark!$H$4-5),0,(IF(G129="Utførelse",(K129+L129+M129+N129+O129+P129),IF(G129="Fagkontroll",(Q129),0)))))</f>
        <v>0</v>
      </c>
      <c r="S129" s="12">
        <f>IF(A129&lt;(Støtteark!$H$4-5),0,B129)</f>
        <v>0</v>
      </c>
    </row>
    <row r="130" spans="1:19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32"/>
      <c r="K130" s="12">
        <f t="shared" si="7"/>
        <v>0</v>
      </c>
      <c r="L130" s="12">
        <f t="shared" si="8"/>
        <v>0</v>
      </c>
      <c r="M130" s="12">
        <f t="shared" si="9"/>
        <v>0</v>
      </c>
      <c r="N130" s="12">
        <f t="shared" si="10"/>
        <v>0</v>
      </c>
      <c r="O130" s="12">
        <f t="shared" si="11"/>
        <v>0</v>
      </c>
      <c r="P130" s="12">
        <f t="shared" si="12"/>
        <v>0</v>
      </c>
      <c r="Q130" s="12">
        <f t="shared" si="13"/>
        <v>0</v>
      </c>
      <c r="R130" s="12">
        <f>IF(E130&lt;1,0,IF(A130&lt;(Støtteark!$H$4-5),0,(IF(G130="Utførelse",(K130+L130+M130+N130+O130+P130),IF(G130="Fagkontroll",(Q130),0)))))</f>
        <v>0</v>
      </c>
      <c r="S130" s="12">
        <f>IF(A130&lt;(Støtteark!$H$4-5),0,B130)</f>
        <v>0</v>
      </c>
    </row>
    <row r="131" spans="1:19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32"/>
      <c r="K131" s="12">
        <f t="shared" si="7"/>
        <v>0</v>
      </c>
      <c r="L131" s="12">
        <f t="shared" si="8"/>
        <v>0</v>
      </c>
      <c r="M131" s="12">
        <f t="shared" si="9"/>
        <v>0</v>
      </c>
      <c r="N131" s="12">
        <f t="shared" si="10"/>
        <v>0</v>
      </c>
      <c r="O131" s="12">
        <f t="shared" si="11"/>
        <v>0</v>
      </c>
      <c r="P131" s="12">
        <f t="shared" si="12"/>
        <v>0</v>
      </c>
      <c r="Q131" s="12">
        <f t="shared" si="13"/>
        <v>0</v>
      </c>
      <c r="R131" s="12">
        <f>IF(E131&lt;1,0,IF(A131&lt;(Støtteark!$H$4-5),0,(IF(G131="Utførelse",(K131+L131+M131+N131+O131+P131),IF(G131="Fagkontroll",(Q131),0)))))</f>
        <v>0</v>
      </c>
      <c r="S131" s="12">
        <f>IF(A131&lt;(Støtteark!$H$4-5),0,B131)</f>
        <v>0</v>
      </c>
    </row>
    <row r="132" spans="1:19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32"/>
      <c r="K132" s="12">
        <f t="shared" si="7"/>
        <v>0</v>
      </c>
      <c r="L132" s="12">
        <f t="shared" si="8"/>
        <v>0</v>
      </c>
      <c r="M132" s="12">
        <f t="shared" si="9"/>
        <v>0</v>
      </c>
      <c r="N132" s="12">
        <f t="shared" si="10"/>
        <v>0</v>
      </c>
      <c r="O132" s="12">
        <f t="shared" si="11"/>
        <v>0</v>
      </c>
      <c r="P132" s="12">
        <f t="shared" si="12"/>
        <v>0</v>
      </c>
      <c r="Q132" s="12">
        <f t="shared" si="13"/>
        <v>0</v>
      </c>
      <c r="R132" s="12">
        <f>IF(E132&lt;1,0,IF(A132&lt;(Støtteark!$H$4-5),0,(IF(G132="Utførelse",(K132+L132+M132+N132+O132+P132),IF(G132="Fagkontroll",(Q132),0)))))</f>
        <v>0</v>
      </c>
      <c r="S132" s="12">
        <f>IF(A132&lt;(Støtteark!$H$4-5),0,B132)</f>
        <v>0</v>
      </c>
    </row>
    <row r="133" spans="1:19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32"/>
      <c r="K133" s="12">
        <f t="shared" si="7"/>
        <v>0</v>
      </c>
      <c r="L133" s="12">
        <f t="shared" si="8"/>
        <v>0</v>
      </c>
      <c r="M133" s="12">
        <f t="shared" si="9"/>
        <v>0</v>
      </c>
      <c r="N133" s="12">
        <f t="shared" si="10"/>
        <v>0</v>
      </c>
      <c r="O133" s="12">
        <f t="shared" si="11"/>
        <v>0</v>
      </c>
      <c r="P133" s="12">
        <f t="shared" si="12"/>
        <v>0</v>
      </c>
      <c r="Q133" s="12">
        <f t="shared" si="13"/>
        <v>0</v>
      </c>
      <c r="R133" s="12">
        <f>IF(E133&lt;1,0,IF(A133&lt;(Støtteark!$H$4-5),0,(IF(G133="Utførelse",(K133+L133+M133+N133+O133+P133),IF(G133="Fagkontroll",(Q133),0)))))</f>
        <v>0</v>
      </c>
      <c r="S133" s="12">
        <f>IF(A133&lt;(Støtteark!$H$4-5),0,B133)</f>
        <v>0</v>
      </c>
    </row>
    <row r="134" spans="1:19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32"/>
      <c r="K134" s="12">
        <f t="shared" si="7"/>
        <v>0</v>
      </c>
      <c r="L134" s="12">
        <f t="shared" si="8"/>
        <v>0</v>
      </c>
      <c r="M134" s="12">
        <f t="shared" si="9"/>
        <v>0</v>
      </c>
      <c r="N134" s="12">
        <f t="shared" si="10"/>
        <v>0</v>
      </c>
      <c r="O134" s="12">
        <f t="shared" si="11"/>
        <v>0</v>
      </c>
      <c r="P134" s="12">
        <f t="shared" si="12"/>
        <v>0</v>
      </c>
      <c r="Q134" s="12">
        <f t="shared" si="13"/>
        <v>0</v>
      </c>
      <c r="R134" s="12">
        <f>IF(E134&lt;1,0,IF(A134&lt;(Støtteark!$H$4-5),0,(IF(G134="Utførelse",(K134+L134+M134+N134+O134+P134),IF(G134="Fagkontroll",(Q134),0)))))</f>
        <v>0</v>
      </c>
      <c r="S134" s="12">
        <f>IF(A134&lt;(Støtteark!$H$4-5),0,B134)</f>
        <v>0</v>
      </c>
    </row>
    <row r="135" spans="1:19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32"/>
      <c r="K135" s="12">
        <f t="shared" si="7"/>
        <v>0</v>
      </c>
      <c r="L135" s="12">
        <f t="shared" si="8"/>
        <v>0</v>
      </c>
      <c r="M135" s="12">
        <f t="shared" si="9"/>
        <v>0</v>
      </c>
      <c r="N135" s="12">
        <f t="shared" si="10"/>
        <v>0</v>
      </c>
      <c r="O135" s="12">
        <f t="shared" si="11"/>
        <v>0</v>
      </c>
      <c r="P135" s="12">
        <f t="shared" si="12"/>
        <v>0</v>
      </c>
      <c r="Q135" s="12">
        <f t="shared" si="13"/>
        <v>0</v>
      </c>
      <c r="R135" s="12">
        <f>IF(E135&lt;1,0,IF(A135&lt;(Støtteark!$H$4-5),0,(IF(G135="Utførelse",(K135+L135+M135+N135+O135+P135),IF(G135="Fagkontroll",(Q135),0)))))</f>
        <v>0</v>
      </c>
      <c r="S135" s="12">
        <f>IF(A135&lt;(Støtteark!$H$4-5),0,B135)</f>
        <v>0</v>
      </c>
    </row>
    <row r="136" spans="1:19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32"/>
      <c r="K136" s="12">
        <f t="shared" si="7"/>
        <v>0</v>
      </c>
      <c r="L136" s="12">
        <f t="shared" si="8"/>
        <v>0</v>
      </c>
      <c r="M136" s="12">
        <f t="shared" si="9"/>
        <v>0</v>
      </c>
      <c r="N136" s="12">
        <f t="shared" si="10"/>
        <v>0</v>
      </c>
      <c r="O136" s="12">
        <f t="shared" si="11"/>
        <v>0</v>
      </c>
      <c r="P136" s="12">
        <f t="shared" si="12"/>
        <v>0</v>
      </c>
      <c r="Q136" s="12">
        <f t="shared" si="13"/>
        <v>0</v>
      </c>
      <c r="R136" s="12">
        <f>IF(E136&lt;1,0,IF(A136&lt;(Støtteark!$H$4-5),0,(IF(G136="Utførelse",(K136+L136+M136+N136+O136+P136),IF(G136="Fagkontroll",(Q136),0)))))</f>
        <v>0</v>
      </c>
      <c r="S136" s="12">
        <f>IF(A136&lt;(Støtteark!$H$4-5),0,B136)</f>
        <v>0</v>
      </c>
    </row>
    <row r="137" spans="1:19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32"/>
      <c r="K137" s="12">
        <f t="shared" si="7"/>
        <v>0</v>
      </c>
      <c r="L137" s="12">
        <f t="shared" si="8"/>
        <v>0</v>
      </c>
      <c r="M137" s="12">
        <f t="shared" si="9"/>
        <v>0</v>
      </c>
      <c r="N137" s="12">
        <f t="shared" si="10"/>
        <v>0</v>
      </c>
      <c r="O137" s="12">
        <f t="shared" si="11"/>
        <v>0</v>
      </c>
      <c r="P137" s="12">
        <f t="shared" si="12"/>
        <v>0</v>
      </c>
      <c r="Q137" s="12">
        <f t="shared" si="13"/>
        <v>0</v>
      </c>
      <c r="R137" s="12">
        <f>IF(E137&lt;1,0,IF(A137&lt;(Støtteark!$H$4-5),0,(IF(G137="Utførelse",(K137+L137+M137+N137+O137+P137),IF(G137="Fagkontroll",(Q137),0)))))</f>
        <v>0</v>
      </c>
      <c r="S137" s="12">
        <f>IF(A137&lt;(Støtteark!$H$4-5),0,B137)</f>
        <v>0</v>
      </c>
    </row>
    <row r="138" spans="1:19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32"/>
      <c r="K138" s="12">
        <f t="shared" si="7"/>
        <v>0</v>
      </c>
      <c r="L138" s="12">
        <f t="shared" si="8"/>
        <v>0</v>
      </c>
      <c r="M138" s="12">
        <f t="shared" si="9"/>
        <v>0</v>
      </c>
      <c r="N138" s="12">
        <f t="shared" si="10"/>
        <v>0</v>
      </c>
      <c r="O138" s="12">
        <f t="shared" si="11"/>
        <v>0</v>
      </c>
      <c r="P138" s="12">
        <f t="shared" si="12"/>
        <v>0</v>
      </c>
      <c r="Q138" s="12">
        <f t="shared" si="13"/>
        <v>0</v>
      </c>
      <c r="R138" s="12">
        <f>IF(E138&lt;1,0,IF(A138&lt;(Støtteark!$H$4-5),0,(IF(G138="Utførelse",(K138+L138+M138+N138+O138+P138),IF(G138="Fagkontroll",(Q138),0)))))</f>
        <v>0</v>
      </c>
      <c r="S138" s="12">
        <f>IF(A138&lt;(Støtteark!$H$4-5),0,B138)</f>
        <v>0</v>
      </c>
    </row>
    <row r="139" spans="1:19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32"/>
      <c r="K139" s="12">
        <f t="shared" si="7"/>
        <v>0</v>
      </c>
      <c r="L139" s="12">
        <f t="shared" si="8"/>
        <v>0</v>
      </c>
      <c r="M139" s="12">
        <f t="shared" si="9"/>
        <v>0</v>
      </c>
      <c r="N139" s="12">
        <f t="shared" si="10"/>
        <v>0</v>
      </c>
      <c r="O139" s="12">
        <f t="shared" si="11"/>
        <v>0</v>
      </c>
      <c r="P139" s="12">
        <f t="shared" si="12"/>
        <v>0</v>
      </c>
      <c r="Q139" s="12">
        <f t="shared" si="13"/>
        <v>0</v>
      </c>
      <c r="R139" s="12">
        <f>IF(E139&lt;1,0,IF(A139&lt;(Støtteark!$H$4-5),0,(IF(G139="Utførelse",(K139+L139+M139+N139+O139+P139),IF(G139="Fagkontroll",(Q139),0)))))</f>
        <v>0</v>
      </c>
      <c r="S139" s="12">
        <f>IF(A139&lt;(Støtteark!$H$4-5),0,B139)</f>
        <v>0</v>
      </c>
    </row>
    <row r="140" spans="1:19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32"/>
      <c r="K140" s="12">
        <f t="shared" si="7"/>
        <v>0</v>
      </c>
      <c r="L140" s="12">
        <f t="shared" si="8"/>
        <v>0</v>
      </c>
      <c r="M140" s="12">
        <f t="shared" si="9"/>
        <v>0</v>
      </c>
      <c r="N140" s="12">
        <f t="shared" si="10"/>
        <v>0</v>
      </c>
      <c r="O140" s="12">
        <f t="shared" si="11"/>
        <v>0</v>
      </c>
      <c r="P140" s="12">
        <f t="shared" si="12"/>
        <v>0</v>
      </c>
      <c r="Q140" s="12">
        <f t="shared" si="13"/>
        <v>0</v>
      </c>
      <c r="R140" s="12">
        <f>IF(E140&lt;1,0,IF(A140&lt;(Støtteark!$H$4-5),0,(IF(G140="Utførelse",(K140+L140+M140+N140+O140+P140),IF(G140="Fagkontroll",(Q140),0)))))</f>
        <v>0</v>
      </c>
      <c r="S140" s="12">
        <f>IF(A140&lt;(Støtteark!$H$4-5),0,B140)</f>
        <v>0</v>
      </c>
    </row>
    <row r="141" spans="1:19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32"/>
      <c r="K141" s="12">
        <f t="shared" si="7"/>
        <v>0</v>
      </c>
      <c r="L141" s="12">
        <f t="shared" si="8"/>
        <v>0</v>
      </c>
      <c r="M141" s="12">
        <f t="shared" si="9"/>
        <v>0</v>
      </c>
      <c r="N141" s="12">
        <f t="shared" si="10"/>
        <v>0</v>
      </c>
      <c r="O141" s="12">
        <f t="shared" si="11"/>
        <v>0</v>
      </c>
      <c r="P141" s="12">
        <f t="shared" si="12"/>
        <v>0</v>
      </c>
      <c r="Q141" s="12">
        <f t="shared" si="13"/>
        <v>0</v>
      </c>
      <c r="R141" s="12">
        <f>IF(E141&lt;1,0,IF(A141&lt;(Støtteark!$H$4-5),0,(IF(G141="Utførelse",(K141+L141+M141+N141+O141+P141),IF(G141="Fagkontroll",(Q141),0)))))</f>
        <v>0</v>
      </c>
      <c r="S141" s="12">
        <f>IF(A141&lt;(Støtteark!$H$4-5),0,B141)</f>
        <v>0</v>
      </c>
    </row>
    <row r="142" spans="1:19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32"/>
      <c r="K142" s="12">
        <f t="shared" ref="K142:K205" si="14">IF(E142&lt;1,0,(IF(G142="Utførelse",IF(F142="Dambruddsbølgeberegninger",B142,0),0)))</f>
        <v>0</v>
      </c>
      <c r="L142" s="12">
        <f t="shared" ref="L142:L205" si="15">IF(E142&lt;1,0,(IF(G142="Utførelse",IF(F142="Kapasitet åpent flomløp",B142,0),0)))</f>
        <v>0</v>
      </c>
      <c r="M142" s="12">
        <f t="shared" ref="M142:M205" si="16">IF(E142&lt;1,0,(IF(G142="Utførelse",IF(F142="Kapasitet lukket flomløp",B142,0),0)))</f>
        <v>0</v>
      </c>
      <c r="N142" s="12">
        <f t="shared" ref="N142:N205" si="17">IF(E142&lt;1,0,(IF(G142="Utførelse",IF(F142="Kapasitet luker",B142,0),0)))</f>
        <v>0</v>
      </c>
      <c r="O142" s="12">
        <f t="shared" ref="O142:O205" si="18">IF(E142&lt;1,0,(IF(G142="Utførelse",IF(F142="Kapasitet overføringstunnel",B142,0),0)))</f>
        <v>0</v>
      </c>
      <c r="P142" s="12">
        <f t="shared" ref="P142:P205" si="19">IF(E142&lt;1,0,(IF(G142="Utførelse",IF(F142="Kapasitet kanal",B142,0),0)))</f>
        <v>0</v>
      </c>
      <c r="Q142" s="12">
        <f t="shared" ref="Q142:Q205" si="20">IF(K142+L142+M142+N142+O142+P142&gt;0,0,B142)</f>
        <v>0</v>
      </c>
      <c r="R142" s="12">
        <f>IF(E142&lt;1,0,IF(A142&lt;(Støtteark!$H$4-5),0,(IF(G142="Utførelse",(K142+L142+M142+N142+O142+P142),IF(G142="Fagkontroll",(Q142),0)))))</f>
        <v>0</v>
      </c>
      <c r="S142" s="12">
        <f>IF(A142&lt;(Støtteark!$H$4-5),0,B142)</f>
        <v>0</v>
      </c>
    </row>
    <row r="143" spans="1:19" x14ac:dyDescent="0.25">
      <c r="A143" s="20"/>
      <c r="B143" s="20"/>
      <c r="C143" s="20"/>
      <c r="D143" s="20"/>
      <c r="E143" s="20"/>
      <c r="F143" s="20"/>
      <c r="G143" s="20"/>
      <c r="H143" s="20"/>
      <c r="I143" s="20"/>
      <c r="J143" s="32"/>
      <c r="K143" s="12">
        <f t="shared" si="14"/>
        <v>0</v>
      </c>
      <c r="L143" s="12">
        <f t="shared" si="15"/>
        <v>0</v>
      </c>
      <c r="M143" s="12">
        <f t="shared" si="16"/>
        <v>0</v>
      </c>
      <c r="N143" s="12">
        <f t="shared" si="17"/>
        <v>0</v>
      </c>
      <c r="O143" s="12">
        <f t="shared" si="18"/>
        <v>0</v>
      </c>
      <c r="P143" s="12">
        <f t="shared" si="19"/>
        <v>0</v>
      </c>
      <c r="Q143" s="12">
        <f t="shared" si="20"/>
        <v>0</v>
      </c>
      <c r="R143" s="12">
        <f>IF(E143&lt;1,0,IF(A143&lt;(Støtteark!$H$4-5),0,(IF(G143="Utførelse",(K143+L143+M143+N143+O143+P143),IF(G143="Fagkontroll",(Q143),0)))))</f>
        <v>0</v>
      </c>
      <c r="S143" s="12">
        <f>IF(A143&lt;(Støtteark!$H$4-5),0,B143)</f>
        <v>0</v>
      </c>
    </row>
    <row r="144" spans="1:19" x14ac:dyDescent="0.25">
      <c r="A144" s="20"/>
      <c r="B144" s="20"/>
      <c r="C144" s="20"/>
      <c r="D144" s="20"/>
      <c r="E144" s="20"/>
      <c r="F144" s="20"/>
      <c r="G144" s="20"/>
      <c r="H144" s="20"/>
      <c r="I144" s="20"/>
      <c r="J144" s="32"/>
      <c r="K144" s="12">
        <f t="shared" si="14"/>
        <v>0</v>
      </c>
      <c r="L144" s="12">
        <f t="shared" si="15"/>
        <v>0</v>
      </c>
      <c r="M144" s="12">
        <f t="shared" si="16"/>
        <v>0</v>
      </c>
      <c r="N144" s="12">
        <f t="shared" si="17"/>
        <v>0</v>
      </c>
      <c r="O144" s="12">
        <f t="shared" si="18"/>
        <v>0</v>
      </c>
      <c r="P144" s="12">
        <f t="shared" si="19"/>
        <v>0</v>
      </c>
      <c r="Q144" s="12">
        <f t="shared" si="20"/>
        <v>0</v>
      </c>
      <c r="R144" s="12">
        <f>IF(E144&lt;1,0,IF(A144&lt;(Støtteark!$H$4-5),0,(IF(G144="Utførelse",(K144+L144+M144+N144+O144+P144),IF(G144="Fagkontroll",(Q144),0)))))</f>
        <v>0</v>
      </c>
      <c r="S144" s="12">
        <f>IF(A144&lt;(Støtteark!$H$4-5),0,B144)</f>
        <v>0</v>
      </c>
    </row>
    <row r="145" spans="1:19" x14ac:dyDescent="0.25">
      <c r="A145" s="20"/>
      <c r="B145" s="20"/>
      <c r="C145" s="20"/>
      <c r="D145" s="20"/>
      <c r="E145" s="20"/>
      <c r="F145" s="20"/>
      <c r="G145" s="20"/>
      <c r="H145" s="20"/>
      <c r="I145" s="20"/>
      <c r="J145" s="32"/>
      <c r="K145" s="12">
        <f t="shared" si="14"/>
        <v>0</v>
      </c>
      <c r="L145" s="12">
        <f t="shared" si="15"/>
        <v>0</v>
      </c>
      <c r="M145" s="12">
        <f t="shared" si="16"/>
        <v>0</v>
      </c>
      <c r="N145" s="12">
        <f t="shared" si="17"/>
        <v>0</v>
      </c>
      <c r="O145" s="12">
        <f t="shared" si="18"/>
        <v>0</v>
      </c>
      <c r="P145" s="12">
        <f t="shared" si="19"/>
        <v>0</v>
      </c>
      <c r="Q145" s="12">
        <f t="shared" si="20"/>
        <v>0</v>
      </c>
      <c r="R145" s="12">
        <f>IF(E145&lt;1,0,IF(A145&lt;(Støtteark!$H$4-5),0,(IF(G145="Utførelse",(K145+L145+M145+N145+O145+P145),IF(G145="Fagkontroll",(Q145),0)))))</f>
        <v>0</v>
      </c>
      <c r="S145" s="12">
        <f>IF(A145&lt;(Støtteark!$H$4-5),0,B145)</f>
        <v>0</v>
      </c>
    </row>
    <row r="146" spans="1:19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32"/>
      <c r="K146" s="12">
        <f t="shared" si="14"/>
        <v>0</v>
      </c>
      <c r="L146" s="12">
        <f t="shared" si="15"/>
        <v>0</v>
      </c>
      <c r="M146" s="12">
        <f t="shared" si="16"/>
        <v>0</v>
      </c>
      <c r="N146" s="12">
        <f t="shared" si="17"/>
        <v>0</v>
      </c>
      <c r="O146" s="12">
        <f t="shared" si="18"/>
        <v>0</v>
      </c>
      <c r="P146" s="12">
        <f t="shared" si="19"/>
        <v>0</v>
      </c>
      <c r="Q146" s="12">
        <f t="shared" si="20"/>
        <v>0</v>
      </c>
      <c r="R146" s="12">
        <f>IF(E146&lt;1,0,IF(A146&lt;(Støtteark!$H$4-5),0,(IF(G146="Utførelse",(K146+L146+M146+N146+O146+P146),IF(G146="Fagkontroll",(Q146),0)))))</f>
        <v>0</v>
      </c>
      <c r="S146" s="12">
        <f>IF(A146&lt;(Støtteark!$H$4-5),0,B146)</f>
        <v>0</v>
      </c>
    </row>
    <row r="147" spans="1:19" x14ac:dyDescent="0.25">
      <c r="A147" s="20"/>
      <c r="B147" s="20"/>
      <c r="C147" s="20"/>
      <c r="D147" s="20"/>
      <c r="E147" s="20"/>
      <c r="F147" s="20"/>
      <c r="G147" s="20"/>
      <c r="H147" s="20"/>
      <c r="I147" s="20"/>
      <c r="J147" s="32"/>
      <c r="K147" s="12">
        <f t="shared" si="14"/>
        <v>0</v>
      </c>
      <c r="L147" s="12">
        <f t="shared" si="15"/>
        <v>0</v>
      </c>
      <c r="M147" s="12">
        <f t="shared" si="16"/>
        <v>0</v>
      </c>
      <c r="N147" s="12">
        <f t="shared" si="17"/>
        <v>0</v>
      </c>
      <c r="O147" s="12">
        <f t="shared" si="18"/>
        <v>0</v>
      </c>
      <c r="P147" s="12">
        <f t="shared" si="19"/>
        <v>0</v>
      </c>
      <c r="Q147" s="12">
        <f t="shared" si="20"/>
        <v>0</v>
      </c>
      <c r="R147" s="12">
        <f>IF(E147&lt;1,0,IF(A147&lt;(Støtteark!$H$4-5),0,(IF(G147="Utførelse",(K147+L147+M147+N147+O147+P147),IF(G147="Fagkontroll",(Q147),0)))))</f>
        <v>0</v>
      </c>
      <c r="S147" s="12">
        <f>IF(A147&lt;(Støtteark!$H$4-5),0,B147)</f>
        <v>0</v>
      </c>
    </row>
    <row r="148" spans="1:19" x14ac:dyDescent="0.25">
      <c r="A148" s="20"/>
      <c r="B148" s="20"/>
      <c r="C148" s="20"/>
      <c r="D148" s="20"/>
      <c r="E148" s="20"/>
      <c r="F148" s="20"/>
      <c r="G148" s="20"/>
      <c r="H148" s="20"/>
      <c r="I148" s="20"/>
      <c r="J148" s="32"/>
      <c r="K148" s="12">
        <f t="shared" si="14"/>
        <v>0</v>
      </c>
      <c r="L148" s="12">
        <f t="shared" si="15"/>
        <v>0</v>
      </c>
      <c r="M148" s="12">
        <f t="shared" si="16"/>
        <v>0</v>
      </c>
      <c r="N148" s="12">
        <f t="shared" si="17"/>
        <v>0</v>
      </c>
      <c r="O148" s="12">
        <f t="shared" si="18"/>
        <v>0</v>
      </c>
      <c r="P148" s="12">
        <f t="shared" si="19"/>
        <v>0</v>
      </c>
      <c r="Q148" s="12">
        <f t="shared" si="20"/>
        <v>0</v>
      </c>
      <c r="R148" s="12">
        <f>IF(E148&lt;1,0,IF(A148&lt;(Støtteark!$H$4-5),0,(IF(G148="Utførelse",(K148+L148+M148+N148+O148+P148),IF(G148="Fagkontroll",(Q148),0)))))</f>
        <v>0</v>
      </c>
      <c r="S148" s="12">
        <f>IF(A148&lt;(Støtteark!$H$4-5),0,B148)</f>
        <v>0</v>
      </c>
    </row>
    <row r="149" spans="1:19" x14ac:dyDescent="0.25">
      <c r="A149" s="20"/>
      <c r="B149" s="20"/>
      <c r="C149" s="20"/>
      <c r="D149" s="20"/>
      <c r="E149" s="20"/>
      <c r="F149" s="20"/>
      <c r="G149" s="20"/>
      <c r="H149" s="20"/>
      <c r="I149" s="20"/>
      <c r="J149" s="32"/>
      <c r="K149" s="12">
        <f t="shared" si="14"/>
        <v>0</v>
      </c>
      <c r="L149" s="12">
        <f t="shared" si="15"/>
        <v>0</v>
      </c>
      <c r="M149" s="12">
        <f t="shared" si="16"/>
        <v>0</v>
      </c>
      <c r="N149" s="12">
        <f t="shared" si="17"/>
        <v>0</v>
      </c>
      <c r="O149" s="12">
        <f t="shared" si="18"/>
        <v>0</v>
      </c>
      <c r="P149" s="12">
        <f t="shared" si="19"/>
        <v>0</v>
      </c>
      <c r="Q149" s="12">
        <f t="shared" si="20"/>
        <v>0</v>
      </c>
      <c r="R149" s="12">
        <f>IF(E149&lt;1,0,IF(A149&lt;(Støtteark!$H$4-5),0,(IF(G149="Utførelse",(K149+L149+M149+N149+O149+P149),IF(G149="Fagkontroll",(Q149),0)))))</f>
        <v>0</v>
      </c>
      <c r="S149" s="12">
        <f>IF(A149&lt;(Støtteark!$H$4-5),0,B149)</f>
        <v>0</v>
      </c>
    </row>
    <row r="150" spans="1:19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32"/>
      <c r="K150" s="12">
        <f t="shared" si="14"/>
        <v>0</v>
      </c>
      <c r="L150" s="12">
        <f t="shared" si="15"/>
        <v>0</v>
      </c>
      <c r="M150" s="12">
        <f t="shared" si="16"/>
        <v>0</v>
      </c>
      <c r="N150" s="12">
        <f t="shared" si="17"/>
        <v>0</v>
      </c>
      <c r="O150" s="12">
        <f t="shared" si="18"/>
        <v>0</v>
      </c>
      <c r="P150" s="12">
        <f t="shared" si="19"/>
        <v>0</v>
      </c>
      <c r="Q150" s="12">
        <f t="shared" si="20"/>
        <v>0</v>
      </c>
      <c r="R150" s="12">
        <f>IF(E150&lt;1,0,IF(A150&lt;(Støtteark!$H$4-5),0,(IF(G150="Utførelse",(K150+L150+M150+N150+O150+P150),IF(G150="Fagkontroll",(Q150),0)))))</f>
        <v>0</v>
      </c>
      <c r="S150" s="12">
        <f>IF(A150&lt;(Støtteark!$H$4-5),0,B150)</f>
        <v>0</v>
      </c>
    </row>
    <row r="151" spans="1:19" x14ac:dyDescent="0.25">
      <c r="A151" s="20"/>
      <c r="B151" s="20"/>
      <c r="C151" s="20"/>
      <c r="D151" s="20"/>
      <c r="E151" s="20"/>
      <c r="F151" s="20"/>
      <c r="G151" s="20"/>
      <c r="H151" s="20"/>
      <c r="I151" s="20"/>
      <c r="J151" s="32"/>
      <c r="K151" s="12">
        <f t="shared" si="14"/>
        <v>0</v>
      </c>
      <c r="L151" s="12">
        <f t="shared" si="15"/>
        <v>0</v>
      </c>
      <c r="M151" s="12">
        <f t="shared" si="16"/>
        <v>0</v>
      </c>
      <c r="N151" s="12">
        <f t="shared" si="17"/>
        <v>0</v>
      </c>
      <c r="O151" s="12">
        <f t="shared" si="18"/>
        <v>0</v>
      </c>
      <c r="P151" s="12">
        <f t="shared" si="19"/>
        <v>0</v>
      </c>
      <c r="Q151" s="12">
        <f t="shared" si="20"/>
        <v>0</v>
      </c>
      <c r="R151" s="12">
        <f>IF(E151&lt;1,0,IF(A151&lt;(Støtteark!$H$4-5),0,(IF(G151="Utførelse",(K151+L151+M151+N151+O151+P151),IF(G151="Fagkontroll",(Q151),0)))))</f>
        <v>0</v>
      </c>
      <c r="S151" s="12">
        <f>IF(A151&lt;(Støtteark!$H$4-5),0,B151)</f>
        <v>0</v>
      </c>
    </row>
    <row r="152" spans="1:19" x14ac:dyDescent="0.25">
      <c r="A152" s="20"/>
      <c r="B152" s="20"/>
      <c r="C152" s="20"/>
      <c r="D152" s="20"/>
      <c r="E152" s="20"/>
      <c r="F152" s="20"/>
      <c r="G152" s="20"/>
      <c r="H152" s="20"/>
      <c r="I152" s="20"/>
      <c r="J152" s="32"/>
      <c r="K152" s="12">
        <f t="shared" si="14"/>
        <v>0</v>
      </c>
      <c r="L152" s="12">
        <f t="shared" si="15"/>
        <v>0</v>
      </c>
      <c r="M152" s="12">
        <f t="shared" si="16"/>
        <v>0</v>
      </c>
      <c r="N152" s="12">
        <f t="shared" si="17"/>
        <v>0</v>
      </c>
      <c r="O152" s="12">
        <f t="shared" si="18"/>
        <v>0</v>
      </c>
      <c r="P152" s="12">
        <f t="shared" si="19"/>
        <v>0</v>
      </c>
      <c r="Q152" s="12">
        <f t="shared" si="20"/>
        <v>0</v>
      </c>
      <c r="R152" s="12">
        <f>IF(E152&lt;1,0,IF(A152&lt;(Støtteark!$H$4-5),0,(IF(G152="Utførelse",(K152+L152+M152+N152+O152+P152),IF(G152="Fagkontroll",(Q152),0)))))</f>
        <v>0</v>
      </c>
      <c r="S152" s="12">
        <f>IF(A152&lt;(Støtteark!$H$4-5),0,B152)</f>
        <v>0</v>
      </c>
    </row>
    <row r="153" spans="1:19" x14ac:dyDescent="0.25">
      <c r="A153" s="20"/>
      <c r="B153" s="20"/>
      <c r="C153" s="20"/>
      <c r="D153" s="20"/>
      <c r="E153" s="20"/>
      <c r="F153" s="20"/>
      <c r="G153" s="20"/>
      <c r="H153" s="20"/>
      <c r="I153" s="20"/>
      <c r="J153" s="32"/>
      <c r="K153" s="12">
        <f t="shared" si="14"/>
        <v>0</v>
      </c>
      <c r="L153" s="12">
        <f t="shared" si="15"/>
        <v>0</v>
      </c>
      <c r="M153" s="12">
        <f t="shared" si="16"/>
        <v>0</v>
      </c>
      <c r="N153" s="12">
        <f t="shared" si="17"/>
        <v>0</v>
      </c>
      <c r="O153" s="12">
        <f t="shared" si="18"/>
        <v>0</v>
      </c>
      <c r="P153" s="12">
        <f t="shared" si="19"/>
        <v>0</v>
      </c>
      <c r="Q153" s="12">
        <f t="shared" si="20"/>
        <v>0</v>
      </c>
      <c r="R153" s="12">
        <f>IF(E153&lt;1,0,IF(A153&lt;(Støtteark!$H$4-5),0,(IF(G153="Utførelse",(K153+L153+M153+N153+O153+P153),IF(G153="Fagkontroll",(Q153),0)))))</f>
        <v>0</v>
      </c>
      <c r="S153" s="12">
        <f>IF(A153&lt;(Støtteark!$H$4-5),0,B153)</f>
        <v>0</v>
      </c>
    </row>
    <row r="154" spans="1:19" x14ac:dyDescent="0.25">
      <c r="A154" s="20"/>
      <c r="B154" s="20"/>
      <c r="C154" s="20"/>
      <c r="D154" s="20"/>
      <c r="E154" s="20"/>
      <c r="F154" s="20"/>
      <c r="G154" s="20"/>
      <c r="H154" s="20"/>
      <c r="I154" s="20"/>
      <c r="J154" s="32"/>
      <c r="K154" s="12">
        <f t="shared" si="14"/>
        <v>0</v>
      </c>
      <c r="L154" s="12">
        <f t="shared" si="15"/>
        <v>0</v>
      </c>
      <c r="M154" s="12">
        <f t="shared" si="16"/>
        <v>0</v>
      </c>
      <c r="N154" s="12">
        <f t="shared" si="17"/>
        <v>0</v>
      </c>
      <c r="O154" s="12">
        <f t="shared" si="18"/>
        <v>0</v>
      </c>
      <c r="P154" s="12">
        <f t="shared" si="19"/>
        <v>0</v>
      </c>
      <c r="Q154" s="12">
        <f t="shared" si="20"/>
        <v>0</v>
      </c>
      <c r="R154" s="12">
        <f>IF(E154&lt;1,0,IF(A154&lt;(Støtteark!$H$4-5),0,(IF(G154="Utførelse",(K154+L154+M154+N154+O154+P154),IF(G154="Fagkontroll",(Q154),0)))))</f>
        <v>0</v>
      </c>
      <c r="S154" s="12">
        <f>IF(A154&lt;(Støtteark!$H$4-5),0,B154)</f>
        <v>0</v>
      </c>
    </row>
    <row r="155" spans="1:19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32"/>
      <c r="K155" s="12">
        <f t="shared" si="14"/>
        <v>0</v>
      </c>
      <c r="L155" s="12">
        <f t="shared" si="15"/>
        <v>0</v>
      </c>
      <c r="M155" s="12">
        <f t="shared" si="16"/>
        <v>0</v>
      </c>
      <c r="N155" s="12">
        <f t="shared" si="17"/>
        <v>0</v>
      </c>
      <c r="O155" s="12">
        <f t="shared" si="18"/>
        <v>0</v>
      </c>
      <c r="P155" s="12">
        <f t="shared" si="19"/>
        <v>0</v>
      </c>
      <c r="Q155" s="12">
        <f t="shared" si="20"/>
        <v>0</v>
      </c>
      <c r="R155" s="12">
        <f>IF(E155&lt;1,0,IF(A155&lt;(Støtteark!$H$4-5),0,(IF(G155="Utførelse",(K155+L155+M155+N155+O155+P155),IF(G155="Fagkontroll",(Q155),0)))))</f>
        <v>0</v>
      </c>
      <c r="S155" s="12">
        <f>IF(A155&lt;(Støtteark!$H$4-5),0,B155)</f>
        <v>0</v>
      </c>
    </row>
    <row r="156" spans="1:19" x14ac:dyDescent="0.25">
      <c r="A156" s="20"/>
      <c r="B156" s="20"/>
      <c r="C156" s="20"/>
      <c r="D156" s="20"/>
      <c r="E156" s="20"/>
      <c r="F156" s="20"/>
      <c r="G156" s="20"/>
      <c r="H156" s="20"/>
      <c r="I156" s="20"/>
      <c r="J156" s="32"/>
      <c r="K156" s="12">
        <f t="shared" si="14"/>
        <v>0</v>
      </c>
      <c r="L156" s="12">
        <f t="shared" si="15"/>
        <v>0</v>
      </c>
      <c r="M156" s="12">
        <f t="shared" si="16"/>
        <v>0</v>
      </c>
      <c r="N156" s="12">
        <f t="shared" si="17"/>
        <v>0</v>
      </c>
      <c r="O156" s="12">
        <f t="shared" si="18"/>
        <v>0</v>
      </c>
      <c r="P156" s="12">
        <f t="shared" si="19"/>
        <v>0</v>
      </c>
      <c r="Q156" s="12">
        <f t="shared" si="20"/>
        <v>0</v>
      </c>
      <c r="R156" s="12">
        <f>IF(E156&lt;1,0,IF(A156&lt;(Støtteark!$H$4-5),0,(IF(G156="Utførelse",(K156+L156+M156+N156+O156+P156),IF(G156="Fagkontroll",(Q156),0)))))</f>
        <v>0</v>
      </c>
      <c r="S156" s="12">
        <f>IF(A156&lt;(Støtteark!$H$4-5),0,B156)</f>
        <v>0</v>
      </c>
    </row>
    <row r="157" spans="1:19" x14ac:dyDescent="0.25">
      <c r="A157" s="20"/>
      <c r="B157" s="20"/>
      <c r="C157" s="20"/>
      <c r="D157" s="20"/>
      <c r="E157" s="20"/>
      <c r="F157" s="20"/>
      <c r="G157" s="20"/>
      <c r="H157" s="20"/>
      <c r="I157" s="20"/>
      <c r="J157" s="32"/>
      <c r="K157" s="12">
        <f t="shared" si="14"/>
        <v>0</v>
      </c>
      <c r="L157" s="12">
        <f t="shared" si="15"/>
        <v>0</v>
      </c>
      <c r="M157" s="12">
        <f t="shared" si="16"/>
        <v>0</v>
      </c>
      <c r="N157" s="12">
        <f t="shared" si="17"/>
        <v>0</v>
      </c>
      <c r="O157" s="12">
        <f t="shared" si="18"/>
        <v>0</v>
      </c>
      <c r="P157" s="12">
        <f t="shared" si="19"/>
        <v>0</v>
      </c>
      <c r="Q157" s="12">
        <f t="shared" si="20"/>
        <v>0</v>
      </c>
      <c r="R157" s="12">
        <f>IF(E157&lt;1,0,IF(A157&lt;(Støtteark!$H$4-5),0,(IF(G157="Utførelse",(K157+L157+M157+N157+O157+P157),IF(G157="Fagkontroll",(Q157),0)))))</f>
        <v>0</v>
      </c>
      <c r="S157" s="12">
        <f>IF(A157&lt;(Støtteark!$H$4-5),0,B157)</f>
        <v>0</v>
      </c>
    </row>
    <row r="158" spans="1:19" x14ac:dyDescent="0.25">
      <c r="A158" s="20"/>
      <c r="B158" s="20"/>
      <c r="C158" s="20"/>
      <c r="D158" s="20"/>
      <c r="E158" s="20"/>
      <c r="F158" s="20"/>
      <c r="G158" s="20"/>
      <c r="H158" s="20"/>
      <c r="I158" s="20"/>
      <c r="J158" s="32"/>
      <c r="K158" s="12">
        <f t="shared" si="14"/>
        <v>0</v>
      </c>
      <c r="L158" s="12">
        <f t="shared" si="15"/>
        <v>0</v>
      </c>
      <c r="M158" s="12">
        <f t="shared" si="16"/>
        <v>0</v>
      </c>
      <c r="N158" s="12">
        <f t="shared" si="17"/>
        <v>0</v>
      </c>
      <c r="O158" s="12">
        <f t="shared" si="18"/>
        <v>0</v>
      </c>
      <c r="P158" s="12">
        <f t="shared" si="19"/>
        <v>0</v>
      </c>
      <c r="Q158" s="12">
        <f t="shared" si="20"/>
        <v>0</v>
      </c>
      <c r="R158" s="12">
        <f>IF(E158&lt;1,0,IF(A158&lt;(Støtteark!$H$4-5),0,(IF(G158="Utførelse",(K158+L158+M158+N158+O158+P158),IF(G158="Fagkontroll",(Q158),0)))))</f>
        <v>0</v>
      </c>
      <c r="S158" s="12">
        <f>IF(A158&lt;(Støtteark!$H$4-5),0,B158)</f>
        <v>0</v>
      </c>
    </row>
    <row r="159" spans="1:19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32"/>
      <c r="K159" s="12">
        <f t="shared" si="14"/>
        <v>0</v>
      </c>
      <c r="L159" s="12">
        <f t="shared" si="15"/>
        <v>0</v>
      </c>
      <c r="M159" s="12">
        <f t="shared" si="16"/>
        <v>0</v>
      </c>
      <c r="N159" s="12">
        <f t="shared" si="17"/>
        <v>0</v>
      </c>
      <c r="O159" s="12">
        <f t="shared" si="18"/>
        <v>0</v>
      </c>
      <c r="P159" s="12">
        <f t="shared" si="19"/>
        <v>0</v>
      </c>
      <c r="Q159" s="12">
        <f t="shared" si="20"/>
        <v>0</v>
      </c>
      <c r="R159" s="12">
        <f>IF(E159&lt;1,0,IF(A159&lt;(Støtteark!$H$4-5),0,(IF(G159="Utførelse",(K159+L159+M159+N159+O159+P159),IF(G159="Fagkontroll",(Q159),0)))))</f>
        <v>0</v>
      </c>
      <c r="S159" s="12">
        <f>IF(A159&lt;(Støtteark!$H$4-5),0,B159)</f>
        <v>0</v>
      </c>
    </row>
    <row r="160" spans="1:19" x14ac:dyDescent="0.25">
      <c r="A160" s="20"/>
      <c r="B160" s="20"/>
      <c r="C160" s="20"/>
      <c r="D160" s="20"/>
      <c r="E160" s="20"/>
      <c r="F160" s="20"/>
      <c r="G160" s="20"/>
      <c r="H160" s="20"/>
      <c r="I160" s="20"/>
      <c r="J160" s="32"/>
      <c r="K160" s="12">
        <f t="shared" si="14"/>
        <v>0</v>
      </c>
      <c r="L160" s="12">
        <f t="shared" si="15"/>
        <v>0</v>
      </c>
      <c r="M160" s="12">
        <f t="shared" si="16"/>
        <v>0</v>
      </c>
      <c r="N160" s="12">
        <f t="shared" si="17"/>
        <v>0</v>
      </c>
      <c r="O160" s="12">
        <f t="shared" si="18"/>
        <v>0</v>
      </c>
      <c r="P160" s="12">
        <f t="shared" si="19"/>
        <v>0</v>
      </c>
      <c r="Q160" s="12">
        <f t="shared" si="20"/>
        <v>0</v>
      </c>
      <c r="R160" s="12">
        <f>IF(E160&lt;1,0,IF(A160&lt;(Støtteark!$H$4-5),0,(IF(G160="Utførelse",(K160+L160+M160+N160+O160+P160),IF(G160="Fagkontroll",(Q160),0)))))</f>
        <v>0</v>
      </c>
      <c r="S160" s="12">
        <f>IF(A160&lt;(Støtteark!$H$4-5),0,B160)</f>
        <v>0</v>
      </c>
    </row>
    <row r="161" spans="1:19" x14ac:dyDescent="0.25">
      <c r="A161" s="20"/>
      <c r="B161" s="20"/>
      <c r="C161" s="20"/>
      <c r="D161" s="20"/>
      <c r="E161" s="20"/>
      <c r="F161" s="20"/>
      <c r="G161" s="20"/>
      <c r="H161" s="20"/>
      <c r="I161" s="20"/>
      <c r="J161" s="32"/>
      <c r="K161" s="12">
        <f t="shared" si="14"/>
        <v>0</v>
      </c>
      <c r="L161" s="12">
        <f t="shared" si="15"/>
        <v>0</v>
      </c>
      <c r="M161" s="12">
        <f t="shared" si="16"/>
        <v>0</v>
      </c>
      <c r="N161" s="12">
        <f t="shared" si="17"/>
        <v>0</v>
      </c>
      <c r="O161" s="12">
        <f t="shared" si="18"/>
        <v>0</v>
      </c>
      <c r="P161" s="12">
        <f t="shared" si="19"/>
        <v>0</v>
      </c>
      <c r="Q161" s="12">
        <f t="shared" si="20"/>
        <v>0</v>
      </c>
      <c r="R161" s="12">
        <f>IF(E161&lt;1,0,IF(A161&lt;(Støtteark!$H$4-5),0,(IF(G161="Utførelse",(K161+L161+M161+N161+O161+P161),IF(G161="Fagkontroll",(Q161),0)))))</f>
        <v>0</v>
      </c>
      <c r="S161" s="12">
        <f>IF(A161&lt;(Støtteark!$H$4-5),0,B161)</f>
        <v>0</v>
      </c>
    </row>
    <row r="162" spans="1:19" x14ac:dyDescent="0.25">
      <c r="A162" s="20"/>
      <c r="B162" s="20"/>
      <c r="C162" s="20"/>
      <c r="D162" s="20"/>
      <c r="E162" s="20"/>
      <c r="F162" s="20"/>
      <c r="G162" s="20"/>
      <c r="H162" s="20"/>
      <c r="I162" s="20"/>
      <c r="J162" s="32"/>
      <c r="K162" s="12">
        <f t="shared" si="14"/>
        <v>0</v>
      </c>
      <c r="L162" s="12">
        <f t="shared" si="15"/>
        <v>0</v>
      </c>
      <c r="M162" s="12">
        <f t="shared" si="16"/>
        <v>0</v>
      </c>
      <c r="N162" s="12">
        <f t="shared" si="17"/>
        <v>0</v>
      </c>
      <c r="O162" s="12">
        <f t="shared" si="18"/>
        <v>0</v>
      </c>
      <c r="P162" s="12">
        <f t="shared" si="19"/>
        <v>0</v>
      </c>
      <c r="Q162" s="12">
        <f t="shared" si="20"/>
        <v>0</v>
      </c>
      <c r="R162" s="12">
        <f>IF(E162&lt;1,0,IF(A162&lt;(Støtteark!$H$4-5),0,(IF(G162="Utførelse",(K162+L162+M162+N162+O162+P162),IF(G162="Fagkontroll",(Q162),0)))))</f>
        <v>0</v>
      </c>
      <c r="S162" s="12">
        <f>IF(A162&lt;(Støtteark!$H$4-5),0,B162)</f>
        <v>0</v>
      </c>
    </row>
    <row r="163" spans="1:19" x14ac:dyDescent="0.25">
      <c r="A163" s="20"/>
      <c r="B163" s="20"/>
      <c r="C163" s="20"/>
      <c r="D163" s="20"/>
      <c r="E163" s="20"/>
      <c r="F163" s="20"/>
      <c r="G163" s="20"/>
      <c r="H163" s="20"/>
      <c r="I163" s="20"/>
      <c r="J163" s="32"/>
      <c r="K163" s="12">
        <f t="shared" si="14"/>
        <v>0</v>
      </c>
      <c r="L163" s="12">
        <f t="shared" si="15"/>
        <v>0</v>
      </c>
      <c r="M163" s="12">
        <f t="shared" si="16"/>
        <v>0</v>
      </c>
      <c r="N163" s="12">
        <f t="shared" si="17"/>
        <v>0</v>
      </c>
      <c r="O163" s="12">
        <f t="shared" si="18"/>
        <v>0</v>
      </c>
      <c r="P163" s="12">
        <f t="shared" si="19"/>
        <v>0</v>
      </c>
      <c r="Q163" s="12">
        <f t="shared" si="20"/>
        <v>0</v>
      </c>
      <c r="R163" s="12">
        <f>IF(E163&lt;1,0,IF(A163&lt;(Støtteark!$H$4-5),0,(IF(G163="Utførelse",(K163+L163+M163+N163+O163+P163),IF(G163="Fagkontroll",(Q163),0)))))</f>
        <v>0</v>
      </c>
      <c r="S163" s="12">
        <f>IF(A163&lt;(Støtteark!$H$4-5),0,B163)</f>
        <v>0</v>
      </c>
    </row>
    <row r="164" spans="1:19" x14ac:dyDescent="0.25">
      <c r="A164" s="20"/>
      <c r="B164" s="20"/>
      <c r="C164" s="20"/>
      <c r="D164" s="20"/>
      <c r="E164" s="20"/>
      <c r="F164" s="20"/>
      <c r="G164" s="20"/>
      <c r="H164" s="20"/>
      <c r="I164" s="20"/>
      <c r="J164" s="32"/>
      <c r="K164" s="12">
        <f t="shared" si="14"/>
        <v>0</v>
      </c>
      <c r="L164" s="12">
        <f t="shared" si="15"/>
        <v>0</v>
      </c>
      <c r="M164" s="12">
        <f t="shared" si="16"/>
        <v>0</v>
      </c>
      <c r="N164" s="12">
        <f t="shared" si="17"/>
        <v>0</v>
      </c>
      <c r="O164" s="12">
        <f t="shared" si="18"/>
        <v>0</v>
      </c>
      <c r="P164" s="12">
        <f t="shared" si="19"/>
        <v>0</v>
      </c>
      <c r="Q164" s="12">
        <f t="shared" si="20"/>
        <v>0</v>
      </c>
      <c r="R164" s="12">
        <f>IF(E164&lt;1,0,IF(A164&lt;(Støtteark!$H$4-5),0,(IF(G164="Utførelse",(K164+L164+M164+N164+O164+P164),IF(G164="Fagkontroll",(Q164),0)))))</f>
        <v>0</v>
      </c>
      <c r="S164" s="12">
        <f>IF(A164&lt;(Støtteark!$H$4-5),0,B164)</f>
        <v>0</v>
      </c>
    </row>
    <row r="165" spans="1:19" x14ac:dyDescent="0.25">
      <c r="A165" s="20"/>
      <c r="B165" s="20"/>
      <c r="C165" s="20"/>
      <c r="D165" s="20"/>
      <c r="E165" s="20"/>
      <c r="F165" s="20"/>
      <c r="G165" s="20"/>
      <c r="H165" s="20"/>
      <c r="I165" s="20"/>
      <c r="J165" s="32"/>
      <c r="K165" s="12">
        <f t="shared" si="14"/>
        <v>0</v>
      </c>
      <c r="L165" s="12">
        <f t="shared" si="15"/>
        <v>0</v>
      </c>
      <c r="M165" s="12">
        <f t="shared" si="16"/>
        <v>0</v>
      </c>
      <c r="N165" s="12">
        <f t="shared" si="17"/>
        <v>0</v>
      </c>
      <c r="O165" s="12">
        <f t="shared" si="18"/>
        <v>0</v>
      </c>
      <c r="P165" s="12">
        <f t="shared" si="19"/>
        <v>0</v>
      </c>
      <c r="Q165" s="12">
        <f t="shared" si="20"/>
        <v>0</v>
      </c>
      <c r="R165" s="12">
        <f>IF(E165&lt;1,0,IF(A165&lt;(Støtteark!$H$4-5),0,(IF(G165="Utførelse",(K165+L165+M165+N165+O165+P165),IF(G165="Fagkontroll",(Q165),0)))))</f>
        <v>0</v>
      </c>
      <c r="S165" s="12">
        <f>IF(A165&lt;(Støtteark!$H$4-5),0,B165)</f>
        <v>0</v>
      </c>
    </row>
    <row r="166" spans="1:19" x14ac:dyDescent="0.25">
      <c r="A166" s="20"/>
      <c r="B166" s="20"/>
      <c r="C166" s="20"/>
      <c r="D166" s="20"/>
      <c r="E166" s="20"/>
      <c r="F166" s="20"/>
      <c r="G166" s="20"/>
      <c r="H166" s="20"/>
      <c r="I166" s="20"/>
      <c r="J166" s="32"/>
      <c r="K166" s="12">
        <f t="shared" si="14"/>
        <v>0</v>
      </c>
      <c r="L166" s="12">
        <f t="shared" si="15"/>
        <v>0</v>
      </c>
      <c r="M166" s="12">
        <f t="shared" si="16"/>
        <v>0</v>
      </c>
      <c r="N166" s="12">
        <f t="shared" si="17"/>
        <v>0</v>
      </c>
      <c r="O166" s="12">
        <f t="shared" si="18"/>
        <v>0</v>
      </c>
      <c r="P166" s="12">
        <f t="shared" si="19"/>
        <v>0</v>
      </c>
      <c r="Q166" s="12">
        <f t="shared" si="20"/>
        <v>0</v>
      </c>
      <c r="R166" s="12">
        <f>IF(E166&lt;1,0,IF(A166&lt;(Støtteark!$H$4-5),0,(IF(G166="Utførelse",(K166+L166+M166+N166+O166+P166),IF(G166="Fagkontroll",(Q166),0)))))</f>
        <v>0</v>
      </c>
      <c r="S166" s="12">
        <f>IF(A166&lt;(Støtteark!$H$4-5),0,B166)</f>
        <v>0</v>
      </c>
    </row>
    <row r="167" spans="1:19" x14ac:dyDescent="0.25">
      <c r="A167" s="20"/>
      <c r="B167" s="20"/>
      <c r="C167" s="20"/>
      <c r="D167" s="20"/>
      <c r="E167" s="20"/>
      <c r="F167" s="20"/>
      <c r="G167" s="20"/>
      <c r="H167" s="20"/>
      <c r="I167" s="20"/>
      <c r="J167" s="32"/>
      <c r="K167" s="12">
        <f t="shared" si="14"/>
        <v>0</v>
      </c>
      <c r="L167" s="12">
        <f t="shared" si="15"/>
        <v>0</v>
      </c>
      <c r="M167" s="12">
        <f t="shared" si="16"/>
        <v>0</v>
      </c>
      <c r="N167" s="12">
        <f t="shared" si="17"/>
        <v>0</v>
      </c>
      <c r="O167" s="12">
        <f t="shared" si="18"/>
        <v>0</v>
      </c>
      <c r="P167" s="12">
        <f t="shared" si="19"/>
        <v>0</v>
      </c>
      <c r="Q167" s="12">
        <f t="shared" si="20"/>
        <v>0</v>
      </c>
      <c r="R167" s="12">
        <f>IF(E167&lt;1,0,IF(A167&lt;(Støtteark!$H$4-5),0,(IF(G167="Utførelse",(K167+L167+M167+N167+O167+P167),IF(G167="Fagkontroll",(Q167),0)))))</f>
        <v>0</v>
      </c>
      <c r="S167" s="12">
        <f>IF(A167&lt;(Støtteark!$H$4-5),0,B167)</f>
        <v>0</v>
      </c>
    </row>
    <row r="168" spans="1:19" x14ac:dyDescent="0.25">
      <c r="A168" s="20"/>
      <c r="B168" s="20"/>
      <c r="C168" s="20"/>
      <c r="D168" s="20"/>
      <c r="E168" s="20"/>
      <c r="F168" s="20"/>
      <c r="G168" s="20"/>
      <c r="H168" s="20"/>
      <c r="I168" s="20"/>
      <c r="J168" s="32"/>
      <c r="K168" s="12">
        <f t="shared" si="14"/>
        <v>0</v>
      </c>
      <c r="L168" s="12">
        <f t="shared" si="15"/>
        <v>0</v>
      </c>
      <c r="M168" s="12">
        <f t="shared" si="16"/>
        <v>0</v>
      </c>
      <c r="N168" s="12">
        <f t="shared" si="17"/>
        <v>0</v>
      </c>
      <c r="O168" s="12">
        <f t="shared" si="18"/>
        <v>0</v>
      </c>
      <c r="P168" s="12">
        <f t="shared" si="19"/>
        <v>0</v>
      </c>
      <c r="Q168" s="12">
        <f t="shared" si="20"/>
        <v>0</v>
      </c>
      <c r="R168" s="12">
        <f>IF(E168&lt;1,0,IF(A168&lt;(Støtteark!$H$4-5),0,(IF(G168="Utførelse",(K168+L168+M168+N168+O168+P168),IF(G168="Fagkontroll",(Q168),0)))))</f>
        <v>0</v>
      </c>
      <c r="S168" s="12">
        <f>IF(A168&lt;(Støtteark!$H$4-5),0,B168)</f>
        <v>0</v>
      </c>
    </row>
    <row r="169" spans="1:19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32"/>
      <c r="K169" s="12">
        <f t="shared" si="14"/>
        <v>0</v>
      </c>
      <c r="L169" s="12">
        <f t="shared" si="15"/>
        <v>0</v>
      </c>
      <c r="M169" s="12">
        <f t="shared" si="16"/>
        <v>0</v>
      </c>
      <c r="N169" s="12">
        <f t="shared" si="17"/>
        <v>0</v>
      </c>
      <c r="O169" s="12">
        <f t="shared" si="18"/>
        <v>0</v>
      </c>
      <c r="P169" s="12">
        <f t="shared" si="19"/>
        <v>0</v>
      </c>
      <c r="Q169" s="12">
        <f t="shared" si="20"/>
        <v>0</v>
      </c>
      <c r="R169" s="12">
        <f>IF(E169&lt;1,0,IF(A169&lt;(Støtteark!$H$4-5),0,(IF(G169="Utførelse",(K169+L169+M169+N169+O169+P169),IF(G169="Fagkontroll",(Q169),0)))))</f>
        <v>0</v>
      </c>
      <c r="S169" s="12">
        <f>IF(A169&lt;(Støtteark!$H$4-5),0,B169)</f>
        <v>0</v>
      </c>
    </row>
    <row r="170" spans="1:19" x14ac:dyDescent="0.25">
      <c r="A170" s="20"/>
      <c r="B170" s="20"/>
      <c r="C170" s="20"/>
      <c r="D170" s="20"/>
      <c r="E170" s="20"/>
      <c r="F170" s="20"/>
      <c r="G170" s="20"/>
      <c r="H170" s="20"/>
      <c r="I170" s="20"/>
      <c r="J170" s="32"/>
      <c r="K170" s="12">
        <f t="shared" si="14"/>
        <v>0</v>
      </c>
      <c r="L170" s="12">
        <f t="shared" si="15"/>
        <v>0</v>
      </c>
      <c r="M170" s="12">
        <f t="shared" si="16"/>
        <v>0</v>
      </c>
      <c r="N170" s="12">
        <f t="shared" si="17"/>
        <v>0</v>
      </c>
      <c r="O170" s="12">
        <f t="shared" si="18"/>
        <v>0</v>
      </c>
      <c r="P170" s="12">
        <f t="shared" si="19"/>
        <v>0</v>
      </c>
      <c r="Q170" s="12">
        <f t="shared" si="20"/>
        <v>0</v>
      </c>
      <c r="R170" s="12">
        <f>IF(E170&lt;1,0,IF(A170&lt;(Støtteark!$H$4-5),0,(IF(G170="Utførelse",(K170+L170+M170+N170+O170+P170),IF(G170="Fagkontroll",(Q170),0)))))</f>
        <v>0</v>
      </c>
      <c r="S170" s="12">
        <f>IF(A170&lt;(Støtteark!$H$4-5),0,B170)</f>
        <v>0</v>
      </c>
    </row>
    <row r="171" spans="1:19" x14ac:dyDescent="0.25">
      <c r="A171" s="20"/>
      <c r="B171" s="20"/>
      <c r="C171" s="20"/>
      <c r="D171" s="20"/>
      <c r="E171" s="20"/>
      <c r="F171" s="20"/>
      <c r="G171" s="20"/>
      <c r="H171" s="20"/>
      <c r="I171" s="20"/>
      <c r="J171" s="32"/>
      <c r="K171" s="12">
        <f t="shared" si="14"/>
        <v>0</v>
      </c>
      <c r="L171" s="12">
        <f t="shared" si="15"/>
        <v>0</v>
      </c>
      <c r="M171" s="12">
        <f t="shared" si="16"/>
        <v>0</v>
      </c>
      <c r="N171" s="12">
        <f t="shared" si="17"/>
        <v>0</v>
      </c>
      <c r="O171" s="12">
        <f t="shared" si="18"/>
        <v>0</v>
      </c>
      <c r="P171" s="12">
        <f t="shared" si="19"/>
        <v>0</v>
      </c>
      <c r="Q171" s="12">
        <f t="shared" si="20"/>
        <v>0</v>
      </c>
      <c r="R171" s="12">
        <f>IF(E171&lt;1,0,IF(A171&lt;(Støtteark!$H$4-5),0,(IF(G171="Utførelse",(K171+L171+M171+N171+O171+P171),IF(G171="Fagkontroll",(Q171),0)))))</f>
        <v>0</v>
      </c>
      <c r="S171" s="12">
        <f>IF(A171&lt;(Støtteark!$H$4-5),0,B171)</f>
        <v>0</v>
      </c>
    </row>
    <row r="172" spans="1:19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32"/>
      <c r="K172" s="12">
        <f t="shared" si="14"/>
        <v>0</v>
      </c>
      <c r="L172" s="12">
        <f t="shared" si="15"/>
        <v>0</v>
      </c>
      <c r="M172" s="12">
        <f t="shared" si="16"/>
        <v>0</v>
      </c>
      <c r="N172" s="12">
        <f t="shared" si="17"/>
        <v>0</v>
      </c>
      <c r="O172" s="12">
        <f t="shared" si="18"/>
        <v>0</v>
      </c>
      <c r="P172" s="12">
        <f t="shared" si="19"/>
        <v>0</v>
      </c>
      <c r="Q172" s="12">
        <f t="shared" si="20"/>
        <v>0</v>
      </c>
      <c r="R172" s="12">
        <f>IF(E172&lt;1,0,IF(A172&lt;(Støtteark!$H$4-5),0,(IF(G172="Utførelse",(K172+L172+M172+N172+O172+P172),IF(G172="Fagkontroll",(Q172),0)))))</f>
        <v>0</v>
      </c>
      <c r="S172" s="12">
        <f>IF(A172&lt;(Støtteark!$H$4-5),0,B172)</f>
        <v>0</v>
      </c>
    </row>
    <row r="173" spans="1:19" x14ac:dyDescent="0.25">
      <c r="A173" s="20"/>
      <c r="B173" s="20"/>
      <c r="C173" s="20"/>
      <c r="D173" s="20"/>
      <c r="E173" s="20"/>
      <c r="F173" s="20"/>
      <c r="G173" s="20"/>
      <c r="H173" s="20"/>
      <c r="I173" s="20"/>
      <c r="J173" s="32"/>
      <c r="K173" s="12">
        <f t="shared" si="14"/>
        <v>0</v>
      </c>
      <c r="L173" s="12">
        <f t="shared" si="15"/>
        <v>0</v>
      </c>
      <c r="M173" s="12">
        <f t="shared" si="16"/>
        <v>0</v>
      </c>
      <c r="N173" s="12">
        <f t="shared" si="17"/>
        <v>0</v>
      </c>
      <c r="O173" s="12">
        <f t="shared" si="18"/>
        <v>0</v>
      </c>
      <c r="P173" s="12">
        <f t="shared" si="19"/>
        <v>0</v>
      </c>
      <c r="Q173" s="12">
        <f t="shared" si="20"/>
        <v>0</v>
      </c>
      <c r="R173" s="12">
        <f>IF(E173&lt;1,0,IF(A173&lt;(Støtteark!$H$4-5),0,(IF(G173="Utførelse",(K173+L173+M173+N173+O173+P173),IF(G173="Fagkontroll",(Q173),0)))))</f>
        <v>0</v>
      </c>
      <c r="S173" s="12">
        <f>IF(A173&lt;(Støtteark!$H$4-5),0,B173)</f>
        <v>0</v>
      </c>
    </row>
    <row r="174" spans="1:19" x14ac:dyDescent="0.25">
      <c r="A174" s="20"/>
      <c r="B174" s="20"/>
      <c r="C174" s="20"/>
      <c r="D174" s="20"/>
      <c r="E174" s="20"/>
      <c r="F174" s="20"/>
      <c r="G174" s="20"/>
      <c r="H174" s="20"/>
      <c r="I174" s="20"/>
      <c r="J174" s="32"/>
      <c r="K174" s="12">
        <f t="shared" si="14"/>
        <v>0</v>
      </c>
      <c r="L174" s="12">
        <f t="shared" si="15"/>
        <v>0</v>
      </c>
      <c r="M174" s="12">
        <f t="shared" si="16"/>
        <v>0</v>
      </c>
      <c r="N174" s="12">
        <f t="shared" si="17"/>
        <v>0</v>
      </c>
      <c r="O174" s="12">
        <f t="shared" si="18"/>
        <v>0</v>
      </c>
      <c r="P174" s="12">
        <f t="shared" si="19"/>
        <v>0</v>
      </c>
      <c r="Q174" s="12">
        <f t="shared" si="20"/>
        <v>0</v>
      </c>
      <c r="R174" s="12">
        <f>IF(E174&lt;1,0,IF(A174&lt;(Støtteark!$H$4-5),0,(IF(G174="Utførelse",(K174+L174+M174+N174+O174+P174),IF(G174="Fagkontroll",(Q174),0)))))</f>
        <v>0</v>
      </c>
      <c r="S174" s="12">
        <f>IF(A174&lt;(Støtteark!$H$4-5),0,B174)</f>
        <v>0</v>
      </c>
    </row>
    <row r="175" spans="1:19" x14ac:dyDescent="0.25">
      <c r="A175" s="20"/>
      <c r="B175" s="20"/>
      <c r="C175" s="20"/>
      <c r="D175" s="20"/>
      <c r="E175" s="20"/>
      <c r="F175" s="20"/>
      <c r="G175" s="20"/>
      <c r="H175" s="20"/>
      <c r="I175" s="20"/>
      <c r="J175" s="32"/>
      <c r="K175" s="12">
        <f t="shared" si="14"/>
        <v>0</v>
      </c>
      <c r="L175" s="12">
        <f t="shared" si="15"/>
        <v>0</v>
      </c>
      <c r="M175" s="12">
        <f t="shared" si="16"/>
        <v>0</v>
      </c>
      <c r="N175" s="12">
        <f t="shared" si="17"/>
        <v>0</v>
      </c>
      <c r="O175" s="12">
        <f t="shared" si="18"/>
        <v>0</v>
      </c>
      <c r="P175" s="12">
        <f t="shared" si="19"/>
        <v>0</v>
      </c>
      <c r="Q175" s="12">
        <f t="shared" si="20"/>
        <v>0</v>
      </c>
      <c r="R175" s="12">
        <f>IF(E175&lt;1,0,IF(A175&lt;(Støtteark!$H$4-5),0,(IF(G175="Utførelse",(K175+L175+M175+N175+O175+P175),IF(G175="Fagkontroll",(Q175),0)))))</f>
        <v>0</v>
      </c>
      <c r="S175" s="12">
        <f>IF(A175&lt;(Støtteark!$H$4-5),0,B175)</f>
        <v>0</v>
      </c>
    </row>
    <row r="176" spans="1:19" x14ac:dyDescent="0.25">
      <c r="A176" s="20"/>
      <c r="B176" s="20"/>
      <c r="C176" s="20"/>
      <c r="D176" s="20"/>
      <c r="E176" s="20"/>
      <c r="F176" s="20"/>
      <c r="G176" s="20"/>
      <c r="H176" s="20"/>
      <c r="I176" s="20"/>
      <c r="J176" s="32"/>
      <c r="K176" s="12">
        <f t="shared" si="14"/>
        <v>0</v>
      </c>
      <c r="L176" s="12">
        <f t="shared" si="15"/>
        <v>0</v>
      </c>
      <c r="M176" s="12">
        <f t="shared" si="16"/>
        <v>0</v>
      </c>
      <c r="N176" s="12">
        <f t="shared" si="17"/>
        <v>0</v>
      </c>
      <c r="O176" s="12">
        <f t="shared" si="18"/>
        <v>0</v>
      </c>
      <c r="P176" s="12">
        <f t="shared" si="19"/>
        <v>0</v>
      </c>
      <c r="Q176" s="12">
        <f t="shared" si="20"/>
        <v>0</v>
      </c>
      <c r="R176" s="12">
        <f>IF(E176&lt;1,0,IF(A176&lt;(Støtteark!$H$4-5),0,(IF(G176="Utførelse",(K176+L176+M176+N176+O176+P176),IF(G176="Fagkontroll",(Q176),0)))))</f>
        <v>0</v>
      </c>
      <c r="S176" s="12">
        <f>IF(A176&lt;(Støtteark!$H$4-5),0,B176)</f>
        <v>0</v>
      </c>
    </row>
    <row r="177" spans="1:19" x14ac:dyDescent="0.25">
      <c r="A177" s="20"/>
      <c r="B177" s="20"/>
      <c r="C177" s="20"/>
      <c r="D177" s="20"/>
      <c r="E177" s="20"/>
      <c r="F177" s="20"/>
      <c r="G177" s="20"/>
      <c r="H177" s="20"/>
      <c r="I177" s="20"/>
      <c r="J177" s="32"/>
      <c r="K177" s="12">
        <f t="shared" si="14"/>
        <v>0</v>
      </c>
      <c r="L177" s="12">
        <f t="shared" si="15"/>
        <v>0</v>
      </c>
      <c r="M177" s="12">
        <f t="shared" si="16"/>
        <v>0</v>
      </c>
      <c r="N177" s="12">
        <f t="shared" si="17"/>
        <v>0</v>
      </c>
      <c r="O177" s="12">
        <f t="shared" si="18"/>
        <v>0</v>
      </c>
      <c r="P177" s="12">
        <f t="shared" si="19"/>
        <v>0</v>
      </c>
      <c r="Q177" s="12">
        <f t="shared" si="20"/>
        <v>0</v>
      </c>
      <c r="R177" s="12">
        <f>IF(E177&lt;1,0,IF(A177&lt;(Støtteark!$H$4-5),0,(IF(G177="Utførelse",(K177+L177+M177+N177+O177+P177),IF(G177="Fagkontroll",(Q177),0)))))</f>
        <v>0</v>
      </c>
      <c r="S177" s="12">
        <f>IF(A177&lt;(Støtteark!$H$4-5),0,B177)</f>
        <v>0</v>
      </c>
    </row>
    <row r="178" spans="1:19" x14ac:dyDescent="0.25">
      <c r="A178" s="20"/>
      <c r="B178" s="20"/>
      <c r="C178" s="20"/>
      <c r="D178" s="20"/>
      <c r="E178" s="20"/>
      <c r="F178" s="20"/>
      <c r="G178" s="20"/>
      <c r="H178" s="20"/>
      <c r="I178" s="20"/>
      <c r="J178" s="32"/>
      <c r="K178" s="12">
        <f t="shared" si="14"/>
        <v>0</v>
      </c>
      <c r="L178" s="12">
        <f t="shared" si="15"/>
        <v>0</v>
      </c>
      <c r="M178" s="12">
        <f t="shared" si="16"/>
        <v>0</v>
      </c>
      <c r="N178" s="12">
        <f t="shared" si="17"/>
        <v>0</v>
      </c>
      <c r="O178" s="12">
        <f t="shared" si="18"/>
        <v>0</v>
      </c>
      <c r="P178" s="12">
        <f t="shared" si="19"/>
        <v>0</v>
      </c>
      <c r="Q178" s="12">
        <f t="shared" si="20"/>
        <v>0</v>
      </c>
      <c r="R178" s="12">
        <f>IF(E178&lt;1,0,IF(A178&lt;(Støtteark!$H$4-5),0,(IF(G178="Utførelse",(K178+L178+M178+N178+O178+P178),IF(G178="Fagkontroll",(Q178),0)))))</f>
        <v>0</v>
      </c>
      <c r="S178" s="12">
        <f>IF(A178&lt;(Støtteark!$H$4-5),0,B178)</f>
        <v>0</v>
      </c>
    </row>
    <row r="179" spans="1:19" x14ac:dyDescent="0.25">
      <c r="A179" s="20"/>
      <c r="B179" s="20"/>
      <c r="C179" s="20"/>
      <c r="D179" s="20"/>
      <c r="E179" s="20"/>
      <c r="F179" s="20"/>
      <c r="G179" s="20"/>
      <c r="H179" s="20"/>
      <c r="I179" s="20"/>
      <c r="J179" s="32"/>
      <c r="K179" s="12">
        <f t="shared" si="14"/>
        <v>0</v>
      </c>
      <c r="L179" s="12">
        <f t="shared" si="15"/>
        <v>0</v>
      </c>
      <c r="M179" s="12">
        <f t="shared" si="16"/>
        <v>0</v>
      </c>
      <c r="N179" s="12">
        <f t="shared" si="17"/>
        <v>0</v>
      </c>
      <c r="O179" s="12">
        <f t="shared" si="18"/>
        <v>0</v>
      </c>
      <c r="P179" s="12">
        <f t="shared" si="19"/>
        <v>0</v>
      </c>
      <c r="Q179" s="12">
        <f t="shared" si="20"/>
        <v>0</v>
      </c>
      <c r="R179" s="12">
        <f>IF(E179&lt;1,0,IF(A179&lt;(Støtteark!$H$4-5),0,(IF(G179="Utførelse",(K179+L179+M179+N179+O179+P179),IF(G179="Fagkontroll",(Q179),0)))))</f>
        <v>0</v>
      </c>
      <c r="S179" s="12">
        <f>IF(A179&lt;(Støtteark!$H$4-5),0,B179)</f>
        <v>0</v>
      </c>
    </row>
    <row r="180" spans="1:19" x14ac:dyDescent="0.25">
      <c r="A180" s="20"/>
      <c r="B180" s="20"/>
      <c r="C180" s="20"/>
      <c r="D180" s="20"/>
      <c r="E180" s="20"/>
      <c r="F180" s="20"/>
      <c r="G180" s="20"/>
      <c r="H180" s="20"/>
      <c r="I180" s="20"/>
      <c r="J180" s="32"/>
      <c r="K180" s="12">
        <f t="shared" si="14"/>
        <v>0</v>
      </c>
      <c r="L180" s="12">
        <f t="shared" si="15"/>
        <v>0</v>
      </c>
      <c r="M180" s="12">
        <f t="shared" si="16"/>
        <v>0</v>
      </c>
      <c r="N180" s="12">
        <f t="shared" si="17"/>
        <v>0</v>
      </c>
      <c r="O180" s="12">
        <f t="shared" si="18"/>
        <v>0</v>
      </c>
      <c r="P180" s="12">
        <f t="shared" si="19"/>
        <v>0</v>
      </c>
      <c r="Q180" s="12">
        <f t="shared" si="20"/>
        <v>0</v>
      </c>
      <c r="R180" s="12">
        <f>IF(E180&lt;1,0,IF(A180&lt;(Støtteark!$H$4-5),0,(IF(G180="Utførelse",(K180+L180+M180+N180+O180+P180),IF(G180="Fagkontroll",(Q180),0)))))</f>
        <v>0</v>
      </c>
      <c r="S180" s="12">
        <f>IF(A180&lt;(Støtteark!$H$4-5),0,B180)</f>
        <v>0</v>
      </c>
    </row>
    <row r="181" spans="1:19" x14ac:dyDescent="0.25">
      <c r="A181" s="20"/>
      <c r="B181" s="20"/>
      <c r="C181" s="20"/>
      <c r="D181" s="20"/>
      <c r="E181" s="20"/>
      <c r="F181" s="20"/>
      <c r="G181" s="20"/>
      <c r="H181" s="20"/>
      <c r="I181" s="20"/>
      <c r="J181" s="32"/>
      <c r="K181" s="12">
        <f t="shared" si="14"/>
        <v>0</v>
      </c>
      <c r="L181" s="12">
        <f t="shared" si="15"/>
        <v>0</v>
      </c>
      <c r="M181" s="12">
        <f t="shared" si="16"/>
        <v>0</v>
      </c>
      <c r="N181" s="12">
        <f t="shared" si="17"/>
        <v>0</v>
      </c>
      <c r="O181" s="12">
        <f t="shared" si="18"/>
        <v>0</v>
      </c>
      <c r="P181" s="12">
        <f t="shared" si="19"/>
        <v>0</v>
      </c>
      <c r="Q181" s="12">
        <f t="shared" si="20"/>
        <v>0</v>
      </c>
      <c r="R181" s="12">
        <f>IF(E181&lt;1,0,IF(A181&lt;(Støtteark!$H$4-5),0,(IF(G181="Utførelse",(K181+L181+M181+N181+O181+P181),IF(G181="Fagkontroll",(Q181),0)))))</f>
        <v>0</v>
      </c>
      <c r="S181" s="12">
        <f>IF(A181&lt;(Støtteark!$H$4-5),0,B181)</f>
        <v>0</v>
      </c>
    </row>
    <row r="182" spans="1:19" x14ac:dyDescent="0.25">
      <c r="A182" s="20"/>
      <c r="B182" s="20"/>
      <c r="C182" s="20"/>
      <c r="D182" s="20"/>
      <c r="E182" s="20"/>
      <c r="F182" s="20"/>
      <c r="G182" s="20"/>
      <c r="H182" s="20"/>
      <c r="I182" s="20"/>
      <c r="J182" s="32"/>
      <c r="K182" s="12">
        <f t="shared" si="14"/>
        <v>0</v>
      </c>
      <c r="L182" s="12">
        <f t="shared" si="15"/>
        <v>0</v>
      </c>
      <c r="M182" s="12">
        <f t="shared" si="16"/>
        <v>0</v>
      </c>
      <c r="N182" s="12">
        <f t="shared" si="17"/>
        <v>0</v>
      </c>
      <c r="O182" s="12">
        <f t="shared" si="18"/>
        <v>0</v>
      </c>
      <c r="P182" s="12">
        <f t="shared" si="19"/>
        <v>0</v>
      </c>
      <c r="Q182" s="12">
        <f t="shared" si="20"/>
        <v>0</v>
      </c>
      <c r="R182" s="12">
        <f>IF(E182&lt;1,0,IF(A182&lt;(Støtteark!$H$4-5),0,(IF(G182="Utførelse",(K182+L182+M182+N182+O182+P182),IF(G182="Fagkontroll",(Q182),0)))))</f>
        <v>0</v>
      </c>
      <c r="S182" s="12">
        <f>IF(A182&lt;(Støtteark!$H$4-5),0,B182)</f>
        <v>0</v>
      </c>
    </row>
    <row r="183" spans="1:19" x14ac:dyDescent="0.25">
      <c r="A183" s="20"/>
      <c r="B183" s="20"/>
      <c r="C183" s="20"/>
      <c r="D183" s="20"/>
      <c r="E183" s="20"/>
      <c r="F183" s="20"/>
      <c r="G183" s="20"/>
      <c r="H183" s="20"/>
      <c r="I183" s="20"/>
      <c r="J183" s="32"/>
      <c r="K183" s="12">
        <f t="shared" si="14"/>
        <v>0</v>
      </c>
      <c r="L183" s="12">
        <f t="shared" si="15"/>
        <v>0</v>
      </c>
      <c r="M183" s="12">
        <f t="shared" si="16"/>
        <v>0</v>
      </c>
      <c r="N183" s="12">
        <f t="shared" si="17"/>
        <v>0</v>
      </c>
      <c r="O183" s="12">
        <f t="shared" si="18"/>
        <v>0</v>
      </c>
      <c r="P183" s="12">
        <f t="shared" si="19"/>
        <v>0</v>
      </c>
      <c r="Q183" s="12">
        <f t="shared" si="20"/>
        <v>0</v>
      </c>
      <c r="R183" s="12">
        <f>IF(E183&lt;1,0,IF(A183&lt;(Støtteark!$H$4-5),0,(IF(G183="Utførelse",(K183+L183+M183+N183+O183+P183),IF(G183="Fagkontroll",(Q183),0)))))</f>
        <v>0</v>
      </c>
      <c r="S183" s="12">
        <f>IF(A183&lt;(Støtteark!$H$4-5),0,B183)</f>
        <v>0</v>
      </c>
    </row>
    <row r="184" spans="1:19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32"/>
      <c r="K184" s="12">
        <f t="shared" si="14"/>
        <v>0</v>
      </c>
      <c r="L184" s="12">
        <f t="shared" si="15"/>
        <v>0</v>
      </c>
      <c r="M184" s="12">
        <f t="shared" si="16"/>
        <v>0</v>
      </c>
      <c r="N184" s="12">
        <f t="shared" si="17"/>
        <v>0</v>
      </c>
      <c r="O184" s="12">
        <f t="shared" si="18"/>
        <v>0</v>
      </c>
      <c r="P184" s="12">
        <f t="shared" si="19"/>
        <v>0</v>
      </c>
      <c r="Q184" s="12">
        <f t="shared" si="20"/>
        <v>0</v>
      </c>
      <c r="R184" s="12">
        <f>IF(E184&lt;1,0,IF(A184&lt;(Støtteark!$H$4-5),0,(IF(G184="Utførelse",(K184+L184+M184+N184+O184+P184),IF(G184="Fagkontroll",(Q184),0)))))</f>
        <v>0</v>
      </c>
      <c r="S184" s="12">
        <f>IF(A184&lt;(Støtteark!$H$4-5),0,B184)</f>
        <v>0</v>
      </c>
    </row>
    <row r="185" spans="1:19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32"/>
      <c r="K185" s="12">
        <f t="shared" si="14"/>
        <v>0</v>
      </c>
      <c r="L185" s="12">
        <f t="shared" si="15"/>
        <v>0</v>
      </c>
      <c r="M185" s="12">
        <f t="shared" si="16"/>
        <v>0</v>
      </c>
      <c r="N185" s="12">
        <f t="shared" si="17"/>
        <v>0</v>
      </c>
      <c r="O185" s="12">
        <f t="shared" si="18"/>
        <v>0</v>
      </c>
      <c r="P185" s="12">
        <f t="shared" si="19"/>
        <v>0</v>
      </c>
      <c r="Q185" s="12">
        <f t="shared" si="20"/>
        <v>0</v>
      </c>
      <c r="R185" s="12">
        <f>IF(E185&lt;1,0,IF(A185&lt;(Støtteark!$H$4-5),0,(IF(G185="Utførelse",(K185+L185+M185+N185+O185+P185),IF(G185="Fagkontroll",(Q185),0)))))</f>
        <v>0</v>
      </c>
      <c r="S185" s="12">
        <f>IF(A185&lt;(Støtteark!$H$4-5),0,B185)</f>
        <v>0</v>
      </c>
    </row>
    <row r="186" spans="1:19" x14ac:dyDescent="0.25">
      <c r="A186" s="20"/>
      <c r="B186" s="20"/>
      <c r="C186" s="20"/>
      <c r="D186" s="20"/>
      <c r="E186" s="20"/>
      <c r="F186" s="20"/>
      <c r="G186" s="20"/>
      <c r="H186" s="20"/>
      <c r="I186" s="20"/>
      <c r="J186" s="32"/>
      <c r="K186" s="12">
        <f t="shared" si="14"/>
        <v>0</v>
      </c>
      <c r="L186" s="12">
        <f t="shared" si="15"/>
        <v>0</v>
      </c>
      <c r="M186" s="12">
        <f t="shared" si="16"/>
        <v>0</v>
      </c>
      <c r="N186" s="12">
        <f t="shared" si="17"/>
        <v>0</v>
      </c>
      <c r="O186" s="12">
        <f t="shared" si="18"/>
        <v>0</v>
      </c>
      <c r="P186" s="12">
        <f t="shared" si="19"/>
        <v>0</v>
      </c>
      <c r="Q186" s="12">
        <f t="shared" si="20"/>
        <v>0</v>
      </c>
      <c r="R186" s="12">
        <f>IF(E186&lt;1,0,IF(A186&lt;(Støtteark!$H$4-5),0,(IF(G186="Utførelse",(K186+L186+M186+N186+O186+P186),IF(G186="Fagkontroll",(Q186),0)))))</f>
        <v>0</v>
      </c>
      <c r="S186" s="12">
        <f>IF(A186&lt;(Støtteark!$H$4-5),0,B186)</f>
        <v>0</v>
      </c>
    </row>
    <row r="187" spans="1:19" x14ac:dyDescent="0.25">
      <c r="A187" s="20"/>
      <c r="B187" s="20"/>
      <c r="C187" s="20"/>
      <c r="D187" s="20"/>
      <c r="E187" s="20"/>
      <c r="F187" s="20"/>
      <c r="G187" s="20"/>
      <c r="H187" s="20"/>
      <c r="I187" s="20"/>
      <c r="J187" s="32"/>
      <c r="K187" s="12">
        <f t="shared" si="14"/>
        <v>0</v>
      </c>
      <c r="L187" s="12">
        <f t="shared" si="15"/>
        <v>0</v>
      </c>
      <c r="M187" s="12">
        <f t="shared" si="16"/>
        <v>0</v>
      </c>
      <c r="N187" s="12">
        <f t="shared" si="17"/>
        <v>0</v>
      </c>
      <c r="O187" s="12">
        <f t="shared" si="18"/>
        <v>0</v>
      </c>
      <c r="P187" s="12">
        <f t="shared" si="19"/>
        <v>0</v>
      </c>
      <c r="Q187" s="12">
        <f t="shared" si="20"/>
        <v>0</v>
      </c>
      <c r="R187" s="12">
        <f>IF(E187&lt;1,0,IF(A187&lt;(Støtteark!$H$4-5),0,(IF(G187="Utførelse",(K187+L187+M187+N187+O187+P187),IF(G187="Fagkontroll",(Q187),0)))))</f>
        <v>0</v>
      </c>
      <c r="S187" s="12">
        <f>IF(A187&lt;(Støtteark!$H$4-5),0,B187)</f>
        <v>0</v>
      </c>
    </row>
    <row r="188" spans="1:19" x14ac:dyDescent="0.25">
      <c r="A188" s="20"/>
      <c r="B188" s="20"/>
      <c r="C188" s="20"/>
      <c r="D188" s="20"/>
      <c r="E188" s="20"/>
      <c r="F188" s="20"/>
      <c r="G188" s="20"/>
      <c r="H188" s="20"/>
      <c r="I188" s="20"/>
      <c r="J188" s="32"/>
      <c r="K188" s="12">
        <f t="shared" si="14"/>
        <v>0</v>
      </c>
      <c r="L188" s="12">
        <f t="shared" si="15"/>
        <v>0</v>
      </c>
      <c r="M188" s="12">
        <f t="shared" si="16"/>
        <v>0</v>
      </c>
      <c r="N188" s="12">
        <f t="shared" si="17"/>
        <v>0</v>
      </c>
      <c r="O188" s="12">
        <f t="shared" si="18"/>
        <v>0</v>
      </c>
      <c r="P188" s="12">
        <f t="shared" si="19"/>
        <v>0</v>
      </c>
      <c r="Q188" s="12">
        <f t="shared" si="20"/>
        <v>0</v>
      </c>
      <c r="R188" s="12">
        <f>IF(E188&lt;1,0,IF(A188&lt;(Støtteark!$H$4-5),0,(IF(G188="Utførelse",(K188+L188+M188+N188+O188+P188),IF(G188="Fagkontroll",(Q188),0)))))</f>
        <v>0</v>
      </c>
      <c r="S188" s="12">
        <f>IF(A188&lt;(Støtteark!$H$4-5),0,B188)</f>
        <v>0</v>
      </c>
    </row>
    <row r="189" spans="1:19" x14ac:dyDescent="0.25">
      <c r="A189" s="20"/>
      <c r="B189" s="20"/>
      <c r="C189" s="20"/>
      <c r="D189" s="20"/>
      <c r="E189" s="20"/>
      <c r="F189" s="20"/>
      <c r="G189" s="20"/>
      <c r="H189" s="20"/>
      <c r="I189" s="20"/>
      <c r="J189" s="32"/>
      <c r="K189" s="12">
        <f t="shared" si="14"/>
        <v>0</v>
      </c>
      <c r="L189" s="12">
        <f t="shared" si="15"/>
        <v>0</v>
      </c>
      <c r="M189" s="12">
        <f t="shared" si="16"/>
        <v>0</v>
      </c>
      <c r="N189" s="12">
        <f t="shared" si="17"/>
        <v>0</v>
      </c>
      <c r="O189" s="12">
        <f t="shared" si="18"/>
        <v>0</v>
      </c>
      <c r="P189" s="12">
        <f t="shared" si="19"/>
        <v>0</v>
      </c>
      <c r="Q189" s="12">
        <f t="shared" si="20"/>
        <v>0</v>
      </c>
      <c r="R189" s="12">
        <f>IF(E189&lt;1,0,IF(A189&lt;(Støtteark!$H$4-5),0,(IF(G189="Utførelse",(K189+L189+M189+N189+O189+P189),IF(G189="Fagkontroll",(Q189),0)))))</f>
        <v>0</v>
      </c>
      <c r="S189" s="12">
        <f>IF(A189&lt;(Støtteark!$H$4-5),0,B189)</f>
        <v>0</v>
      </c>
    </row>
    <row r="190" spans="1:19" x14ac:dyDescent="0.25">
      <c r="A190" s="20"/>
      <c r="B190" s="20"/>
      <c r="C190" s="20"/>
      <c r="D190" s="20"/>
      <c r="E190" s="20"/>
      <c r="F190" s="20"/>
      <c r="G190" s="20"/>
      <c r="H190" s="20"/>
      <c r="I190" s="20"/>
      <c r="J190" s="32"/>
      <c r="K190" s="12">
        <f t="shared" si="14"/>
        <v>0</v>
      </c>
      <c r="L190" s="12">
        <f t="shared" si="15"/>
        <v>0</v>
      </c>
      <c r="M190" s="12">
        <f t="shared" si="16"/>
        <v>0</v>
      </c>
      <c r="N190" s="12">
        <f t="shared" si="17"/>
        <v>0</v>
      </c>
      <c r="O190" s="12">
        <f t="shared" si="18"/>
        <v>0</v>
      </c>
      <c r="P190" s="12">
        <f t="shared" si="19"/>
        <v>0</v>
      </c>
      <c r="Q190" s="12">
        <f t="shared" si="20"/>
        <v>0</v>
      </c>
      <c r="R190" s="12">
        <f>IF(E190&lt;1,0,IF(A190&lt;(Støtteark!$H$4-5),0,(IF(G190="Utførelse",(K190+L190+M190+N190+O190+P190),IF(G190="Fagkontroll",(Q190),0)))))</f>
        <v>0</v>
      </c>
      <c r="S190" s="12">
        <f>IF(A190&lt;(Støtteark!$H$4-5),0,B190)</f>
        <v>0</v>
      </c>
    </row>
    <row r="191" spans="1:19" x14ac:dyDescent="0.25">
      <c r="A191" s="20"/>
      <c r="B191" s="20"/>
      <c r="C191" s="20"/>
      <c r="D191" s="20"/>
      <c r="E191" s="20"/>
      <c r="F191" s="20"/>
      <c r="G191" s="20"/>
      <c r="H191" s="20"/>
      <c r="I191" s="20"/>
      <c r="J191" s="32"/>
      <c r="K191" s="12">
        <f t="shared" si="14"/>
        <v>0</v>
      </c>
      <c r="L191" s="12">
        <f t="shared" si="15"/>
        <v>0</v>
      </c>
      <c r="M191" s="12">
        <f t="shared" si="16"/>
        <v>0</v>
      </c>
      <c r="N191" s="12">
        <f t="shared" si="17"/>
        <v>0</v>
      </c>
      <c r="O191" s="12">
        <f t="shared" si="18"/>
        <v>0</v>
      </c>
      <c r="P191" s="12">
        <f t="shared" si="19"/>
        <v>0</v>
      </c>
      <c r="Q191" s="12">
        <f t="shared" si="20"/>
        <v>0</v>
      </c>
      <c r="R191" s="12">
        <f>IF(E191&lt;1,0,IF(A191&lt;(Støtteark!$H$4-5),0,(IF(G191="Utførelse",(K191+L191+M191+N191+O191+P191),IF(G191="Fagkontroll",(Q191),0)))))</f>
        <v>0</v>
      </c>
      <c r="S191" s="12">
        <f>IF(A191&lt;(Støtteark!$H$4-5),0,B191)</f>
        <v>0</v>
      </c>
    </row>
    <row r="192" spans="1:19" x14ac:dyDescent="0.25">
      <c r="A192" s="20"/>
      <c r="B192" s="20"/>
      <c r="C192" s="20"/>
      <c r="D192" s="20"/>
      <c r="E192" s="20"/>
      <c r="F192" s="20"/>
      <c r="G192" s="20"/>
      <c r="H192" s="20"/>
      <c r="I192" s="20"/>
      <c r="J192" s="32"/>
      <c r="K192" s="12">
        <f t="shared" si="14"/>
        <v>0</v>
      </c>
      <c r="L192" s="12">
        <f t="shared" si="15"/>
        <v>0</v>
      </c>
      <c r="M192" s="12">
        <f t="shared" si="16"/>
        <v>0</v>
      </c>
      <c r="N192" s="12">
        <f t="shared" si="17"/>
        <v>0</v>
      </c>
      <c r="O192" s="12">
        <f t="shared" si="18"/>
        <v>0</v>
      </c>
      <c r="P192" s="12">
        <f t="shared" si="19"/>
        <v>0</v>
      </c>
      <c r="Q192" s="12">
        <f t="shared" si="20"/>
        <v>0</v>
      </c>
      <c r="R192" s="12">
        <f>IF(E192&lt;1,0,IF(A192&lt;(Støtteark!$H$4-5),0,(IF(G192="Utførelse",(K192+L192+M192+N192+O192+P192),IF(G192="Fagkontroll",(Q192),0)))))</f>
        <v>0</v>
      </c>
      <c r="S192" s="12">
        <f>IF(A192&lt;(Støtteark!$H$4-5),0,B192)</f>
        <v>0</v>
      </c>
    </row>
    <row r="193" spans="1:19" x14ac:dyDescent="0.25">
      <c r="A193" s="20"/>
      <c r="B193" s="20"/>
      <c r="C193" s="20"/>
      <c r="D193" s="20"/>
      <c r="E193" s="20"/>
      <c r="F193" s="20"/>
      <c r="G193" s="20"/>
      <c r="H193" s="20"/>
      <c r="I193" s="20"/>
      <c r="J193" s="32"/>
      <c r="K193" s="12">
        <f t="shared" si="14"/>
        <v>0</v>
      </c>
      <c r="L193" s="12">
        <f t="shared" si="15"/>
        <v>0</v>
      </c>
      <c r="M193" s="12">
        <f t="shared" si="16"/>
        <v>0</v>
      </c>
      <c r="N193" s="12">
        <f t="shared" si="17"/>
        <v>0</v>
      </c>
      <c r="O193" s="12">
        <f t="shared" si="18"/>
        <v>0</v>
      </c>
      <c r="P193" s="12">
        <f t="shared" si="19"/>
        <v>0</v>
      </c>
      <c r="Q193" s="12">
        <f t="shared" si="20"/>
        <v>0</v>
      </c>
      <c r="R193" s="12">
        <f>IF(E193&lt;1,0,IF(A193&lt;(Støtteark!$H$4-5),0,(IF(G193="Utførelse",(K193+L193+M193+N193+O193+P193),IF(G193="Fagkontroll",(Q193),0)))))</f>
        <v>0</v>
      </c>
      <c r="S193" s="12">
        <f>IF(A193&lt;(Støtteark!$H$4-5),0,B193)</f>
        <v>0</v>
      </c>
    </row>
    <row r="194" spans="1:19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32"/>
      <c r="K194" s="12">
        <f t="shared" si="14"/>
        <v>0</v>
      </c>
      <c r="L194" s="12">
        <f t="shared" si="15"/>
        <v>0</v>
      </c>
      <c r="M194" s="12">
        <f t="shared" si="16"/>
        <v>0</v>
      </c>
      <c r="N194" s="12">
        <f t="shared" si="17"/>
        <v>0</v>
      </c>
      <c r="O194" s="12">
        <f t="shared" si="18"/>
        <v>0</v>
      </c>
      <c r="P194" s="12">
        <f t="shared" si="19"/>
        <v>0</v>
      </c>
      <c r="Q194" s="12">
        <f t="shared" si="20"/>
        <v>0</v>
      </c>
      <c r="R194" s="12">
        <f>IF(E194&lt;1,0,IF(A194&lt;(Støtteark!$H$4-5),0,(IF(G194="Utførelse",(K194+L194+M194+N194+O194+P194),IF(G194="Fagkontroll",(Q194),0)))))</f>
        <v>0</v>
      </c>
      <c r="S194" s="12">
        <f>IF(A194&lt;(Støtteark!$H$4-5),0,B194)</f>
        <v>0</v>
      </c>
    </row>
    <row r="195" spans="1:19" x14ac:dyDescent="0.25">
      <c r="A195" s="20"/>
      <c r="B195" s="20"/>
      <c r="C195" s="20"/>
      <c r="D195" s="20"/>
      <c r="E195" s="20"/>
      <c r="F195" s="20"/>
      <c r="G195" s="20"/>
      <c r="H195" s="20"/>
      <c r="I195" s="20"/>
      <c r="J195" s="32"/>
      <c r="K195" s="12">
        <f t="shared" si="14"/>
        <v>0</v>
      </c>
      <c r="L195" s="12">
        <f t="shared" si="15"/>
        <v>0</v>
      </c>
      <c r="M195" s="12">
        <f t="shared" si="16"/>
        <v>0</v>
      </c>
      <c r="N195" s="12">
        <f t="shared" si="17"/>
        <v>0</v>
      </c>
      <c r="O195" s="12">
        <f t="shared" si="18"/>
        <v>0</v>
      </c>
      <c r="P195" s="12">
        <f t="shared" si="19"/>
        <v>0</v>
      </c>
      <c r="Q195" s="12">
        <f t="shared" si="20"/>
        <v>0</v>
      </c>
      <c r="R195" s="12">
        <f>IF(E195&lt;1,0,IF(A195&lt;(Støtteark!$H$4-5),0,(IF(G195="Utførelse",(K195+L195+M195+N195+O195+P195),IF(G195="Fagkontroll",(Q195),0)))))</f>
        <v>0</v>
      </c>
      <c r="S195" s="12">
        <f>IF(A195&lt;(Støtteark!$H$4-5),0,B195)</f>
        <v>0</v>
      </c>
    </row>
    <row r="196" spans="1:19" x14ac:dyDescent="0.25">
      <c r="A196" s="20"/>
      <c r="B196" s="20"/>
      <c r="C196" s="20"/>
      <c r="D196" s="20"/>
      <c r="E196" s="20"/>
      <c r="F196" s="20"/>
      <c r="G196" s="20"/>
      <c r="H196" s="20"/>
      <c r="I196" s="20"/>
      <c r="J196" s="32"/>
      <c r="K196" s="12">
        <f t="shared" si="14"/>
        <v>0</v>
      </c>
      <c r="L196" s="12">
        <f t="shared" si="15"/>
        <v>0</v>
      </c>
      <c r="M196" s="12">
        <f t="shared" si="16"/>
        <v>0</v>
      </c>
      <c r="N196" s="12">
        <f t="shared" si="17"/>
        <v>0</v>
      </c>
      <c r="O196" s="12">
        <f t="shared" si="18"/>
        <v>0</v>
      </c>
      <c r="P196" s="12">
        <f t="shared" si="19"/>
        <v>0</v>
      </c>
      <c r="Q196" s="12">
        <f t="shared" si="20"/>
        <v>0</v>
      </c>
      <c r="R196" s="12">
        <f>IF(E196&lt;1,0,IF(A196&lt;(Støtteark!$H$4-5),0,(IF(G196="Utførelse",(K196+L196+M196+N196+O196+P196),IF(G196="Fagkontroll",(Q196),0)))))</f>
        <v>0</v>
      </c>
      <c r="S196" s="12">
        <f>IF(A196&lt;(Støtteark!$H$4-5),0,B196)</f>
        <v>0</v>
      </c>
    </row>
    <row r="197" spans="1:19" x14ac:dyDescent="0.25">
      <c r="A197" s="20"/>
      <c r="B197" s="20"/>
      <c r="C197" s="20"/>
      <c r="D197" s="20"/>
      <c r="E197" s="20"/>
      <c r="F197" s="20"/>
      <c r="G197" s="20"/>
      <c r="H197" s="20"/>
      <c r="I197" s="20"/>
      <c r="J197" s="32"/>
      <c r="K197" s="12">
        <f t="shared" si="14"/>
        <v>0</v>
      </c>
      <c r="L197" s="12">
        <f t="shared" si="15"/>
        <v>0</v>
      </c>
      <c r="M197" s="12">
        <f t="shared" si="16"/>
        <v>0</v>
      </c>
      <c r="N197" s="12">
        <f t="shared" si="17"/>
        <v>0</v>
      </c>
      <c r="O197" s="12">
        <f t="shared" si="18"/>
        <v>0</v>
      </c>
      <c r="P197" s="12">
        <f t="shared" si="19"/>
        <v>0</v>
      </c>
      <c r="Q197" s="12">
        <f t="shared" si="20"/>
        <v>0</v>
      </c>
      <c r="R197" s="12">
        <f>IF(E197&lt;1,0,IF(A197&lt;(Støtteark!$H$4-5),0,(IF(G197="Utførelse",(K197+L197+M197+N197+O197+P197),IF(G197="Fagkontroll",(Q197),0)))))</f>
        <v>0</v>
      </c>
      <c r="S197" s="12">
        <f>IF(A197&lt;(Støtteark!$H$4-5),0,B197)</f>
        <v>0</v>
      </c>
    </row>
    <row r="198" spans="1:19" x14ac:dyDescent="0.25">
      <c r="A198" s="20"/>
      <c r="B198" s="20"/>
      <c r="C198" s="20"/>
      <c r="D198" s="20"/>
      <c r="E198" s="20"/>
      <c r="F198" s="20"/>
      <c r="G198" s="20"/>
      <c r="H198" s="20"/>
      <c r="I198" s="20"/>
      <c r="J198" s="32"/>
      <c r="K198" s="12">
        <f t="shared" si="14"/>
        <v>0</v>
      </c>
      <c r="L198" s="12">
        <f t="shared" si="15"/>
        <v>0</v>
      </c>
      <c r="M198" s="12">
        <f t="shared" si="16"/>
        <v>0</v>
      </c>
      <c r="N198" s="12">
        <f t="shared" si="17"/>
        <v>0</v>
      </c>
      <c r="O198" s="12">
        <f t="shared" si="18"/>
        <v>0</v>
      </c>
      <c r="P198" s="12">
        <f t="shared" si="19"/>
        <v>0</v>
      </c>
      <c r="Q198" s="12">
        <f t="shared" si="20"/>
        <v>0</v>
      </c>
      <c r="R198" s="12">
        <f>IF(E198&lt;1,0,IF(A198&lt;(Støtteark!$H$4-5),0,(IF(G198="Utførelse",(K198+L198+M198+N198+O198+P198),IF(G198="Fagkontroll",(Q198),0)))))</f>
        <v>0</v>
      </c>
      <c r="S198" s="12">
        <f>IF(A198&lt;(Støtteark!$H$4-5),0,B198)</f>
        <v>0</v>
      </c>
    </row>
    <row r="199" spans="1:19" x14ac:dyDescent="0.25">
      <c r="A199" s="20"/>
      <c r="B199" s="20"/>
      <c r="C199" s="20"/>
      <c r="D199" s="20"/>
      <c r="E199" s="20"/>
      <c r="F199" s="20"/>
      <c r="G199" s="20"/>
      <c r="H199" s="20"/>
      <c r="I199" s="20"/>
      <c r="J199" s="32"/>
      <c r="K199" s="12">
        <f t="shared" si="14"/>
        <v>0</v>
      </c>
      <c r="L199" s="12">
        <f t="shared" si="15"/>
        <v>0</v>
      </c>
      <c r="M199" s="12">
        <f t="shared" si="16"/>
        <v>0</v>
      </c>
      <c r="N199" s="12">
        <f t="shared" si="17"/>
        <v>0</v>
      </c>
      <c r="O199" s="12">
        <f t="shared" si="18"/>
        <v>0</v>
      </c>
      <c r="P199" s="12">
        <f t="shared" si="19"/>
        <v>0</v>
      </c>
      <c r="Q199" s="12">
        <f t="shared" si="20"/>
        <v>0</v>
      </c>
      <c r="R199" s="12">
        <f>IF(E199&lt;1,0,IF(A199&lt;(Støtteark!$H$4-5),0,(IF(G199="Utførelse",(K199+L199+M199+N199+O199+P199),IF(G199="Fagkontroll",(Q199),0)))))</f>
        <v>0</v>
      </c>
      <c r="S199" s="12">
        <f>IF(A199&lt;(Støtteark!$H$4-5),0,B199)</f>
        <v>0</v>
      </c>
    </row>
    <row r="200" spans="1:19" x14ac:dyDescent="0.25">
      <c r="A200" s="20"/>
      <c r="B200" s="20"/>
      <c r="C200" s="20"/>
      <c r="D200" s="20"/>
      <c r="E200" s="20"/>
      <c r="F200" s="20"/>
      <c r="G200" s="20"/>
      <c r="H200" s="20"/>
      <c r="I200" s="20"/>
      <c r="J200" s="32"/>
      <c r="K200" s="12">
        <f t="shared" si="14"/>
        <v>0</v>
      </c>
      <c r="L200" s="12">
        <f t="shared" si="15"/>
        <v>0</v>
      </c>
      <c r="M200" s="12">
        <f t="shared" si="16"/>
        <v>0</v>
      </c>
      <c r="N200" s="12">
        <f t="shared" si="17"/>
        <v>0</v>
      </c>
      <c r="O200" s="12">
        <f t="shared" si="18"/>
        <v>0</v>
      </c>
      <c r="P200" s="12">
        <f t="shared" si="19"/>
        <v>0</v>
      </c>
      <c r="Q200" s="12">
        <f t="shared" si="20"/>
        <v>0</v>
      </c>
      <c r="R200" s="12">
        <f>IF(E200&lt;1,0,IF(A200&lt;(Støtteark!$H$4-5),0,(IF(G200="Utførelse",(K200+L200+M200+N200+O200+P200),IF(G200="Fagkontroll",(Q200),0)))))</f>
        <v>0</v>
      </c>
      <c r="S200" s="12">
        <f>IF(A200&lt;(Støtteark!$H$4-5),0,B200)</f>
        <v>0</v>
      </c>
    </row>
    <row r="201" spans="1:19" x14ac:dyDescent="0.25">
      <c r="A201" s="20"/>
      <c r="B201" s="20"/>
      <c r="C201" s="20"/>
      <c r="D201" s="20"/>
      <c r="E201" s="20"/>
      <c r="F201" s="20"/>
      <c r="G201" s="20"/>
      <c r="H201" s="20"/>
      <c r="I201" s="20"/>
      <c r="J201" s="32"/>
      <c r="K201" s="12">
        <f t="shared" si="14"/>
        <v>0</v>
      </c>
      <c r="L201" s="12">
        <f t="shared" si="15"/>
        <v>0</v>
      </c>
      <c r="M201" s="12">
        <f t="shared" si="16"/>
        <v>0</v>
      </c>
      <c r="N201" s="12">
        <f t="shared" si="17"/>
        <v>0</v>
      </c>
      <c r="O201" s="12">
        <f t="shared" si="18"/>
        <v>0</v>
      </c>
      <c r="P201" s="12">
        <f t="shared" si="19"/>
        <v>0</v>
      </c>
      <c r="Q201" s="12">
        <f t="shared" si="20"/>
        <v>0</v>
      </c>
      <c r="R201" s="12">
        <f>IF(E201&lt;1,0,IF(A201&lt;(Støtteark!$H$4-5),0,(IF(G201="Utførelse",(K201+L201+M201+N201+O201+P201),IF(G201="Fagkontroll",(Q201),0)))))</f>
        <v>0</v>
      </c>
      <c r="S201" s="12">
        <f>IF(A201&lt;(Støtteark!$H$4-5),0,B201)</f>
        <v>0</v>
      </c>
    </row>
    <row r="202" spans="1:19" x14ac:dyDescent="0.25">
      <c r="A202" s="20"/>
      <c r="B202" s="20"/>
      <c r="C202" s="20"/>
      <c r="D202" s="20"/>
      <c r="E202" s="20"/>
      <c r="F202" s="20"/>
      <c r="G202" s="20"/>
      <c r="H202" s="20"/>
      <c r="I202" s="20"/>
      <c r="J202" s="32"/>
      <c r="K202" s="12">
        <f t="shared" si="14"/>
        <v>0</v>
      </c>
      <c r="L202" s="12">
        <f t="shared" si="15"/>
        <v>0</v>
      </c>
      <c r="M202" s="12">
        <f t="shared" si="16"/>
        <v>0</v>
      </c>
      <c r="N202" s="12">
        <f t="shared" si="17"/>
        <v>0</v>
      </c>
      <c r="O202" s="12">
        <f t="shared" si="18"/>
        <v>0</v>
      </c>
      <c r="P202" s="12">
        <f t="shared" si="19"/>
        <v>0</v>
      </c>
      <c r="Q202" s="12">
        <f t="shared" si="20"/>
        <v>0</v>
      </c>
      <c r="R202" s="12">
        <f>IF(E202&lt;1,0,IF(A202&lt;(Støtteark!$H$4-5),0,(IF(G202="Utførelse",(K202+L202+M202+N202+O202+P202),IF(G202="Fagkontroll",(Q202),0)))))</f>
        <v>0</v>
      </c>
      <c r="S202" s="12">
        <f>IF(A202&lt;(Støtteark!$H$4-5),0,B202)</f>
        <v>0</v>
      </c>
    </row>
    <row r="203" spans="1:19" x14ac:dyDescent="0.25">
      <c r="A203" s="20"/>
      <c r="B203" s="20"/>
      <c r="C203" s="20"/>
      <c r="D203" s="20"/>
      <c r="E203" s="20"/>
      <c r="F203" s="20"/>
      <c r="G203" s="20"/>
      <c r="H203" s="20"/>
      <c r="I203" s="20"/>
      <c r="J203" s="32"/>
      <c r="K203" s="12">
        <f t="shared" si="14"/>
        <v>0</v>
      </c>
      <c r="L203" s="12">
        <f t="shared" si="15"/>
        <v>0</v>
      </c>
      <c r="M203" s="12">
        <f t="shared" si="16"/>
        <v>0</v>
      </c>
      <c r="N203" s="12">
        <f t="shared" si="17"/>
        <v>0</v>
      </c>
      <c r="O203" s="12">
        <f t="shared" si="18"/>
        <v>0</v>
      </c>
      <c r="P203" s="12">
        <f t="shared" si="19"/>
        <v>0</v>
      </c>
      <c r="Q203" s="12">
        <f t="shared" si="20"/>
        <v>0</v>
      </c>
      <c r="R203" s="12">
        <f>IF(E203&lt;1,0,IF(A203&lt;(Støtteark!$H$4-5),0,(IF(G203="Utførelse",(K203+L203+M203+N203+O203+P203),IF(G203="Fagkontroll",(Q203),0)))))</f>
        <v>0</v>
      </c>
      <c r="S203" s="12">
        <f>IF(A203&lt;(Støtteark!$H$4-5),0,B203)</f>
        <v>0</v>
      </c>
    </row>
    <row r="204" spans="1:19" x14ac:dyDescent="0.25">
      <c r="A204" s="20"/>
      <c r="B204" s="20"/>
      <c r="C204" s="20"/>
      <c r="D204" s="20"/>
      <c r="E204" s="20"/>
      <c r="F204" s="20"/>
      <c r="G204" s="20"/>
      <c r="H204" s="20"/>
      <c r="I204" s="20"/>
      <c r="J204" s="32"/>
      <c r="K204" s="12">
        <f t="shared" si="14"/>
        <v>0</v>
      </c>
      <c r="L204" s="12">
        <f t="shared" si="15"/>
        <v>0</v>
      </c>
      <c r="M204" s="12">
        <f t="shared" si="16"/>
        <v>0</v>
      </c>
      <c r="N204" s="12">
        <f t="shared" si="17"/>
        <v>0</v>
      </c>
      <c r="O204" s="12">
        <f t="shared" si="18"/>
        <v>0</v>
      </c>
      <c r="P204" s="12">
        <f t="shared" si="19"/>
        <v>0</v>
      </c>
      <c r="Q204" s="12">
        <f t="shared" si="20"/>
        <v>0</v>
      </c>
      <c r="R204" s="12">
        <f>IF(E204&lt;1,0,IF(A204&lt;(Støtteark!$H$4-5),0,(IF(G204="Utførelse",(K204+L204+M204+N204+O204+P204),IF(G204="Fagkontroll",(Q204),0)))))</f>
        <v>0</v>
      </c>
      <c r="S204" s="12">
        <f>IF(A204&lt;(Støtteark!$H$4-5),0,B204)</f>
        <v>0</v>
      </c>
    </row>
    <row r="205" spans="1:19" x14ac:dyDescent="0.25">
      <c r="A205" s="20"/>
      <c r="B205" s="20"/>
      <c r="C205" s="20"/>
      <c r="D205" s="20"/>
      <c r="E205" s="20"/>
      <c r="F205" s="20"/>
      <c r="G205" s="20"/>
      <c r="H205" s="20"/>
      <c r="I205" s="20"/>
      <c r="J205" s="32"/>
      <c r="K205" s="12">
        <f t="shared" si="14"/>
        <v>0</v>
      </c>
      <c r="L205" s="12">
        <f t="shared" si="15"/>
        <v>0</v>
      </c>
      <c r="M205" s="12">
        <f t="shared" si="16"/>
        <v>0</v>
      </c>
      <c r="N205" s="12">
        <f t="shared" si="17"/>
        <v>0</v>
      </c>
      <c r="O205" s="12">
        <f t="shared" si="18"/>
        <v>0</v>
      </c>
      <c r="P205" s="12">
        <f t="shared" si="19"/>
        <v>0</v>
      </c>
      <c r="Q205" s="12">
        <f t="shared" si="20"/>
        <v>0</v>
      </c>
      <c r="R205" s="12">
        <f>IF(E205&lt;1,0,IF(A205&lt;(Støtteark!$H$4-5),0,(IF(G205="Utførelse",(K205+L205+M205+N205+O205+P205),IF(G205="Fagkontroll",(Q205),0)))))</f>
        <v>0</v>
      </c>
      <c r="S205" s="12">
        <f>IF(A205&lt;(Støtteark!$H$4-5),0,B205)</f>
        <v>0</v>
      </c>
    </row>
    <row r="206" spans="1:19" x14ac:dyDescent="0.25">
      <c r="A206" s="20"/>
      <c r="B206" s="20"/>
      <c r="C206" s="20"/>
      <c r="D206" s="20"/>
      <c r="E206" s="20"/>
      <c r="F206" s="20"/>
      <c r="G206" s="20"/>
      <c r="H206" s="20"/>
      <c r="I206" s="20"/>
      <c r="J206" s="32"/>
      <c r="K206" s="12">
        <f t="shared" ref="K206:K269" si="21">IF(E206&lt;1,0,(IF(G206="Utførelse",IF(F206="Dambruddsbølgeberegninger",B206,0),0)))</f>
        <v>0</v>
      </c>
      <c r="L206" s="12">
        <f t="shared" ref="L206:L269" si="22">IF(E206&lt;1,0,(IF(G206="Utførelse",IF(F206="Kapasitet åpent flomløp",B206,0),0)))</f>
        <v>0</v>
      </c>
      <c r="M206" s="12">
        <f t="shared" ref="M206:M269" si="23">IF(E206&lt;1,0,(IF(G206="Utførelse",IF(F206="Kapasitet lukket flomløp",B206,0),0)))</f>
        <v>0</v>
      </c>
      <c r="N206" s="12">
        <f t="shared" ref="N206:N269" si="24">IF(E206&lt;1,0,(IF(G206="Utførelse",IF(F206="Kapasitet luker",B206,0),0)))</f>
        <v>0</v>
      </c>
      <c r="O206" s="12">
        <f t="shared" ref="O206:O269" si="25">IF(E206&lt;1,0,(IF(G206="Utførelse",IF(F206="Kapasitet overføringstunnel",B206,0),0)))</f>
        <v>0</v>
      </c>
      <c r="P206" s="12">
        <f t="shared" ref="P206:P269" si="26">IF(E206&lt;1,0,(IF(G206="Utførelse",IF(F206="Kapasitet kanal",B206,0),0)))</f>
        <v>0</v>
      </c>
      <c r="Q206" s="12">
        <f t="shared" ref="Q206:Q269" si="27">IF(K206+L206+M206+N206+O206+P206&gt;0,0,B206)</f>
        <v>0</v>
      </c>
      <c r="R206" s="12">
        <f>IF(E206&lt;1,0,IF(A206&lt;(Støtteark!$H$4-5),0,(IF(G206="Utførelse",(K206+L206+M206+N206+O206+P206),IF(G206="Fagkontroll",(Q206),0)))))</f>
        <v>0</v>
      </c>
      <c r="S206" s="12">
        <f>IF(A206&lt;(Støtteark!$H$4-5),0,B206)</f>
        <v>0</v>
      </c>
    </row>
    <row r="207" spans="1:19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32"/>
      <c r="K207" s="12">
        <f t="shared" si="21"/>
        <v>0</v>
      </c>
      <c r="L207" s="12">
        <f t="shared" si="22"/>
        <v>0</v>
      </c>
      <c r="M207" s="12">
        <f t="shared" si="23"/>
        <v>0</v>
      </c>
      <c r="N207" s="12">
        <f t="shared" si="24"/>
        <v>0</v>
      </c>
      <c r="O207" s="12">
        <f t="shared" si="25"/>
        <v>0</v>
      </c>
      <c r="P207" s="12">
        <f t="shared" si="26"/>
        <v>0</v>
      </c>
      <c r="Q207" s="12">
        <f t="shared" si="27"/>
        <v>0</v>
      </c>
      <c r="R207" s="12">
        <f>IF(E207&lt;1,0,IF(A207&lt;(Støtteark!$H$4-5),0,(IF(G207="Utførelse",(K207+L207+M207+N207+O207+P207),IF(G207="Fagkontroll",(Q207),0)))))</f>
        <v>0</v>
      </c>
      <c r="S207" s="12">
        <f>IF(A207&lt;(Støtteark!$H$4-5),0,B207)</f>
        <v>0</v>
      </c>
    </row>
    <row r="208" spans="1:19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32"/>
      <c r="K208" s="12">
        <f t="shared" si="21"/>
        <v>0</v>
      </c>
      <c r="L208" s="12">
        <f t="shared" si="22"/>
        <v>0</v>
      </c>
      <c r="M208" s="12">
        <f t="shared" si="23"/>
        <v>0</v>
      </c>
      <c r="N208" s="12">
        <f t="shared" si="24"/>
        <v>0</v>
      </c>
      <c r="O208" s="12">
        <f t="shared" si="25"/>
        <v>0</v>
      </c>
      <c r="P208" s="12">
        <f t="shared" si="26"/>
        <v>0</v>
      </c>
      <c r="Q208" s="12">
        <f t="shared" si="27"/>
        <v>0</v>
      </c>
      <c r="R208" s="12">
        <f>IF(E208&lt;1,0,IF(A208&lt;(Støtteark!$H$4-5),0,(IF(G208="Utførelse",(K208+L208+M208+N208+O208+P208),IF(G208="Fagkontroll",(Q208),0)))))</f>
        <v>0</v>
      </c>
      <c r="S208" s="12">
        <f>IF(A208&lt;(Støtteark!$H$4-5),0,B208)</f>
        <v>0</v>
      </c>
    </row>
    <row r="209" spans="1:19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32"/>
      <c r="K209" s="12">
        <f t="shared" si="21"/>
        <v>0</v>
      </c>
      <c r="L209" s="12">
        <f t="shared" si="22"/>
        <v>0</v>
      </c>
      <c r="M209" s="12">
        <f t="shared" si="23"/>
        <v>0</v>
      </c>
      <c r="N209" s="12">
        <f t="shared" si="24"/>
        <v>0</v>
      </c>
      <c r="O209" s="12">
        <f t="shared" si="25"/>
        <v>0</v>
      </c>
      <c r="P209" s="12">
        <f t="shared" si="26"/>
        <v>0</v>
      </c>
      <c r="Q209" s="12">
        <f t="shared" si="27"/>
        <v>0</v>
      </c>
      <c r="R209" s="12">
        <f>IF(E209&lt;1,0,IF(A209&lt;(Støtteark!$H$4-5),0,(IF(G209="Utførelse",(K209+L209+M209+N209+O209+P209),IF(G209="Fagkontroll",(Q209),0)))))</f>
        <v>0</v>
      </c>
      <c r="S209" s="12">
        <f>IF(A209&lt;(Støtteark!$H$4-5),0,B209)</f>
        <v>0</v>
      </c>
    </row>
    <row r="210" spans="1:19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32"/>
      <c r="K210" s="12">
        <f t="shared" si="21"/>
        <v>0</v>
      </c>
      <c r="L210" s="12">
        <f t="shared" si="22"/>
        <v>0</v>
      </c>
      <c r="M210" s="12">
        <f t="shared" si="23"/>
        <v>0</v>
      </c>
      <c r="N210" s="12">
        <f t="shared" si="24"/>
        <v>0</v>
      </c>
      <c r="O210" s="12">
        <f t="shared" si="25"/>
        <v>0</v>
      </c>
      <c r="P210" s="12">
        <f t="shared" si="26"/>
        <v>0</v>
      </c>
      <c r="Q210" s="12">
        <f t="shared" si="27"/>
        <v>0</v>
      </c>
      <c r="R210" s="12">
        <f>IF(E210&lt;1,0,IF(A210&lt;(Støtteark!$H$4-5),0,(IF(G210="Utførelse",(K210+L210+M210+N210+O210+P210),IF(G210="Fagkontroll",(Q210),0)))))</f>
        <v>0</v>
      </c>
      <c r="S210" s="12">
        <f>IF(A210&lt;(Støtteark!$H$4-5),0,B210)</f>
        <v>0</v>
      </c>
    </row>
    <row r="211" spans="1:19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32"/>
      <c r="K211" s="12">
        <f t="shared" si="21"/>
        <v>0</v>
      </c>
      <c r="L211" s="12">
        <f t="shared" si="22"/>
        <v>0</v>
      </c>
      <c r="M211" s="12">
        <f t="shared" si="23"/>
        <v>0</v>
      </c>
      <c r="N211" s="12">
        <f t="shared" si="24"/>
        <v>0</v>
      </c>
      <c r="O211" s="12">
        <f t="shared" si="25"/>
        <v>0</v>
      </c>
      <c r="P211" s="12">
        <f t="shared" si="26"/>
        <v>0</v>
      </c>
      <c r="Q211" s="12">
        <f t="shared" si="27"/>
        <v>0</v>
      </c>
      <c r="R211" s="12">
        <f>IF(E211&lt;1,0,IF(A211&lt;(Støtteark!$H$4-5),0,(IF(G211="Utførelse",(K211+L211+M211+N211+O211+P211),IF(G211="Fagkontroll",(Q211),0)))))</f>
        <v>0</v>
      </c>
      <c r="S211" s="12">
        <f>IF(A211&lt;(Støtteark!$H$4-5),0,B211)</f>
        <v>0</v>
      </c>
    </row>
    <row r="212" spans="1:19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32"/>
      <c r="K212" s="12">
        <f t="shared" si="21"/>
        <v>0</v>
      </c>
      <c r="L212" s="12">
        <f t="shared" si="22"/>
        <v>0</v>
      </c>
      <c r="M212" s="12">
        <f t="shared" si="23"/>
        <v>0</v>
      </c>
      <c r="N212" s="12">
        <f t="shared" si="24"/>
        <v>0</v>
      </c>
      <c r="O212" s="12">
        <f t="shared" si="25"/>
        <v>0</v>
      </c>
      <c r="P212" s="12">
        <f t="shared" si="26"/>
        <v>0</v>
      </c>
      <c r="Q212" s="12">
        <f t="shared" si="27"/>
        <v>0</v>
      </c>
      <c r="R212" s="12">
        <f>IF(E212&lt;1,0,IF(A212&lt;(Støtteark!$H$4-5),0,(IF(G212="Utførelse",(K212+L212+M212+N212+O212+P212),IF(G212="Fagkontroll",(Q212),0)))))</f>
        <v>0</v>
      </c>
      <c r="S212" s="12">
        <f>IF(A212&lt;(Støtteark!$H$4-5),0,B212)</f>
        <v>0</v>
      </c>
    </row>
    <row r="213" spans="1:19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32"/>
      <c r="K213" s="12">
        <f t="shared" si="21"/>
        <v>0</v>
      </c>
      <c r="L213" s="12">
        <f t="shared" si="22"/>
        <v>0</v>
      </c>
      <c r="M213" s="12">
        <f t="shared" si="23"/>
        <v>0</v>
      </c>
      <c r="N213" s="12">
        <f t="shared" si="24"/>
        <v>0</v>
      </c>
      <c r="O213" s="12">
        <f t="shared" si="25"/>
        <v>0</v>
      </c>
      <c r="P213" s="12">
        <f t="shared" si="26"/>
        <v>0</v>
      </c>
      <c r="Q213" s="12">
        <f t="shared" si="27"/>
        <v>0</v>
      </c>
      <c r="R213" s="12">
        <f>IF(E213&lt;1,0,IF(A213&lt;(Støtteark!$H$4-5),0,(IF(G213="Utførelse",(K213+L213+M213+N213+O213+P213),IF(G213="Fagkontroll",(Q213),0)))))</f>
        <v>0</v>
      </c>
      <c r="S213" s="12">
        <f>IF(A213&lt;(Støtteark!$H$4-5),0,B213)</f>
        <v>0</v>
      </c>
    </row>
    <row r="214" spans="1:19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32"/>
      <c r="K214" s="12">
        <f t="shared" si="21"/>
        <v>0</v>
      </c>
      <c r="L214" s="12">
        <f t="shared" si="22"/>
        <v>0</v>
      </c>
      <c r="M214" s="12">
        <f t="shared" si="23"/>
        <v>0</v>
      </c>
      <c r="N214" s="12">
        <f t="shared" si="24"/>
        <v>0</v>
      </c>
      <c r="O214" s="12">
        <f t="shared" si="25"/>
        <v>0</v>
      </c>
      <c r="P214" s="12">
        <f t="shared" si="26"/>
        <v>0</v>
      </c>
      <c r="Q214" s="12">
        <f t="shared" si="27"/>
        <v>0</v>
      </c>
      <c r="R214" s="12">
        <f>IF(E214&lt;1,0,IF(A214&lt;(Støtteark!$H$4-5),0,(IF(G214="Utførelse",(K214+L214+M214+N214+O214+P214),IF(G214="Fagkontroll",(Q214),0)))))</f>
        <v>0</v>
      </c>
      <c r="S214" s="12">
        <f>IF(A214&lt;(Støtteark!$H$4-5),0,B214)</f>
        <v>0</v>
      </c>
    </row>
    <row r="215" spans="1:19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32"/>
      <c r="K215" s="12">
        <f t="shared" si="21"/>
        <v>0</v>
      </c>
      <c r="L215" s="12">
        <f t="shared" si="22"/>
        <v>0</v>
      </c>
      <c r="M215" s="12">
        <f t="shared" si="23"/>
        <v>0</v>
      </c>
      <c r="N215" s="12">
        <f t="shared" si="24"/>
        <v>0</v>
      </c>
      <c r="O215" s="12">
        <f t="shared" si="25"/>
        <v>0</v>
      </c>
      <c r="P215" s="12">
        <f t="shared" si="26"/>
        <v>0</v>
      </c>
      <c r="Q215" s="12">
        <f t="shared" si="27"/>
        <v>0</v>
      </c>
      <c r="R215" s="12">
        <f>IF(E215&lt;1,0,IF(A215&lt;(Støtteark!$H$4-5),0,(IF(G215="Utførelse",(K215+L215+M215+N215+O215+P215),IF(G215="Fagkontroll",(Q215),0)))))</f>
        <v>0</v>
      </c>
      <c r="S215" s="12">
        <f>IF(A215&lt;(Støtteark!$H$4-5),0,B215)</f>
        <v>0</v>
      </c>
    </row>
    <row r="216" spans="1:19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32"/>
      <c r="K216" s="12">
        <f t="shared" si="21"/>
        <v>0</v>
      </c>
      <c r="L216" s="12">
        <f t="shared" si="22"/>
        <v>0</v>
      </c>
      <c r="M216" s="12">
        <f t="shared" si="23"/>
        <v>0</v>
      </c>
      <c r="N216" s="12">
        <f t="shared" si="24"/>
        <v>0</v>
      </c>
      <c r="O216" s="12">
        <f t="shared" si="25"/>
        <v>0</v>
      </c>
      <c r="P216" s="12">
        <f t="shared" si="26"/>
        <v>0</v>
      </c>
      <c r="Q216" s="12">
        <f t="shared" si="27"/>
        <v>0</v>
      </c>
      <c r="R216" s="12">
        <f>IF(E216&lt;1,0,IF(A216&lt;(Støtteark!$H$4-5),0,(IF(G216="Utførelse",(K216+L216+M216+N216+O216+P216),IF(G216="Fagkontroll",(Q216),0)))))</f>
        <v>0</v>
      </c>
      <c r="S216" s="12">
        <f>IF(A216&lt;(Støtteark!$H$4-5),0,B216)</f>
        <v>0</v>
      </c>
    </row>
    <row r="217" spans="1:19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32"/>
      <c r="K217" s="12">
        <f t="shared" si="21"/>
        <v>0</v>
      </c>
      <c r="L217" s="12">
        <f t="shared" si="22"/>
        <v>0</v>
      </c>
      <c r="M217" s="12">
        <f t="shared" si="23"/>
        <v>0</v>
      </c>
      <c r="N217" s="12">
        <f t="shared" si="24"/>
        <v>0</v>
      </c>
      <c r="O217" s="12">
        <f t="shared" si="25"/>
        <v>0</v>
      </c>
      <c r="P217" s="12">
        <f t="shared" si="26"/>
        <v>0</v>
      </c>
      <c r="Q217" s="12">
        <f t="shared" si="27"/>
        <v>0</v>
      </c>
      <c r="R217" s="12">
        <f>IF(E217&lt;1,0,IF(A217&lt;(Støtteark!$H$4-5),0,(IF(G217="Utførelse",(K217+L217+M217+N217+O217+P217),IF(G217="Fagkontroll",(Q217),0)))))</f>
        <v>0</v>
      </c>
      <c r="S217" s="12">
        <f>IF(A217&lt;(Støtteark!$H$4-5),0,B217)</f>
        <v>0</v>
      </c>
    </row>
    <row r="218" spans="1:19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32"/>
      <c r="K218" s="12">
        <f t="shared" si="21"/>
        <v>0</v>
      </c>
      <c r="L218" s="12">
        <f t="shared" si="22"/>
        <v>0</v>
      </c>
      <c r="M218" s="12">
        <f t="shared" si="23"/>
        <v>0</v>
      </c>
      <c r="N218" s="12">
        <f t="shared" si="24"/>
        <v>0</v>
      </c>
      <c r="O218" s="12">
        <f t="shared" si="25"/>
        <v>0</v>
      </c>
      <c r="P218" s="12">
        <f t="shared" si="26"/>
        <v>0</v>
      </c>
      <c r="Q218" s="12">
        <f t="shared" si="27"/>
        <v>0</v>
      </c>
      <c r="R218" s="12">
        <f>IF(E218&lt;1,0,IF(A218&lt;(Støtteark!$H$4-5),0,(IF(G218="Utførelse",(K218+L218+M218+N218+O218+P218),IF(G218="Fagkontroll",(Q218),0)))))</f>
        <v>0</v>
      </c>
      <c r="S218" s="12">
        <f>IF(A218&lt;(Støtteark!$H$4-5),0,B218)</f>
        <v>0</v>
      </c>
    </row>
    <row r="219" spans="1:19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32"/>
      <c r="K219" s="12">
        <f t="shared" si="21"/>
        <v>0</v>
      </c>
      <c r="L219" s="12">
        <f t="shared" si="22"/>
        <v>0</v>
      </c>
      <c r="M219" s="12">
        <f t="shared" si="23"/>
        <v>0</v>
      </c>
      <c r="N219" s="12">
        <f t="shared" si="24"/>
        <v>0</v>
      </c>
      <c r="O219" s="12">
        <f t="shared" si="25"/>
        <v>0</v>
      </c>
      <c r="P219" s="12">
        <f t="shared" si="26"/>
        <v>0</v>
      </c>
      <c r="Q219" s="12">
        <f t="shared" si="27"/>
        <v>0</v>
      </c>
      <c r="R219" s="12">
        <f>IF(E219&lt;1,0,IF(A219&lt;(Støtteark!$H$4-5),0,(IF(G219="Utførelse",(K219+L219+M219+N219+O219+P219),IF(G219="Fagkontroll",(Q219),0)))))</f>
        <v>0</v>
      </c>
      <c r="S219" s="12">
        <f>IF(A219&lt;(Støtteark!$H$4-5),0,B219)</f>
        <v>0</v>
      </c>
    </row>
    <row r="220" spans="1:19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32"/>
      <c r="K220" s="12">
        <f t="shared" si="21"/>
        <v>0</v>
      </c>
      <c r="L220" s="12">
        <f t="shared" si="22"/>
        <v>0</v>
      </c>
      <c r="M220" s="12">
        <f t="shared" si="23"/>
        <v>0</v>
      </c>
      <c r="N220" s="12">
        <f t="shared" si="24"/>
        <v>0</v>
      </c>
      <c r="O220" s="12">
        <f t="shared" si="25"/>
        <v>0</v>
      </c>
      <c r="P220" s="12">
        <f t="shared" si="26"/>
        <v>0</v>
      </c>
      <c r="Q220" s="12">
        <f t="shared" si="27"/>
        <v>0</v>
      </c>
      <c r="R220" s="12">
        <f>IF(E220&lt;1,0,IF(A220&lt;(Støtteark!$H$4-5),0,(IF(G220="Utførelse",(K220+L220+M220+N220+O220+P220),IF(G220="Fagkontroll",(Q220),0)))))</f>
        <v>0</v>
      </c>
      <c r="S220" s="12">
        <f>IF(A220&lt;(Støtteark!$H$4-5),0,B220)</f>
        <v>0</v>
      </c>
    </row>
    <row r="221" spans="1:19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32"/>
      <c r="K221" s="12">
        <f t="shared" si="21"/>
        <v>0</v>
      </c>
      <c r="L221" s="12">
        <f t="shared" si="22"/>
        <v>0</v>
      </c>
      <c r="M221" s="12">
        <f t="shared" si="23"/>
        <v>0</v>
      </c>
      <c r="N221" s="12">
        <f t="shared" si="24"/>
        <v>0</v>
      </c>
      <c r="O221" s="12">
        <f t="shared" si="25"/>
        <v>0</v>
      </c>
      <c r="P221" s="12">
        <f t="shared" si="26"/>
        <v>0</v>
      </c>
      <c r="Q221" s="12">
        <f t="shared" si="27"/>
        <v>0</v>
      </c>
      <c r="R221" s="12">
        <f>IF(E221&lt;1,0,IF(A221&lt;(Støtteark!$H$4-5),0,(IF(G221="Utførelse",(K221+L221+M221+N221+O221+P221),IF(G221="Fagkontroll",(Q221),0)))))</f>
        <v>0</v>
      </c>
      <c r="S221" s="12">
        <f>IF(A221&lt;(Støtteark!$H$4-5),0,B221)</f>
        <v>0</v>
      </c>
    </row>
    <row r="222" spans="1:19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32"/>
      <c r="K222" s="12">
        <f t="shared" si="21"/>
        <v>0</v>
      </c>
      <c r="L222" s="12">
        <f t="shared" si="22"/>
        <v>0</v>
      </c>
      <c r="M222" s="12">
        <f t="shared" si="23"/>
        <v>0</v>
      </c>
      <c r="N222" s="12">
        <f t="shared" si="24"/>
        <v>0</v>
      </c>
      <c r="O222" s="12">
        <f t="shared" si="25"/>
        <v>0</v>
      </c>
      <c r="P222" s="12">
        <f t="shared" si="26"/>
        <v>0</v>
      </c>
      <c r="Q222" s="12">
        <f t="shared" si="27"/>
        <v>0</v>
      </c>
      <c r="R222" s="12">
        <f>IF(E222&lt;1,0,IF(A222&lt;(Støtteark!$H$4-5),0,(IF(G222="Utførelse",(K222+L222+M222+N222+O222+P222),IF(G222="Fagkontroll",(Q222),0)))))</f>
        <v>0</v>
      </c>
      <c r="S222" s="12">
        <f>IF(A222&lt;(Støtteark!$H$4-5),0,B222)</f>
        <v>0</v>
      </c>
    </row>
    <row r="223" spans="1:19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32"/>
      <c r="K223" s="12">
        <f t="shared" si="21"/>
        <v>0</v>
      </c>
      <c r="L223" s="12">
        <f t="shared" si="22"/>
        <v>0</v>
      </c>
      <c r="M223" s="12">
        <f t="shared" si="23"/>
        <v>0</v>
      </c>
      <c r="N223" s="12">
        <f t="shared" si="24"/>
        <v>0</v>
      </c>
      <c r="O223" s="12">
        <f t="shared" si="25"/>
        <v>0</v>
      </c>
      <c r="P223" s="12">
        <f t="shared" si="26"/>
        <v>0</v>
      </c>
      <c r="Q223" s="12">
        <f t="shared" si="27"/>
        <v>0</v>
      </c>
      <c r="R223" s="12">
        <f>IF(E223&lt;1,0,IF(A223&lt;(Støtteark!$H$4-5),0,(IF(G223="Utførelse",(K223+L223+M223+N223+O223+P223),IF(G223="Fagkontroll",(Q223),0)))))</f>
        <v>0</v>
      </c>
      <c r="S223" s="12">
        <f>IF(A223&lt;(Støtteark!$H$4-5),0,B223)</f>
        <v>0</v>
      </c>
    </row>
    <row r="224" spans="1:19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32"/>
      <c r="K224" s="12">
        <f t="shared" si="21"/>
        <v>0</v>
      </c>
      <c r="L224" s="12">
        <f t="shared" si="22"/>
        <v>0</v>
      </c>
      <c r="M224" s="12">
        <f t="shared" si="23"/>
        <v>0</v>
      </c>
      <c r="N224" s="12">
        <f t="shared" si="24"/>
        <v>0</v>
      </c>
      <c r="O224" s="12">
        <f t="shared" si="25"/>
        <v>0</v>
      </c>
      <c r="P224" s="12">
        <f t="shared" si="26"/>
        <v>0</v>
      </c>
      <c r="Q224" s="12">
        <f t="shared" si="27"/>
        <v>0</v>
      </c>
      <c r="R224" s="12">
        <f>IF(E224&lt;1,0,IF(A224&lt;(Støtteark!$H$4-5),0,(IF(G224="Utførelse",(K224+L224+M224+N224+O224+P224),IF(G224="Fagkontroll",(Q224),0)))))</f>
        <v>0</v>
      </c>
      <c r="S224" s="12">
        <f>IF(A224&lt;(Støtteark!$H$4-5),0,B224)</f>
        <v>0</v>
      </c>
    </row>
    <row r="225" spans="1:19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32"/>
      <c r="K225" s="12">
        <f t="shared" si="21"/>
        <v>0</v>
      </c>
      <c r="L225" s="12">
        <f t="shared" si="22"/>
        <v>0</v>
      </c>
      <c r="M225" s="12">
        <f t="shared" si="23"/>
        <v>0</v>
      </c>
      <c r="N225" s="12">
        <f t="shared" si="24"/>
        <v>0</v>
      </c>
      <c r="O225" s="12">
        <f t="shared" si="25"/>
        <v>0</v>
      </c>
      <c r="P225" s="12">
        <f t="shared" si="26"/>
        <v>0</v>
      </c>
      <c r="Q225" s="12">
        <f t="shared" si="27"/>
        <v>0</v>
      </c>
      <c r="R225" s="12">
        <f>IF(E225&lt;1,0,IF(A225&lt;(Støtteark!$H$4-5),0,(IF(G225="Utførelse",(K225+L225+M225+N225+O225+P225),IF(G225="Fagkontroll",(Q225),0)))))</f>
        <v>0</v>
      </c>
      <c r="S225" s="12">
        <f>IF(A225&lt;(Støtteark!$H$4-5),0,B225)</f>
        <v>0</v>
      </c>
    </row>
    <row r="226" spans="1:19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32"/>
      <c r="K226" s="12">
        <f t="shared" si="21"/>
        <v>0</v>
      </c>
      <c r="L226" s="12">
        <f t="shared" si="22"/>
        <v>0</v>
      </c>
      <c r="M226" s="12">
        <f t="shared" si="23"/>
        <v>0</v>
      </c>
      <c r="N226" s="12">
        <f t="shared" si="24"/>
        <v>0</v>
      </c>
      <c r="O226" s="12">
        <f t="shared" si="25"/>
        <v>0</v>
      </c>
      <c r="P226" s="12">
        <f t="shared" si="26"/>
        <v>0</v>
      </c>
      <c r="Q226" s="12">
        <f t="shared" si="27"/>
        <v>0</v>
      </c>
      <c r="R226" s="12">
        <f>IF(E226&lt;1,0,IF(A226&lt;(Støtteark!$H$4-5),0,(IF(G226="Utførelse",(K226+L226+M226+N226+O226+P226),IF(G226="Fagkontroll",(Q226),0)))))</f>
        <v>0</v>
      </c>
      <c r="S226" s="12">
        <f>IF(A226&lt;(Støtteark!$H$4-5),0,B226)</f>
        <v>0</v>
      </c>
    </row>
    <row r="227" spans="1:19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32"/>
      <c r="K227" s="12">
        <f t="shared" si="21"/>
        <v>0</v>
      </c>
      <c r="L227" s="12">
        <f t="shared" si="22"/>
        <v>0</v>
      </c>
      <c r="M227" s="12">
        <f t="shared" si="23"/>
        <v>0</v>
      </c>
      <c r="N227" s="12">
        <f t="shared" si="24"/>
        <v>0</v>
      </c>
      <c r="O227" s="12">
        <f t="shared" si="25"/>
        <v>0</v>
      </c>
      <c r="P227" s="12">
        <f t="shared" si="26"/>
        <v>0</v>
      </c>
      <c r="Q227" s="12">
        <f t="shared" si="27"/>
        <v>0</v>
      </c>
      <c r="R227" s="12">
        <f>IF(E227&lt;1,0,IF(A227&lt;(Støtteark!$H$4-5),0,(IF(G227="Utførelse",(K227+L227+M227+N227+O227+P227),IF(G227="Fagkontroll",(Q227),0)))))</f>
        <v>0</v>
      </c>
      <c r="S227" s="12">
        <f>IF(A227&lt;(Støtteark!$H$4-5),0,B227)</f>
        <v>0</v>
      </c>
    </row>
    <row r="228" spans="1:19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32"/>
      <c r="K228" s="12">
        <f t="shared" si="21"/>
        <v>0</v>
      </c>
      <c r="L228" s="12">
        <f t="shared" si="22"/>
        <v>0</v>
      </c>
      <c r="M228" s="12">
        <f t="shared" si="23"/>
        <v>0</v>
      </c>
      <c r="N228" s="12">
        <f t="shared" si="24"/>
        <v>0</v>
      </c>
      <c r="O228" s="12">
        <f t="shared" si="25"/>
        <v>0</v>
      </c>
      <c r="P228" s="12">
        <f t="shared" si="26"/>
        <v>0</v>
      </c>
      <c r="Q228" s="12">
        <f t="shared" si="27"/>
        <v>0</v>
      </c>
      <c r="R228" s="12">
        <f>IF(E228&lt;1,0,IF(A228&lt;(Støtteark!$H$4-5),0,(IF(G228="Utførelse",(K228+L228+M228+N228+O228+P228),IF(G228="Fagkontroll",(Q228),0)))))</f>
        <v>0</v>
      </c>
      <c r="S228" s="12">
        <f>IF(A228&lt;(Støtteark!$H$4-5),0,B228)</f>
        <v>0</v>
      </c>
    </row>
    <row r="229" spans="1:19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32"/>
      <c r="K229" s="12">
        <f t="shared" si="21"/>
        <v>0</v>
      </c>
      <c r="L229" s="12">
        <f t="shared" si="22"/>
        <v>0</v>
      </c>
      <c r="M229" s="12">
        <f t="shared" si="23"/>
        <v>0</v>
      </c>
      <c r="N229" s="12">
        <f t="shared" si="24"/>
        <v>0</v>
      </c>
      <c r="O229" s="12">
        <f t="shared" si="25"/>
        <v>0</v>
      </c>
      <c r="P229" s="12">
        <f t="shared" si="26"/>
        <v>0</v>
      </c>
      <c r="Q229" s="12">
        <f t="shared" si="27"/>
        <v>0</v>
      </c>
      <c r="R229" s="12">
        <f>IF(E229&lt;1,0,IF(A229&lt;(Støtteark!$H$4-5),0,(IF(G229="Utførelse",(K229+L229+M229+N229+O229+P229),IF(G229="Fagkontroll",(Q229),0)))))</f>
        <v>0</v>
      </c>
      <c r="S229" s="12">
        <f>IF(A229&lt;(Støtteark!$H$4-5),0,B229)</f>
        <v>0</v>
      </c>
    </row>
    <row r="230" spans="1:19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32"/>
      <c r="K230" s="12">
        <f t="shared" si="21"/>
        <v>0</v>
      </c>
      <c r="L230" s="12">
        <f t="shared" si="22"/>
        <v>0</v>
      </c>
      <c r="M230" s="12">
        <f t="shared" si="23"/>
        <v>0</v>
      </c>
      <c r="N230" s="12">
        <f t="shared" si="24"/>
        <v>0</v>
      </c>
      <c r="O230" s="12">
        <f t="shared" si="25"/>
        <v>0</v>
      </c>
      <c r="P230" s="12">
        <f t="shared" si="26"/>
        <v>0</v>
      </c>
      <c r="Q230" s="12">
        <f t="shared" si="27"/>
        <v>0</v>
      </c>
      <c r="R230" s="12">
        <f>IF(E230&lt;1,0,IF(A230&lt;(Støtteark!$H$4-5),0,(IF(G230="Utførelse",(K230+L230+M230+N230+O230+P230),IF(G230="Fagkontroll",(Q230),0)))))</f>
        <v>0</v>
      </c>
      <c r="S230" s="12">
        <f>IF(A230&lt;(Støtteark!$H$4-5),0,B230)</f>
        <v>0</v>
      </c>
    </row>
    <row r="231" spans="1:19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32"/>
      <c r="K231" s="12">
        <f t="shared" si="21"/>
        <v>0</v>
      </c>
      <c r="L231" s="12">
        <f t="shared" si="22"/>
        <v>0</v>
      </c>
      <c r="M231" s="12">
        <f t="shared" si="23"/>
        <v>0</v>
      </c>
      <c r="N231" s="12">
        <f t="shared" si="24"/>
        <v>0</v>
      </c>
      <c r="O231" s="12">
        <f t="shared" si="25"/>
        <v>0</v>
      </c>
      <c r="P231" s="12">
        <f t="shared" si="26"/>
        <v>0</v>
      </c>
      <c r="Q231" s="12">
        <f t="shared" si="27"/>
        <v>0</v>
      </c>
      <c r="R231" s="12">
        <f>IF(E231&lt;1,0,IF(A231&lt;(Støtteark!$H$4-5),0,(IF(G231="Utførelse",(K231+L231+M231+N231+O231+P231),IF(G231="Fagkontroll",(Q231),0)))))</f>
        <v>0</v>
      </c>
      <c r="S231" s="12">
        <f>IF(A231&lt;(Støtteark!$H$4-5),0,B231)</f>
        <v>0</v>
      </c>
    </row>
    <row r="232" spans="1:19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32"/>
      <c r="K232" s="12">
        <f t="shared" si="21"/>
        <v>0</v>
      </c>
      <c r="L232" s="12">
        <f t="shared" si="22"/>
        <v>0</v>
      </c>
      <c r="M232" s="12">
        <f t="shared" si="23"/>
        <v>0</v>
      </c>
      <c r="N232" s="12">
        <f t="shared" si="24"/>
        <v>0</v>
      </c>
      <c r="O232" s="12">
        <f t="shared" si="25"/>
        <v>0</v>
      </c>
      <c r="P232" s="12">
        <f t="shared" si="26"/>
        <v>0</v>
      </c>
      <c r="Q232" s="12">
        <f t="shared" si="27"/>
        <v>0</v>
      </c>
      <c r="R232" s="12">
        <f>IF(E232&lt;1,0,IF(A232&lt;(Støtteark!$H$4-5),0,(IF(G232="Utførelse",(K232+L232+M232+N232+O232+P232),IF(G232="Fagkontroll",(Q232),0)))))</f>
        <v>0</v>
      </c>
      <c r="S232" s="12">
        <f>IF(A232&lt;(Støtteark!$H$4-5),0,B232)</f>
        <v>0</v>
      </c>
    </row>
    <row r="233" spans="1:19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32"/>
      <c r="K233" s="12">
        <f t="shared" si="21"/>
        <v>0</v>
      </c>
      <c r="L233" s="12">
        <f t="shared" si="22"/>
        <v>0</v>
      </c>
      <c r="M233" s="12">
        <f t="shared" si="23"/>
        <v>0</v>
      </c>
      <c r="N233" s="12">
        <f t="shared" si="24"/>
        <v>0</v>
      </c>
      <c r="O233" s="12">
        <f t="shared" si="25"/>
        <v>0</v>
      </c>
      <c r="P233" s="12">
        <f t="shared" si="26"/>
        <v>0</v>
      </c>
      <c r="Q233" s="12">
        <f t="shared" si="27"/>
        <v>0</v>
      </c>
      <c r="R233" s="12">
        <f>IF(E233&lt;1,0,IF(A233&lt;(Støtteark!$H$4-5),0,(IF(G233="Utførelse",(K233+L233+M233+N233+O233+P233),IF(G233="Fagkontroll",(Q233),0)))))</f>
        <v>0</v>
      </c>
      <c r="S233" s="12">
        <f>IF(A233&lt;(Støtteark!$H$4-5),0,B233)</f>
        <v>0</v>
      </c>
    </row>
    <row r="234" spans="1:19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32"/>
      <c r="K234" s="12">
        <f t="shared" si="21"/>
        <v>0</v>
      </c>
      <c r="L234" s="12">
        <f t="shared" si="22"/>
        <v>0</v>
      </c>
      <c r="M234" s="12">
        <f t="shared" si="23"/>
        <v>0</v>
      </c>
      <c r="N234" s="12">
        <f t="shared" si="24"/>
        <v>0</v>
      </c>
      <c r="O234" s="12">
        <f t="shared" si="25"/>
        <v>0</v>
      </c>
      <c r="P234" s="12">
        <f t="shared" si="26"/>
        <v>0</v>
      </c>
      <c r="Q234" s="12">
        <f t="shared" si="27"/>
        <v>0</v>
      </c>
      <c r="R234" s="12">
        <f>IF(E234&lt;1,0,IF(A234&lt;(Støtteark!$H$4-5),0,(IF(G234="Utførelse",(K234+L234+M234+N234+O234+P234),IF(G234="Fagkontroll",(Q234),0)))))</f>
        <v>0</v>
      </c>
      <c r="S234" s="12">
        <f>IF(A234&lt;(Støtteark!$H$4-5),0,B234)</f>
        <v>0</v>
      </c>
    </row>
    <row r="235" spans="1:19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32"/>
      <c r="K235" s="12">
        <f t="shared" si="21"/>
        <v>0</v>
      </c>
      <c r="L235" s="12">
        <f t="shared" si="22"/>
        <v>0</v>
      </c>
      <c r="M235" s="12">
        <f t="shared" si="23"/>
        <v>0</v>
      </c>
      <c r="N235" s="12">
        <f t="shared" si="24"/>
        <v>0</v>
      </c>
      <c r="O235" s="12">
        <f t="shared" si="25"/>
        <v>0</v>
      </c>
      <c r="P235" s="12">
        <f t="shared" si="26"/>
        <v>0</v>
      </c>
      <c r="Q235" s="12">
        <f t="shared" si="27"/>
        <v>0</v>
      </c>
      <c r="R235" s="12">
        <f>IF(E235&lt;1,0,IF(A235&lt;(Støtteark!$H$4-5),0,(IF(G235="Utførelse",(K235+L235+M235+N235+O235+P235),IF(G235="Fagkontroll",(Q235),0)))))</f>
        <v>0</v>
      </c>
      <c r="S235" s="12">
        <f>IF(A235&lt;(Støtteark!$H$4-5),0,B235)</f>
        <v>0</v>
      </c>
    </row>
    <row r="236" spans="1:19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32"/>
      <c r="K236" s="12">
        <f t="shared" si="21"/>
        <v>0</v>
      </c>
      <c r="L236" s="12">
        <f t="shared" si="22"/>
        <v>0</v>
      </c>
      <c r="M236" s="12">
        <f t="shared" si="23"/>
        <v>0</v>
      </c>
      <c r="N236" s="12">
        <f t="shared" si="24"/>
        <v>0</v>
      </c>
      <c r="O236" s="12">
        <f t="shared" si="25"/>
        <v>0</v>
      </c>
      <c r="P236" s="12">
        <f t="shared" si="26"/>
        <v>0</v>
      </c>
      <c r="Q236" s="12">
        <f t="shared" si="27"/>
        <v>0</v>
      </c>
      <c r="R236" s="12">
        <f>IF(E236&lt;1,0,IF(A236&lt;(Støtteark!$H$4-5),0,(IF(G236="Utførelse",(K236+L236+M236+N236+O236+P236),IF(G236="Fagkontroll",(Q236),0)))))</f>
        <v>0</v>
      </c>
      <c r="S236" s="12">
        <f>IF(A236&lt;(Støtteark!$H$4-5),0,B236)</f>
        <v>0</v>
      </c>
    </row>
    <row r="237" spans="1:19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32"/>
      <c r="K237" s="12">
        <f t="shared" si="21"/>
        <v>0</v>
      </c>
      <c r="L237" s="12">
        <f t="shared" si="22"/>
        <v>0</v>
      </c>
      <c r="M237" s="12">
        <f t="shared" si="23"/>
        <v>0</v>
      </c>
      <c r="N237" s="12">
        <f t="shared" si="24"/>
        <v>0</v>
      </c>
      <c r="O237" s="12">
        <f t="shared" si="25"/>
        <v>0</v>
      </c>
      <c r="P237" s="12">
        <f t="shared" si="26"/>
        <v>0</v>
      </c>
      <c r="Q237" s="12">
        <f t="shared" si="27"/>
        <v>0</v>
      </c>
      <c r="R237" s="12">
        <f>IF(E237&lt;1,0,IF(A237&lt;(Støtteark!$H$4-5),0,(IF(G237="Utførelse",(K237+L237+M237+N237+O237+P237),IF(G237="Fagkontroll",(Q237),0)))))</f>
        <v>0</v>
      </c>
      <c r="S237" s="12">
        <f>IF(A237&lt;(Støtteark!$H$4-5),0,B237)</f>
        <v>0</v>
      </c>
    </row>
    <row r="238" spans="1:19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32"/>
      <c r="K238" s="12">
        <f t="shared" si="21"/>
        <v>0</v>
      </c>
      <c r="L238" s="12">
        <f t="shared" si="22"/>
        <v>0</v>
      </c>
      <c r="M238" s="12">
        <f t="shared" si="23"/>
        <v>0</v>
      </c>
      <c r="N238" s="12">
        <f t="shared" si="24"/>
        <v>0</v>
      </c>
      <c r="O238" s="12">
        <f t="shared" si="25"/>
        <v>0</v>
      </c>
      <c r="P238" s="12">
        <f t="shared" si="26"/>
        <v>0</v>
      </c>
      <c r="Q238" s="12">
        <f t="shared" si="27"/>
        <v>0</v>
      </c>
      <c r="R238" s="12">
        <f>IF(E238&lt;1,0,IF(A238&lt;(Støtteark!$H$4-5),0,(IF(G238="Utførelse",(K238+L238+M238+N238+O238+P238),IF(G238="Fagkontroll",(Q238),0)))))</f>
        <v>0</v>
      </c>
      <c r="S238" s="12">
        <f>IF(A238&lt;(Støtteark!$H$4-5),0,B238)</f>
        <v>0</v>
      </c>
    </row>
    <row r="239" spans="1:19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32"/>
      <c r="K239" s="12">
        <f t="shared" si="21"/>
        <v>0</v>
      </c>
      <c r="L239" s="12">
        <f t="shared" si="22"/>
        <v>0</v>
      </c>
      <c r="M239" s="12">
        <f t="shared" si="23"/>
        <v>0</v>
      </c>
      <c r="N239" s="12">
        <f t="shared" si="24"/>
        <v>0</v>
      </c>
      <c r="O239" s="12">
        <f t="shared" si="25"/>
        <v>0</v>
      </c>
      <c r="P239" s="12">
        <f t="shared" si="26"/>
        <v>0</v>
      </c>
      <c r="Q239" s="12">
        <f t="shared" si="27"/>
        <v>0</v>
      </c>
      <c r="R239" s="12">
        <f>IF(E239&lt;1,0,IF(A239&lt;(Støtteark!$H$4-5),0,(IF(G239="Utførelse",(K239+L239+M239+N239+O239+P239),IF(G239="Fagkontroll",(Q239),0)))))</f>
        <v>0</v>
      </c>
      <c r="S239" s="12">
        <f>IF(A239&lt;(Støtteark!$H$4-5),0,B239)</f>
        <v>0</v>
      </c>
    </row>
    <row r="240" spans="1:19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32"/>
      <c r="K240" s="12">
        <f t="shared" si="21"/>
        <v>0</v>
      </c>
      <c r="L240" s="12">
        <f t="shared" si="22"/>
        <v>0</v>
      </c>
      <c r="M240" s="12">
        <f t="shared" si="23"/>
        <v>0</v>
      </c>
      <c r="N240" s="12">
        <f t="shared" si="24"/>
        <v>0</v>
      </c>
      <c r="O240" s="12">
        <f t="shared" si="25"/>
        <v>0</v>
      </c>
      <c r="P240" s="12">
        <f t="shared" si="26"/>
        <v>0</v>
      </c>
      <c r="Q240" s="12">
        <f t="shared" si="27"/>
        <v>0</v>
      </c>
      <c r="R240" s="12">
        <f>IF(E240&lt;1,0,IF(A240&lt;(Støtteark!$H$4-5),0,(IF(G240="Utførelse",(K240+L240+M240+N240+O240+P240),IF(G240="Fagkontroll",(Q240),0)))))</f>
        <v>0</v>
      </c>
      <c r="S240" s="12">
        <f>IF(A240&lt;(Støtteark!$H$4-5),0,B240)</f>
        <v>0</v>
      </c>
    </row>
    <row r="241" spans="1:19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32"/>
      <c r="K241" s="12">
        <f t="shared" si="21"/>
        <v>0</v>
      </c>
      <c r="L241" s="12">
        <f t="shared" si="22"/>
        <v>0</v>
      </c>
      <c r="M241" s="12">
        <f t="shared" si="23"/>
        <v>0</v>
      </c>
      <c r="N241" s="12">
        <f t="shared" si="24"/>
        <v>0</v>
      </c>
      <c r="O241" s="12">
        <f t="shared" si="25"/>
        <v>0</v>
      </c>
      <c r="P241" s="12">
        <f t="shared" si="26"/>
        <v>0</v>
      </c>
      <c r="Q241" s="12">
        <f t="shared" si="27"/>
        <v>0</v>
      </c>
      <c r="R241" s="12">
        <f>IF(E241&lt;1,0,IF(A241&lt;(Støtteark!$H$4-5),0,(IF(G241="Utførelse",(K241+L241+M241+N241+O241+P241),IF(G241="Fagkontroll",(Q241),0)))))</f>
        <v>0</v>
      </c>
      <c r="S241" s="12">
        <f>IF(A241&lt;(Støtteark!$H$4-5),0,B241)</f>
        <v>0</v>
      </c>
    </row>
    <row r="242" spans="1:19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32"/>
      <c r="K242" s="12">
        <f t="shared" si="21"/>
        <v>0</v>
      </c>
      <c r="L242" s="12">
        <f t="shared" si="22"/>
        <v>0</v>
      </c>
      <c r="M242" s="12">
        <f t="shared" si="23"/>
        <v>0</v>
      </c>
      <c r="N242" s="12">
        <f t="shared" si="24"/>
        <v>0</v>
      </c>
      <c r="O242" s="12">
        <f t="shared" si="25"/>
        <v>0</v>
      </c>
      <c r="P242" s="12">
        <f t="shared" si="26"/>
        <v>0</v>
      </c>
      <c r="Q242" s="12">
        <f t="shared" si="27"/>
        <v>0</v>
      </c>
      <c r="R242" s="12">
        <f>IF(E242&lt;1,0,IF(A242&lt;(Støtteark!$H$4-5),0,(IF(G242="Utførelse",(K242+L242+M242+N242+O242+P242),IF(G242="Fagkontroll",(Q242),0)))))</f>
        <v>0</v>
      </c>
      <c r="S242" s="12">
        <f>IF(A242&lt;(Støtteark!$H$4-5),0,B242)</f>
        <v>0</v>
      </c>
    </row>
    <row r="243" spans="1:19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32"/>
      <c r="K243" s="12">
        <f t="shared" si="21"/>
        <v>0</v>
      </c>
      <c r="L243" s="12">
        <f t="shared" si="22"/>
        <v>0</v>
      </c>
      <c r="M243" s="12">
        <f t="shared" si="23"/>
        <v>0</v>
      </c>
      <c r="N243" s="12">
        <f t="shared" si="24"/>
        <v>0</v>
      </c>
      <c r="O243" s="12">
        <f t="shared" si="25"/>
        <v>0</v>
      </c>
      <c r="P243" s="12">
        <f t="shared" si="26"/>
        <v>0</v>
      </c>
      <c r="Q243" s="12">
        <f t="shared" si="27"/>
        <v>0</v>
      </c>
      <c r="R243" s="12">
        <f>IF(E243&lt;1,0,IF(A243&lt;(Støtteark!$H$4-5),0,(IF(G243="Utførelse",(K243+L243+M243+N243+O243+P243),IF(G243="Fagkontroll",(Q243),0)))))</f>
        <v>0</v>
      </c>
      <c r="S243" s="12">
        <f>IF(A243&lt;(Støtteark!$H$4-5),0,B243)</f>
        <v>0</v>
      </c>
    </row>
    <row r="244" spans="1:19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32"/>
      <c r="K244" s="12">
        <f t="shared" si="21"/>
        <v>0</v>
      </c>
      <c r="L244" s="12">
        <f t="shared" si="22"/>
        <v>0</v>
      </c>
      <c r="M244" s="12">
        <f t="shared" si="23"/>
        <v>0</v>
      </c>
      <c r="N244" s="12">
        <f t="shared" si="24"/>
        <v>0</v>
      </c>
      <c r="O244" s="12">
        <f t="shared" si="25"/>
        <v>0</v>
      </c>
      <c r="P244" s="12">
        <f t="shared" si="26"/>
        <v>0</v>
      </c>
      <c r="Q244" s="12">
        <f t="shared" si="27"/>
        <v>0</v>
      </c>
      <c r="R244" s="12">
        <f>IF(E244&lt;1,0,IF(A244&lt;(Støtteark!$H$4-5),0,(IF(G244="Utførelse",(K244+L244+M244+N244+O244+P244),IF(G244="Fagkontroll",(Q244),0)))))</f>
        <v>0</v>
      </c>
      <c r="S244" s="12">
        <f>IF(A244&lt;(Støtteark!$H$4-5),0,B244)</f>
        <v>0</v>
      </c>
    </row>
    <row r="245" spans="1:19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32"/>
      <c r="K245" s="12">
        <f t="shared" si="21"/>
        <v>0</v>
      </c>
      <c r="L245" s="12">
        <f t="shared" si="22"/>
        <v>0</v>
      </c>
      <c r="M245" s="12">
        <f t="shared" si="23"/>
        <v>0</v>
      </c>
      <c r="N245" s="12">
        <f t="shared" si="24"/>
        <v>0</v>
      </c>
      <c r="O245" s="12">
        <f t="shared" si="25"/>
        <v>0</v>
      </c>
      <c r="P245" s="12">
        <f t="shared" si="26"/>
        <v>0</v>
      </c>
      <c r="Q245" s="12">
        <f t="shared" si="27"/>
        <v>0</v>
      </c>
      <c r="R245" s="12">
        <f>IF(E245&lt;1,0,IF(A245&lt;(Støtteark!$H$4-5),0,(IF(G245="Utførelse",(K245+L245+M245+N245+O245+P245),IF(G245="Fagkontroll",(Q245),0)))))</f>
        <v>0</v>
      </c>
      <c r="S245" s="12">
        <f>IF(A245&lt;(Støtteark!$H$4-5),0,B245)</f>
        <v>0</v>
      </c>
    </row>
    <row r="246" spans="1:19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32"/>
      <c r="K246" s="12">
        <f t="shared" si="21"/>
        <v>0</v>
      </c>
      <c r="L246" s="12">
        <f t="shared" si="22"/>
        <v>0</v>
      </c>
      <c r="M246" s="12">
        <f t="shared" si="23"/>
        <v>0</v>
      </c>
      <c r="N246" s="12">
        <f t="shared" si="24"/>
        <v>0</v>
      </c>
      <c r="O246" s="12">
        <f t="shared" si="25"/>
        <v>0</v>
      </c>
      <c r="P246" s="12">
        <f t="shared" si="26"/>
        <v>0</v>
      </c>
      <c r="Q246" s="12">
        <f t="shared" si="27"/>
        <v>0</v>
      </c>
      <c r="R246" s="12">
        <f>IF(E246&lt;1,0,IF(A246&lt;(Støtteark!$H$4-5),0,(IF(G246="Utførelse",(K246+L246+M246+N246+O246+P246),IF(G246="Fagkontroll",(Q246),0)))))</f>
        <v>0</v>
      </c>
      <c r="S246" s="12">
        <f>IF(A246&lt;(Støtteark!$H$4-5),0,B246)</f>
        <v>0</v>
      </c>
    </row>
    <row r="247" spans="1:19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32"/>
      <c r="K247" s="12">
        <f t="shared" si="21"/>
        <v>0</v>
      </c>
      <c r="L247" s="12">
        <f t="shared" si="22"/>
        <v>0</v>
      </c>
      <c r="M247" s="12">
        <f t="shared" si="23"/>
        <v>0</v>
      </c>
      <c r="N247" s="12">
        <f t="shared" si="24"/>
        <v>0</v>
      </c>
      <c r="O247" s="12">
        <f t="shared" si="25"/>
        <v>0</v>
      </c>
      <c r="P247" s="12">
        <f t="shared" si="26"/>
        <v>0</v>
      </c>
      <c r="Q247" s="12">
        <f t="shared" si="27"/>
        <v>0</v>
      </c>
      <c r="R247" s="12">
        <f>IF(E247&lt;1,0,IF(A247&lt;(Støtteark!$H$4-5),0,(IF(G247="Utførelse",(K247+L247+M247+N247+O247+P247),IF(G247="Fagkontroll",(Q247),0)))))</f>
        <v>0</v>
      </c>
      <c r="S247" s="12">
        <f>IF(A247&lt;(Støtteark!$H$4-5),0,B247)</f>
        <v>0</v>
      </c>
    </row>
    <row r="248" spans="1:19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32"/>
      <c r="K248" s="12">
        <f t="shared" si="21"/>
        <v>0</v>
      </c>
      <c r="L248" s="12">
        <f t="shared" si="22"/>
        <v>0</v>
      </c>
      <c r="M248" s="12">
        <f t="shared" si="23"/>
        <v>0</v>
      </c>
      <c r="N248" s="12">
        <f t="shared" si="24"/>
        <v>0</v>
      </c>
      <c r="O248" s="12">
        <f t="shared" si="25"/>
        <v>0</v>
      </c>
      <c r="P248" s="12">
        <f t="shared" si="26"/>
        <v>0</v>
      </c>
      <c r="Q248" s="12">
        <f t="shared" si="27"/>
        <v>0</v>
      </c>
      <c r="R248" s="12">
        <f>IF(E248&lt;1,0,IF(A248&lt;(Støtteark!$H$4-5),0,(IF(G248="Utførelse",(K248+L248+M248+N248+O248+P248),IF(G248="Fagkontroll",(Q248),0)))))</f>
        <v>0</v>
      </c>
      <c r="S248" s="12">
        <f>IF(A248&lt;(Støtteark!$H$4-5),0,B248)</f>
        <v>0</v>
      </c>
    </row>
    <row r="249" spans="1:19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32"/>
      <c r="K249" s="12">
        <f t="shared" si="21"/>
        <v>0</v>
      </c>
      <c r="L249" s="12">
        <f t="shared" si="22"/>
        <v>0</v>
      </c>
      <c r="M249" s="12">
        <f t="shared" si="23"/>
        <v>0</v>
      </c>
      <c r="N249" s="12">
        <f t="shared" si="24"/>
        <v>0</v>
      </c>
      <c r="O249" s="12">
        <f t="shared" si="25"/>
        <v>0</v>
      </c>
      <c r="P249" s="12">
        <f t="shared" si="26"/>
        <v>0</v>
      </c>
      <c r="Q249" s="12">
        <f t="shared" si="27"/>
        <v>0</v>
      </c>
      <c r="R249" s="12">
        <f>IF(E249&lt;1,0,IF(A249&lt;(Støtteark!$H$4-5),0,(IF(G249="Utførelse",(K249+L249+M249+N249+O249+P249),IF(G249="Fagkontroll",(Q249),0)))))</f>
        <v>0</v>
      </c>
      <c r="S249" s="12">
        <f>IF(A249&lt;(Støtteark!$H$4-5),0,B249)</f>
        <v>0</v>
      </c>
    </row>
    <row r="250" spans="1:19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32"/>
      <c r="K250" s="12">
        <f t="shared" si="21"/>
        <v>0</v>
      </c>
      <c r="L250" s="12">
        <f t="shared" si="22"/>
        <v>0</v>
      </c>
      <c r="M250" s="12">
        <f t="shared" si="23"/>
        <v>0</v>
      </c>
      <c r="N250" s="12">
        <f t="shared" si="24"/>
        <v>0</v>
      </c>
      <c r="O250" s="12">
        <f t="shared" si="25"/>
        <v>0</v>
      </c>
      <c r="P250" s="12">
        <f t="shared" si="26"/>
        <v>0</v>
      </c>
      <c r="Q250" s="12">
        <f t="shared" si="27"/>
        <v>0</v>
      </c>
      <c r="R250" s="12">
        <f>IF(E250&lt;1,0,IF(A250&lt;(Støtteark!$H$4-5),0,(IF(G250="Utførelse",(K250+L250+M250+N250+O250+P250),IF(G250="Fagkontroll",(Q250),0)))))</f>
        <v>0</v>
      </c>
      <c r="S250" s="12">
        <f>IF(A250&lt;(Støtteark!$H$4-5),0,B250)</f>
        <v>0</v>
      </c>
    </row>
    <row r="251" spans="1:19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32"/>
      <c r="K251" s="12">
        <f t="shared" si="21"/>
        <v>0</v>
      </c>
      <c r="L251" s="12">
        <f t="shared" si="22"/>
        <v>0</v>
      </c>
      <c r="M251" s="12">
        <f t="shared" si="23"/>
        <v>0</v>
      </c>
      <c r="N251" s="12">
        <f t="shared" si="24"/>
        <v>0</v>
      </c>
      <c r="O251" s="12">
        <f t="shared" si="25"/>
        <v>0</v>
      </c>
      <c r="P251" s="12">
        <f t="shared" si="26"/>
        <v>0</v>
      </c>
      <c r="Q251" s="12">
        <f t="shared" si="27"/>
        <v>0</v>
      </c>
      <c r="R251" s="12">
        <f>IF(E251&lt;1,0,IF(A251&lt;(Støtteark!$H$4-5),0,(IF(G251="Utførelse",(K251+L251+M251+N251+O251+P251),IF(G251="Fagkontroll",(Q251),0)))))</f>
        <v>0</v>
      </c>
      <c r="S251" s="12">
        <f>IF(A251&lt;(Støtteark!$H$4-5),0,B251)</f>
        <v>0</v>
      </c>
    </row>
    <row r="252" spans="1:19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32"/>
      <c r="K252" s="12">
        <f t="shared" si="21"/>
        <v>0</v>
      </c>
      <c r="L252" s="12">
        <f t="shared" si="22"/>
        <v>0</v>
      </c>
      <c r="M252" s="12">
        <f t="shared" si="23"/>
        <v>0</v>
      </c>
      <c r="N252" s="12">
        <f t="shared" si="24"/>
        <v>0</v>
      </c>
      <c r="O252" s="12">
        <f t="shared" si="25"/>
        <v>0</v>
      </c>
      <c r="P252" s="12">
        <f t="shared" si="26"/>
        <v>0</v>
      </c>
      <c r="Q252" s="12">
        <f t="shared" si="27"/>
        <v>0</v>
      </c>
      <c r="R252" s="12">
        <f>IF(E252&lt;1,0,IF(A252&lt;(Støtteark!$H$4-5),0,(IF(G252="Utførelse",(K252+L252+M252+N252+O252+P252),IF(G252="Fagkontroll",(Q252),0)))))</f>
        <v>0</v>
      </c>
      <c r="S252" s="12">
        <f>IF(A252&lt;(Støtteark!$H$4-5),0,B252)</f>
        <v>0</v>
      </c>
    </row>
    <row r="253" spans="1:19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32"/>
      <c r="K253" s="12">
        <f t="shared" si="21"/>
        <v>0</v>
      </c>
      <c r="L253" s="12">
        <f t="shared" si="22"/>
        <v>0</v>
      </c>
      <c r="M253" s="12">
        <f t="shared" si="23"/>
        <v>0</v>
      </c>
      <c r="N253" s="12">
        <f t="shared" si="24"/>
        <v>0</v>
      </c>
      <c r="O253" s="12">
        <f t="shared" si="25"/>
        <v>0</v>
      </c>
      <c r="P253" s="12">
        <f t="shared" si="26"/>
        <v>0</v>
      </c>
      <c r="Q253" s="12">
        <f t="shared" si="27"/>
        <v>0</v>
      </c>
      <c r="R253" s="12">
        <f>IF(E253&lt;1,0,IF(A253&lt;(Støtteark!$H$4-5),0,(IF(G253="Utførelse",(K253+L253+M253+N253+O253+P253),IF(G253="Fagkontroll",(Q253),0)))))</f>
        <v>0</v>
      </c>
      <c r="S253" s="12">
        <f>IF(A253&lt;(Støtteark!$H$4-5),0,B253)</f>
        <v>0</v>
      </c>
    </row>
    <row r="254" spans="1:19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32"/>
      <c r="K254" s="12">
        <f t="shared" si="21"/>
        <v>0</v>
      </c>
      <c r="L254" s="12">
        <f t="shared" si="22"/>
        <v>0</v>
      </c>
      <c r="M254" s="12">
        <f t="shared" si="23"/>
        <v>0</v>
      </c>
      <c r="N254" s="12">
        <f t="shared" si="24"/>
        <v>0</v>
      </c>
      <c r="O254" s="12">
        <f t="shared" si="25"/>
        <v>0</v>
      </c>
      <c r="P254" s="12">
        <f t="shared" si="26"/>
        <v>0</v>
      </c>
      <c r="Q254" s="12">
        <f t="shared" si="27"/>
        <v>0</v>
      </c>
      <c r="R254" s="12">
        <f>IF(E254&lt;1,0,IF(A254&lt;(Støtteark!$H$4-5),0,(IF(G254="Utførelse",(K254+L254+M254+N254+O254+P254),IF(G254="Fagkontroll",(Q254),0)))))</f>
        <v>0</v>
      </c>
      <c r="S254" s="12">
        <f>IF(A254&lt;(Støtteark!$H$4-5),0,B254)</f>
        <v>0</v>
      </c>
    </row>
    <row r="255" spans="1:19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32"/>
      <c r="K255" s="12">
        <f t="shared" si="21"/>
        <v>0</v>
      </c>
      <c r="L255" s="12">
        <f t="shared" si="22"/>
        <v>0</v>
      </c>
      <c r="M255" s="12">
        <f t="shared" si="23"/>
        <v>0</v>
      </c>
      <c r="N255" s="12">
        <f t="shared" si="24"/>
        <v>0</v>
      </c>
      <c r="O255" s="12">
        <f t="shared" si="25"/>
        <v>0</v>
      </c>
      <c r="P255" s="12">
        <f t="shared" si="26"/>
        <v>0</v>
      </c>
      <c r="Q255" s="12">
        <f t="shared" si="27"/>
        <v>0</v>
      </c>
      <c r="R255" s="12">
        <f>IF(E255&lt;1,0,IF(A255&lt;(Støtteark!$H$4-5),0,(IF(G255="Utførelse",(K255+L255+M255+N255+O255+P255),IF(G255="Fagkontroll",(Q255),0)))))</f>
        <v>0</v>
      </c>
      <c r="S255" s="12">
        <f>IF(A255&lt;(Støtteark!$H$4-5),0,B255)</f>
        <v>0</v>
      </c>
    </row>
    <row r="256" spans="1:19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32"/>
      <c r="K256" s="12">
        <f t="shared" si="21"/>
        <v>0</v>
      </c>
      <c r="L256" s="12">
        <f t="shared" si="22"/>
        <v>0</v>
      </c>
      <c r="M256" s="12">
        <f t="shared" si="23"/>
        <v>0</v>
      </c>
      <c r="N256" s="12">
        <f t="shared" si="24"/>
        <v>0</v>
      </c>
      <c r="O256" s="12">
        <f t="shared" si="25"/>
        <v>0</v>
      </c>
      <c r="P256" s="12">
        <f t="shared" si="26"/>
        <v>0</v>
      </c>
      <c r="Q256" s="12">
        <f t="shared" si="27"/>
        <v>0</v>
      </c>
      <c r="R256" s="12">
        <f>IF(E256&lt;1,0,IF(A256&lt;(Støtteark!$H$4-5),0,(IF(G256="Utførelse",(K256+L256+M256+N256+O256+P256),IF(G256="Fagkontroll",(Q256),0)))))</f>
        <v>0</v>
      </c>
      <c r="S256" s="12">
        <f>IF(A256&lt;(Støtteark!$H$4-5),0,B256)</f>
        <v>0</v>
      </c>
    </row>
    <row r="257" spans="1:19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32"/>
      <c r="K257" s="12">
        <f t="shared" si="21"/>
        <v>0</v>
      </c>
      <c r="L257" s="12">
        <f t="shared" si="22"/>
        <v>0</v>
      </c>
      <c r="M257" s="12">
        <f t="shared" si="23"/>
        <v>0</v>
      </c>
      <c r="N257" s="12">
        <f t="shared" si="24"/>
        <v>0</v>
      </c>
      <c r="O257" s="12">
        <f t="shared" si="25"/>
        <v>0</v>
      </c>
      <c r="P257" s="12">
        <f t="shared" si="26"/>
        <v>0</v>
      </c>
      <c r="Q257" s="12">
        <f t="shared" si="27"/>
        <v>0</v>
      </c>
      <c r="R257" s="12">
        <f>IF(E257&lt;1,0,IF(A257&lt;(Støtteark!$H$4-5),0,(IF(G257="Utførelse",(K257+L257+M257+N257+O257+P257),IF(G257="Fagkontroll",(Q257),0)))))</f>
        <v>0</v>
      </c>
      <c r="S257" s="12">
        <f>IF(A257&lt;(Støtteark!$H$4-5),0,B257)</f>
        <v>0</v>
      </c>
    </row>
    <row r="258" spans="1:19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32"/>
      <c r="K258" s="12">
        <f t="shared" si="21"/>
        <v>0</v>
      </c>
      <c r="L258" s="12">
        <f t="shared" si="22"/>
        <v>0</v>
      </c>
      <c r="M258" s="12">
        <f t="shared" si="23"/>
        <v>0</v>
      </c>
      <c r="N258" s="12">
        <f t="shared" si="24"/>
        <v>0</v>
      </c>
      <c r="O258" s="12">
        <f t="shared" si="25"/>
        <v>0</v>
      </c>
      <c r="P258" s="12">
        <f t="shared" si="26"/>
        <v>0</v>
      </c>
      <c r="Q258" s="12">
        <f t="shared" si="27"/>
        <v>0</v>
      </c>
      <c r="R258" s="12">
        <f>IF(E258&lt;1,0,IF(A258&lt;(Støtteark!$H$4-5),0,(IF(G258="Utførelse",(K258+L258+M258+N258+O258+P258),IF(G258="Fagkontroll",(Q258),0)))))</f>
        <v>0</v>
      </c>
      <c r="S258" s="12">
        <f>IF(A258&lt;(Støtteark!$H$4-5),0,B258)</f>
        <v>0</v>
      </c>
    </row>
    <row r="259" spans="1:19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32"/>
      <c r="K259" s="12">
        <f t="shared" si="21"/>
        <v>0</v>
      </c>
      <c r="L259" s="12">
        <f t="shared" si="22"/>
        <v>0</v>
      </c>
      <c r="M259" s="12">
        <f t="shared" si="23"/>
        <v>0</v>
      </c>
      <c r="N259" s="12">
        <f t="shared" si="24"/>
        <v>0</v>
      </c>
      <c r="O259" s="12">
        <f t="shared" si="25"/>
        <v>0</v>
      </c>
      <c r="P259" s="12">
        <f t="shared" si="26"/>
        <v>0</v>
      </c>
      <c r="Q259" s="12">
        <f t="shared" si="27"/>
        <v>0</v>
      </c>
      <c r="R259" s="12">
        <f>IF(E259&lt;1,0,IF(A259&lt;(Støtteark!$H$4-5),0,(IF(G259="Utførelse",(K259+L259+M259+N259+O259+P259),IF(G259="Fagkontroll",(Q259),0)))))</f>
        <v>0</v>
      </c>
      <c r="S259" s="12">
        <f>IF(A259&lt;(Støtteark!$H$4-5),0,B259)</f>
        <v>0</v>
      </c>
    </row>
    <row r="260" spans="1:19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32"/>
      <c r="K260" s="12">
        <f t="shared" si="21"/>
        <v>0</v>
      </c>
      <c r="L260" s="12">
        <f t="shared" si="22"/>
        <v>0</v>
      </c>
      <c r="M260" s="12">
        <f t="shared" si="23"/>
        <v>0</v>
      </c>
      <c r="N260" s="12">
        <f t="shared" si="24"/>
        <v>0</v>
      </c>
      <c r="O260" s="12">
        <f t="shared" si="25"/>
        <v>0</v>
      </c>
      <c r="P260" s="12">
        <f t="shared" si="26"/>
        <v>0</v>
      </c>
      <c r="Q260" s="12">
        <f t="shared" si="27"/>
        <v>0</v>
      </c>
      <c r="R260" s="12">
        <f>IF(E260&lt;1,0,IF(A260&lt;(Støtteark!$H$4-5),0,(IF(G260="Utførelse",(K260+L260+M260+N260+O260+P260),IF(G260="Fagkontroll",(Q260),0)))))</f>
        <v>0</v>
      </c>
      <c r="S260" s="12">
        <f>IF(A260&lt;(Støtteark!$H$4-5),0,B260)</f>
        <v>0</v>
      </c>
    </row>
    <row r="261" spans="1:19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32"/>
      <c r="K261" s="12">
        <f t="shared" si="21"/>
        <v>0</v>
      </c>
      <c r="L261" s="12">
        <f t="shared" si="22"/>
        <v>0</v>
      </c>
      <c r="M261" s="12">
        <f t="shared" si="23"/>
        <v>0</v>
      </c>
      <c r="N261" s="12">
        <f t="shared" si="24"/>
        <v>0</v>
      </c>
      <c r="O261" s="12">
        <f t="shared" si="25"/>
        <v>0</v>
      </c>
      <c r="P261" s="12">
        <f t="shared" si="26"/>
        <v>0</v>
      </c>
      <c r="Q261" s="12">
        <f t="shared" si="27"/>
        <v>0</v>
      </c>
      <c r="R261" s="12">
        <f>IF(E261&lt;1,0,IF(A261&lt;(Støtteark!$H$4-5),0,(IF(G261="Utførelse",(K261+L261+M261+N261+O261+P261),IF(G261="Fagkontroll",(Q261),0)))))</f>
        <v>0</v>
      </c>
      <c r="S261" s="12">
        <f>IF(A261&lt;(Støtteark!$H$4-5),0,B261)</f>
        <v>0</v>
      </c>
    </row>
    <row r="262" spans="1:19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32"/>
      <c r="K262" s="12">
        <f t="shared" si="21"/>
        <v>0</v>
      </c>
      <c r="L262" s="12">
        <f t="shared" si="22"/>
        <v>0</v>
      </c>
      <c r="M262" s="12">
        <f t="shared" si="23"/>
        <v>0</v>
      </c>
      <c r="N262" s="12">
        <f t="shared" si="24"/>
        <v>0</v>
      </c>
      <c r="O262" s="12">
        <f t="shared" si="25"/>
        <v>0</v>
      </c>
      <c r="P262" s="12">
        <f t="shared" si="26"/>
        <v>0</v>
      </c>
      <c r="Q262" s="12">
        <f t="shared" si="27"/>
        <v>0</v>
      </c>
      <c r="R262" s="12">
        <f>IF(E262&lt;1,0,IF(A262&lt;(Støtteark!$H$4-5),0,(IF(G262="Utførelse",(K262+L262+M262+N262+O262+P262),IF(G262="Fagkontroll",(Q262),0)))))</f>
        <v>0</v>
      </c>
      <c r="S262" s="12">
        <f>IF(A262&lt;(Støtteark!$H$4-5),0,B262)</f>
        <v>0</v>
      </c>
    </row>
    <row r="263" spans="1:19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32"/>
      <c r="K263" s="12">
        <f t="shared" si="21"/>
        <v>0</v>
      </c>
      <c r="L263" s="12">
        <f t="shared" si="22"/>
        <v>0</v>
      </c>
      <c r="M263" s="12">
        <f t="shared" si="23"/>
        <v>0</v>
      </c>
      <c r="N263" s="12">
        <f t="shared" si="24"/>
        <v>0</v>
      </c>
      <c r="O263" s="12">
        <f t="shared" si="25"/>
        <v>0</v>
      </c>
      <c r="P263" s="12">
        <f t="shared" si="26"/>
        <v>0</v>
      </c>
      <c r="Q263" s="12">
        <f t="shared" si="27"/>
        <v>0</v>
      </c>
      <c r="R263" s="12">
        <f>IF(E263&lt;1,0,IF(A263&lt;(Støtteark!$H$4-5),0,(IF(G263="Utførelse",(K263+L263+M263+N263+O263+P263),IF(G263="Fagkontroll",(Q263),0)))))</f>
        <v>0</v>
      </c>
      <c r="S263" s="12">
        <f>IF(A263&lt;(Støtteark!$H$4-5),0,B263)</f>
        <v>0</v>
      </c>
    </row>
    <row r="264" spans="1:19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32"/>
      <c r="K264" s="12">
        <f t="shared" si="21"/>
        <v>0</v>
      </c>
      <c r="L264" s="12">
        <f t="shared" si="22"/>
        <v>0</v>
      </c>
      <c r="M264" s="12">
        <f t="shared" si="23"/>
        <v>0</v>
      </c>
      <c r="N264" s="12">
        <f t="shared" si="24"/>
        <v>0</v>
      </c>
      <c r="O264" s="12">
        <f t="shared" si="25"/>
        <v>0</v>
      </c>
      <c r="P264" s="12">
        <f t="shared" si="26"/>
        <v>0</v>
      </c>
      <c r="Q264" s="12">
        <f t="shared" si="27"/>
        <v>0</v>
      </c>
      <c r="R264" s="12">
        <f>IF(E264&lt;1,0,IF(A264&lt;(Støtteark!$H$4-5),0,(IF(G264="Utførelse",(K264+L264+M264+N264+O264+P264),IF(G264="Fagkontroll",(Q264),0)))))</f>
        <v>0</v>
      </c>
      <c r="S264" s="12">
        <f>IF(A264&lt;(Støtteark!$H$4-5),0,B264)</f>
        <v>0</v>
      </c>
    </row>
    <row r="265" spans="1:19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32"/>
      <c r="K265" s="12">
        <f t="shared" si="21"/>
        <v>0</v>
      </c>
      <c r="L265" s="12">
        <f t="shared" si="22"/>
        <v>0</v>
      </c>
      <c r="M265" s="12">
        <f t="shared" si="23"/>
        <v>0</v>
      </c>
      <c r="N265" s="12">
        <f t="shared" si="24"/>
        <v>0</v>
      </c>
      <c r="O265" s="12">
        <f t="shared" si="25"/>
        <v>0</v>
      </c>
      <c r="P265" s="12">
        <f t="shared" si="26"/>
        <v>0</v>
      </c>
      <c r="Q265" s="12">
        <f t="shared" si="27"/>
        <v>0</v>
      </c>
      <c r="R265" s="12">
        <f>IF(E265&lt;1,0,IF(A265&lt;(Støtteark!$H$4-5),0,(IF(G265="Utførelse",(K265+L265+M265+N265+O265+P265),IF(G265="Fagkontroll",(Q265),0)))))</f>
        <v>0</v>
      </c>
      <c r="S265" s="12">
        <f>IF(A265&lt;(Støtteark!$H$4-5),0,B265)</f>
        <v>0</v>
      </c>
    </row>
    <row r="266" spans="1:19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32"/>
      <c r="K266" s="12">
        <f t="shared" si="21"/>
        <v>0</v>
      </c>
      <c r="L266" s="12">
        <f t="shared" si="22"/>
        <v>0</v>
      </c>
      <c r="M266" s="12">
        <f t="shared" si="23"/>
        <v>0</v>
      </c>
      <c r="N266" s="12">
        <f t="shared" si="24"/>
        <v>0</v>
      </c>
      <c r="O266" s="12">
        <f t="shared" si="25"/>
        <v>0</v>
      </c>
      <c r="P266" s="12">
        <f t="shared" si="26"/>
        <v>0</v>
      </c>
      <c r="Q266" s="12">
        <f t="shared" si="27"/>
        <v>0</v>
      </c>
      <c r="R266" s="12">
        <f>IF(E266&lt;1,0,IF(A266&lt;(Støtteark!$H$4-5),0,(IF(G266="Utførelse",(K266+L266+M266+N266+O266+P266),IF(G266="Fagkontroll",(Q266),0)))))</f>
        <v>0</v>
      </c>
      <c r="S266" s="12">
        <f>IF(A266&lt;(Støtteark!$H$4-5),0,B266)</f>
        <v>0</v>
      </c>
    </row>
    <row r="267" spans="1:19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32"/>
      <c r="K267" s="12">
        <f t="shared" si="21"/>
        <v>0</v>
      </c>
      <c r="L267" s="12">
        <f t="shared" si="22"/>
        <v>0</v>
      </c>
      <c r="M267" s="12">
        <f t="shared" si="23"/>
        <v>0</v>
      </c>
      <c r="N267" s="12">
        <f t="shared" si="24"/>
        <v>0</v>
      </c>
      <c r="O267" s="12">
        <f t="shared" si="25"/>
        <v>0</v>
      </c>
      <c r="P267" s="12">
        <f t="shared" si="26"/>
        <v>0</v>
      </c>
      <c r="Q267" s="12">
        <f t="shared" si="27"/>
        <v>0</v>
      </c>
      <c r="R267" s="12">
        <f>IF(E267&lt;1,0,IF(A267&lt;(Støtteark!$H$4-5),0,(IF(G267="Utførelse",(K267+L267+M267+N267+O267+P267),IF(G267="Fagkontroll",(Q267),0)))))</f>
        <v>0</v>
      </c>
      <c r="S267" s="12">
        <f>IF(A267&lt;(Støtteark!$H$4-5),0,B267)</f>
        <v>0</v>
      </c>
    </row>
    <row r="268" spans="1:19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32"/>
      <c r="K268" s="12">
        <f t="shared" si="21"/>
        <v>0</v>
      </c>
      <c r="L268" s="12">
        <f t="shared" si="22"/>
        <v>0</v>
      </c>
      <c r="M268" s="12">
        <f t="shared" si="23"/>
        <v>0</v>
      </c>
      <c r="N268" s="12">
        <f t="shared" si="24"/>
        <v>0</v>
      </c>
      <c r="O268" s="12">
        <f t="shared" si="25"/>
        <v>0</v>
      </c>
      <c r="P268" s="12">
        <f t="shared" si="26"/>
        <v>0</v>
      </c>
      <c r="Q268" s="12">
        <f t="shared" si="27"/>
        <v>0</v>
      </c>
      <c r="R268" s="12">
        <f>IF(E268&lt;1,0,IF(A268&lt;(Støtteark!$H$4-5),0,(IF(G268="Utførelse",(K268+L268+M268+N268+O268+P268),IF(G268="Fagkontroll",(Q268),0)))))</f>
        <v>0</v>
      </c>
      <c r="S268" s="12">
        <f>IF(A268&lt;(Støtteark!$H$4-5),0,B268)</f>
        <v>0</v>
      </c>
    </row>
    <row r="269" spans="1:19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32"/>
      <c r="K269" s="12">
        <f t="shared" si="21"/>
        <v>0</v>
      </c>
      <c r="L269" s="12">
        <f t="shared" si="22"/>
        <v>0</v>
      </c>
      <c r="M269" s="12">
        <f t="shared" si="23"/>
        <v>0</v>
      </c>
      <c r="N269" s="12">
        <f t="shared" si="24"/>
        <v>0</v>
      </c>
      <c r="O269" s="12">
        <f t="shared" si="25"/>
        <v>0</v>
      </c>
      <c r="P269" s="12">
        <f t="shared" si="26"/>
        <v>0</v>
      </c>
      <c r="Q269" s="12">
        <f t="shared" si="27"/>
        <v>0</v>
      </c>
      <c r="R269" s="12">
        <f>IF(E269&lt;1,0,IF(A269&lt;(Støtteark!$H$4-5),0,(IF(G269="Utførelse",(K269+L269+M269+N269+O269+P269),IF(G269="Fagkontroll",(Q269),0)))))</f>
        <v>0</v>
      </c>
      <c r="S269" s="12">
        <f>IF(A269&lt;(Støtteark!$H$4-5),0,B269)</f>
        <v>0</v>
      </c>
    </row>
    <row r="270" spans="1:19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32"/>
      <c r="K270" s="12">
        <f t="shared" ref="K270:K333" si="28">IF(E270&lt;1,0,(IF(G270="Utførelse",IF(F270="Dambruddsbølgeberegninger",B270,0),0)))</f>
        <v>0</v>
      </c>
      <c r="L270" s="12">
        <f t="shared" ref="L270:L333" si="29">IF(E270&lt;1,0,(IF(G270="Utførelse",IF(F270="Kapasitet åpent flomløp",B270,0),0)))</f>
        <v>0</v>
      </c>
      <c r="M270" s="12">
        <f t="shared" ref="M270:M333" si="30">IF(E270&lt;1,0,(IF(G270="Utførelse",IF(F270="Kapasitet lukket flomløp",B270,0),0)))</f>
        <v>0</v>
      </c>
      <c r="N270" s="12">
        <f t="shared" ref="N270:N333" si="31">IF(E270&lt;1,0,(IF(G270="Utførelse",IF(F270="Kapasitet luker",B270,0),0)))</f>
        <v>0</v>
      </c>
      <c r="O270" s="12">
        <f t="shared" ref="O270:O333" si="32">IF(E270&lt;1,0,(IF(G270="Utførelse",IF(F270="Kapasitet overføringstunnel",B270,0),0)))</f>
        <v>0</v>
      </c>
      <c r="P270" s="12">
        <f t="shared" ref="P270:P333" si="33">IF(E270&lt;1,0,(IF(G270="Utførelse",IF(F270="Kapasitet kanal",B270,0),0)))</f>
        <v>0</v>
      </c>
      <c r="Q270" s="12">
        <f t="shared" ref="Q270:Q333" si="34">IF(K270+L270+M270+N270+O270+P270&gt;0,0,B270)</f>
        <v>0</v>
      </c>
      <c r="R270" s="12">
        <f>IF(E270&lt;1,0,IF(A270&lt;(Støtteark!$H$4-5),0,(IF(G270="Utførelse",(K270+L270+M270+N270+O270+P270),IF(G270="Fagkontroll",(Q270),0)))))</f>
        <v>0</v>
      </c>
      <c r="S270" s="12">
        <f>IF(A270&lt;(Støtteark!$H$4-5),0,B270)</f>
        <v>0</v>
      </c>
    </row>
    <row r="271" spans="1:19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32"/>
      <c r="K271" s="12">
        <f t="shared" si="28"/>
        <v>0</v>
      </c>
      <c r="L271" s="12">
        <f t="shared" si="29"/>
        <v>0</v>
      </c>
      <c r="M271" s="12">
        <f t="shared" si="30"/>
        <v>0</v>
      </c>
      <c r="N271" s="12">
        <f t="shared" si="31"/>
        <v>0</v>
      </c>
      <c r="O271" s="12">
        <f t="shared" si="32"/>
        <v>0</v>
      </c>
      <c r="P271" s="12">
        <f t="shared" si="33"/>
        <v>0</v>
      </c>
      <c r="Q271" s="12">
        <f t="shared" si="34"/>
        <v>0</v>
      </c>
      <c r="R271" s="12">
        <f>IF(E271&lt;1,0,IF(A271&lt;(Støtteark!$H$4-5),0,(IF(G271="Utførelse",(K271+L271+M271+N271+O271+P271),IF(G271="Fagkontroll",(Q271),0)))))</f>
        <v>0</v>
      </c>
      <c r="S271" s="12">
        <f>IF(A271&lt;(Støtteark!$H$4-5),0,B271)</f>
        <v>0</v>
      </c>
    </row>
    <row r="272" spans="1:19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32"/>
      <c r="K272" s="12">
        <f t="shared" si="28"/>
        <v>0</v>
      </c>
      <c r="L272" s="12">
        <f t="shared" si="29"/>
        <v>0</v>
      </c>
      <c r="M272" s="12">
        <f t="shared" si="30"/>
        <v>0</v>
      </c>
      <c r="N272" s="12">
        <f t="shared" si="31"/>
        <v>0</v>
      </c>
      <c r="O272" s="12">
        <f t="shared" si="32"/>
        <v>0</v>
      </c>
      <c r="P272" s="12">
        <f t="shared" si="33"/>
        <v>0</v>
      </c>
      <c r="Q272" s="12">
        <f t="shared" si="34"/>
        <v>0</v>
      </c>
      <c r="R272" s="12">
        <f>IF(E272&lt;1,0,IF(A272&lt;(Støtteark!$H$4-5),0,(IF(G272="Utførelse",(K272+L272+M272+N272+O272+P272),IF(G272="Fagkontroll",(Q272),0)))))</f>
        <v>0</v>
      </c>
      <c r="S272" s="12">
        <f>IF(A272&lt;(Støtteark!$H$4-5),0,B272)</f>
        <v>0</v>
      </c>
    </row>
    <row r="273" spans="1:19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32"/>
      <c r="K273" s="12">
        <f t="shared" si="28"/>
        <v>0</v>
      </c>
      <c r="L273" s="12">
        <f t="shared" si="29"/>
        <v>0</v>
      </c>
      <c r="M273" s="12">
        <f t="shared" si="30"/>
        <v>0</v>
      </c>
      <c r="N273" s="12">
        <f t="shared" si="31"/>
        <v>0</v>
      </c>
      <c r="O273" s="12">
        <f t="shared" si="32"/>
        <v>0</v>
      </c>
      <c r="P273" s="12">
        <f t="shared" si="33"/>
        <v>0</v>
      </c>
      <c r="Q273" s="12">
        <f t="shared" si="34"/>
        <v>0</v>
      </c>
      <c r="R273" s="12">
        <f>IF(E273&lt;1,0,IF(A273&lt;(Støtteark!$H$4-5),0,(IF(G273="Utførelse",(K273+L273+M273+N273+O273+P273),IF(G273="Fagkontroll",(Q273),0)))))</f>
        <v>0</v>
      </c>
      <c r="S273" s="12">
        <f>IF(A273&lt;(Støtteark!$H$4-5),0,B273)</f>
        <v>0</v>
      </c>
    </row>
    <row r="274" spans="1:19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32"/>
      <c r="K274" s="12">
        <f t="shared" si="28"/>
        <v>0</v>
      </c>
      <c r="L274" s="12">
        <f t="shared" si="29"/>
        <v>0</v>
      </c>
      <c r="M274" s="12">
        <f t="shared" si="30"/>
        <v>0</v>
      </c>
      <c r="N274" s="12">
        <f t="shared" si="31"/>
        <v>0</v>
      </c>
      <c r="O274" s="12">
        <f t="shared" si="32"/>
        <v>0</v>
      </c>
      <c r="P274" s="12">
        <f t="shared" si="33"/>
        <v>0</v>
      </c>
      <c r="Q274" s="12">
        <f t="shared" si="34"/>
        <v>0</v>
      </c>
      <c r="R274" s="12">
        <f>IF(E274&lt;1,0,IF(A274&lt;(Støtteark!$H$4-5),0,(IF(G274="Utførelse",(K274+L274+M274+N274+O274+P274),IF(G274="Fagkontroll",(Q274),0)))))</f>
        <v>0</v>
      </c>
      <c r="S274" s="12">
        <f>IF(A274&lt;(Støtteark!$H$4-5),0,B274)</f>
        <v>0</v>
      </c>
    </row>
    <row r="275" spans="1:19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32"/>
      <c r="K275" s="12">
        <f t="shared" si="28"/>
        <v>0</v>
      </c>
      <c r="L275" s="12">
        <f t="shared" si="29"/>
        <v>0</v>
      </c>
      <c r="M275" s="12">
        <f t="shared" si="30"/>
        <v>0</v>
      </c>
      <c r="N275" s="12">
        <f t="shared" si="31"/>
        <v>0</v>
      </c>
      <c r="O275" s="12">
        <f t="shared" si="32"/>
        <v>0</v>
      </c>
      <c r="P275" s="12">
        <f t="shared" si="33"/>
        <v>0</v>
      </c>
      <c r="Q275" s="12">
        <f t="shared" si="34"/>
        <v>0</v>
      </c>
      <c r="R275" s="12">
        <f>IF(E275&lt;1,0,IF(A275&lt;(Støtteark!$H$4-5),0,(IF(G275="Utførelse",(K275+L275+M275+N275+O275+P275),IF(G275="Fagkontroll",(Q275),0)))))</f>
        <v>0</v>
      </c>
      <c r="S275" s="12">
        <f>IF(A275&lt;(Støtteark!$H$4-5),0,B275)</f>
        <v>0</v>
      </c>
    </row>
    <row r="276" spans="1:19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32"/>
      <c r="K276" s="12">
        <f t="shared" si="28"/>
        <v>0</v>
      </c>
      <c r="L276" s="12">
        <f t="shared" si="29"/>
        <v>0</v>
      </c>
      <c r="M276" s="12">
        <f t="shared" si="30"/>
        <v>0</v>
      </c>
      <c r="N276" s="12">
        <f t="shared" si="31"/>
        <v>0</v>
      </c>
      <c r="O276" s="12">
        <f t="shared" si="32"/>
        <v>0</v>
      </c>
      <c r="P276" s="12">
        <f t="shared" si="33"/>
        <v>0</v>
      </c>
      <c r="Q276" s="12">
        <f t="shared" si="34"/>
        <v>0</v>
      </c>
      <c r="R276" s="12">
        <f>IF(E276&lt;1,0,IF(A276&lt;(Støtteark!$H$4-5),0,(IF(G276="Utførelse",(K276+L276+M276+N276+O276+P276),IF(G276="Fagkontroll",(Q276),0)))))</f>
        <v>0</v>
      </c>
      <c r="S276" s="12">
        <f>IF(A276&lt;(Støtteark!$H$4-5),0,B276)</f>
        <v>0</v>
      </c>
    </row>
    <row r="277" spans="1:19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32"/>
      <c r="K277" s="12">
        <f t="shared" si="28"/>
        <v>0</v>
      </c>
      <c r="L277" s="12">
        <f t="shared" si="29"/>
        <v>0</v>
      </c>
      <c r="M277" s="12">
        <f t="shared" si="30"/>
        <v>0</v>
      </c>
      <c r="N277" s="12">
        <f t="shared" si="31"/>
        <v>0</v>
      </c>
      <c r="O277" s="12">
        <f t="shared" si="32"/>
        <v>0</v>
      </c>
      <c r="P277" s="12">
        <f t="shared" si="33"/>
        <v>0</v>
      </c>
      <c r="Q277" s="12">
        <f t="shared" si="34"/>
        <v>0</v>
      </c>
      <c r="R277" s="12">
        <f>IF(E277&lt;1,0,IF(A277&lt;(Støtteark!$H$4-5),0,(IF(G277="Utførelse",(K277+L277+M277+N277+O277+P277),IF(G277="Fagkontroll",(Q277),0)))))</f>
        <v>0</v>
      </c>
      <c r="S277" s="12">
        <f>IF(A277&lt;(Støtteark!$H$4-5),0,B277)</f>
        <v>0</v>
      </c>
    </row>
    <row r="278" spans="1:19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32"/>
      <c r="K278" s="12">
        <f t="shared" si="28"/>
        <v>0</v>
      </c>
      <c r="L278" s="12">
        <f t="shared" si="29"/>
        <v>0</v>
      </c>
      <c r="M278" s="12">
        <f t="shared" si="30"/>
        <v>0</v>
      </c>
      <c r="N278" s="12">
        <f t="shared" si="31"/>
        <v>0</v>
      </c>
      <c r="O278" s="12">
        <f t="shared" si="32"/>
        <v>0</v>
      </c>
      <c r="P278" s="12">
        <f t="shared" si="33"/>
        <v>0</v>
      </c>
      <c r="Q278" s="12">
        <f t="shared" si="34"/>
        <v>0</v>
      </c>
      <c r="R278" s="12">
        <f>IF(E278&lt;1,0,IF(A278&lt;(Støtteark!$H$4-5),0,(IF(G278="Utførelse",(K278+L278+M278+N278+O278+P278),IF(G278="Fagkontroll",(Q278),0)))))</f>
        <v>0</v>
      </c>
      <c r="S278" s="12">
        <f>IF(A278&lt;(Støtteark!$H$4-5),0,B278)</f>
        <v>0</v>
      </c>
    </row>
    <row r="279" spans="1:19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32"/>
      <c r="K279" s="12">
        <f t="shared" si="28"/>
        <v>0</v>
      </c>
      <c r="L279" s="12">
        <f t="shared" si="29"/>
        <v>0</v>
      </c>
      <c r="M279" s="12">
        <f t="shared" si="30"/>
        <v>0</v>
      </c>
      <c r="N279" s="12">
        <f t="shared" si="31"/>
        <v>0</v>
      </c>
      <c r="O279" s="12">
        <f t="shared" si="32"/>
        <v>0</v>
      </c>
      <c r="P279" s="12">
        <f t="shared" si="33"/>
        <v>0</v>
      </c>
      <c r="Q279" s="12">
        <f t="shared" si="34"/>
        <v>0</v>
      </c>
      <c r="R279" s="12">
        <f>IF(E279&lt;1,0,IF(A279&lt;(Støtteark!$H$4-5),0,(IF(G279="Utførelse",(K279+L279+M279+N279+O279+P279),IF(G279="Fagkontroll",(Q279),0)))))</f>
        <v>0</v>
      </c>
      <c r="S279" s="12">
        <f>IF(A279&lt;(Støtteark!$H$4-5),0,B279)</f>
        <v>0</v>
      </c>
    </row>
    <row r="280" spans="1:19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32"/>
      <c r="K280" s="12">
        <f t="shared" si="28"/>
        <v>0</v>
      </c>
      <c r="L280" s="12">
        <f t="shared" si="29"/>
        <v>0</v>
      </c>
      <c r="M280" s="12">
        <f t="shared" si="30"/>
        <v>0</v>
      </c>
      <c r="N280" s="12">
        <f t="shared" si="31"/>
        <v>0</v>
      </c>
      <c r="O280" s="12">
        <f t="shared" si="32"/>
        <v>0</v>
      </c>
      <c r="P280" s="12">
        <f t="shared" si="33"/>
        <v>0</v>
      </c>
      <c r="Q280" s="12">
        <f t="shared" si="34"/>
        <v>0</v>
      </c>
      <c r="R280" s="12">
        <f>IF(E280&lt;1,0,IF(A280&lt;(Støtteark!$H$4-5),0,(IF(G280="Utførelse",(K280+L280+M280+N280+O280+P280),IF(G280="Fagkontroll",(Q280),0)))))</f>
        <v>0</v>
      </c>
      <c r="S280" s="12">
        <f>IF(A280&lt;(Støtteark!$H$4-5),0,B280)</f>
        <v>0</v>
      </c>
    </row>
    <row r="281" spans="1:19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32"/>
      <c r="K281" s="12">
        <f t="shared" si="28"/>
        <v>0</v>
      </c>
      <c r="L281" s="12">
        <f t="shared" si="29"/>
        <v>0</v>
      </c>
      <c r="M281" s="12">
        <f t="shared" si="30"/>
        <v>0</v>
      </c>
      <c r="N281" s="12">
        <f t="shared" si="31"/>
        <v>0</v>
      </c>
      <c r="O281" s="12">
        <f t="shared" si="32"/>
        <v>0</v>
      </c>
      <c r="P281" s="12">
        <f t="shared" si="33"/>
        <v>0</v>
      </c>
      <c r="Q281" s="12">
        <f t="shared" si="34"/>
        <v>0</v>
      </c>
      <c r="R281" s="12">
        <f>IF(E281&lt;1,0,IF(A281&lt;(Støtteark!$H$4-5),0,(IF(G281="Utførelse",(K281+L281+M281+N281+O281+P281),IF(G281="Fagkontroll",(Q281),0)))))</f>
        <v>0</v>
      </c>
      <c r="S281" s="12">
        <f>IF(A281&lt;(Støtteark!$H$4-5),0,B281)</f>
        <v>0</v>
      </c>
    </row>
    <row r="282" spans="1:19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32"/>
      <c r="K282" s="12">
        <f t="shared" si="28"/>
        <v>0</v>
      </c>
      <c r="L282" s="12">
        <f t="shared" si="29"/>
        <v>0</v>
      </c>
      <c r="M282" s="12">
        <f t="shared" si="30"/>
        <v>0</v>
      </c>
      <c r="N282" s="12">
        <f t="shared" si="31"/>
        <v>0</v>
      </c>
      <c r="O282" s="12">
        <f t="shared" si="32"/>
        <v>0</v>
      </c>
      <c r="P282" s="12">
        <f t="shared" si="33"/>
        <v>0</v>
      </c>
      <c r="Q282" s="12">
        <f t="shared" si="34"/>
        <v>0</v>
      </c>
      <c r="R282" s="12">
        <f>IF(E282&lt;1,0,IF(A282&lt;(Støtteark!$H$4-5),0,(IF(G282="Utførelse",(K282+L282+M282+N282+O282+P282),IF(G282="Fagkontroll",(Q282),0)))))</f>
        <v>0</v>
      </c>
      <c r="S282" s="12">
        <f>IF(A282&lt;(Støtteark!$H$4-5),0,B282)</f>
        <v>0</v>
      </c>
    </row>
    <row r="283" spans="1:19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32"/>
      <c r="K283" s="12">
        <f t="shared" si="28"/>
        <v>0</v>
      </c>
      <c r="L283" s="12">
        <f t="shared" si="29"/>
        <v>0</v>
      </c>
      <c r="M283" s="12">
        <f t="shared" si="30"/>
        <v>0</v>
      </c>
      <c r="N283" s="12">
        <f t="shared" si="31"/>
        <v>0</v>
      </c>
      <c r="O283" s="12">
        <f t="shared" si="32"/>
        <v>0</v>
      </c>
      <c r="P283" s="12">
        <f t="shared" si="33"/>
        <v>0</v>
      </c>
      <c r="Q283" s="12">
        <f t="shared" si="34"/>
        <v>0</v>
      </c>
      <c r="R283" s="12">
        <f>IF(E283&lt;1,0,IF(A283&lt;(Støtteark!$H$4-5),0,(IF(G283="Utførelse",(K283+L283+M283+N283+O283+P283),IF(G283="Fagkontroll",(Q283),0)))))</f>
        <v>0</v>
      </c>
      <c r="S283" s="12">
        <f>IF(A283&lt;(Støtteark!$H$4-5),0,B283)</f>
        <v>0</v>
      </c>
    </row>
    <row r="284" spans="1:19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32"/>
      <c r="K284" s="12">
        <f t="shared" si="28"/>
        <v>0</v>
      </c>
      <c r="L284" s="12">
        <f t="shared" si="29"/>
        <v>0</v>
      </c>
      <c r="M284" s="12">
        <f t="shared" si="30"/>
        <v>0</v>
      </c>
      <c r="N284" s="12">
        <f t="shared" si="31"/>
        <v>0</v>
      </c>
      <c r="O284" s="12">
        <f t="shared" si="32"/>
        <v>0</v>
      </c>
      <c r="P284" s="12">
        <f t="shared" si="33"/>
        <v>0</v>
      </c>
      <c r="Q284" s="12">
        <f t="shared" si="34"/>
        <v>0</v>
      </c>
      <c r="R284" s="12">
        <f>IF(E284&lt;1,0,IF(A284&lt;(Støtteark!$H$4-5),0,(IF(G284="Utførelse",(K284+L284+M284+N284+O284+P284),IF(G284="Fagkontroll",(Q284),0)))))</f>
        <v>0</v>
      </c>
      <c r="S284" s="12">
        <f>IF(A284&lt;(Støtteark!$H$4-5),0,B284)</f>
        <v>0</v>
      </c>
    </row>
    <row r="285" spans="1:19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32"/>
      <c r="K285" s="12">
        <f t="shared" si="28"/>
        <v>0</v>
      </c>
      <c r="L285" s="12">
        <f t="shared" si="29"/>
        <v>0</v>
      </c>
      <c r="M285" s="12">
        <f t="shared" si="30"/>
        <v>0</v>
      </c>
      <c r="N285" s="12">
        <f t="shared" si="31"/>
        <v>0</v>
      </c>
      <c r="O285" s="12">
        <f t="shared" si="32"/>
        <v>0</v>
      </c>
      <c r="P285" s="12">
        <f t="shared" si="33"/>
        <v>0</v>
      </c>
      <c r="Q285" s="12">
        <f t="shared" si="34"/>
        <v>0</v>
      </c>
      <c r="R285" s="12">
        <f>IF(E285&lt;1,0,IF(A285&lt;(Støtteark!$H$4-5),0,(IF(G285="Utførelse",(K285+L285+M285+N285+O285+P285),IF(G285="Fagkontroll",(Q285),0)))))</f>
        <v>0</v>
      </c>
      <c r="S285" s="12">
        <f>IF(A285&lt;(Støtteark!$H$4-5),0,B285)</f>
        <v>0</v>
      </c>
    </row>
    <row r="286" spans="1:19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32"/>
      <c r="K286" s="12">
        <f t="shared" si="28"/>
        <v>0</v>
      </c>
      <c r="L286" s="12">
        <f t="shared" si="29"/>
        <v>0</v>
      </c>
      <c r="M286" s="12">
        <f t="shared" si="30"/>
        <v>0</v>
      </c>
      <c r="N286" s="12">
        <f t="shared" si="31"/>
        <v>0</v>
      </c>
      <c r="O286" s="12">
        <f t="shared" si="32"/>
        <v>0</v>
      </c>
      <c r="P286" s="12">
        <f t="shared" si="33"/>
        <v>0</v>
      </c>
      <c r="Q286" s="12">
        <f t="shared" si="34"/>
        <v>0</v>
      </c>
      <c r="R286" s="12">
        <f>IF(E286&lt;1,0,IF(A286&lt;(Støtteark!$H$4-5),0,(IF(G286="Utførelse",(K286+L286+M286+N286+O286+P286),IF(G286="Fagkontroll",(Q286),0)))))</f>
        <v>0</v>
      </c>
      <c r="S286" s="12">
        <f>IF(A286&lt;(Støtteark!$H$4-5),0,B286)</f>
        <v>0</v>
      </c>
    </row>
    <row r="287" spans="1:19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32"/>
      <c r="K287" s="12">
        <f t="shared" si="28"/>
        <v>0</v>
      </c>
      <c r="L287" s="12">
        <f t="shared" si="29"/>
        <v>0</v>
      </c>
      <c r="M287" s="12">
        <f t="shared" si="30"/>
        <v>0</v>
      </c>
      <c r="N287" s="12">
        <f t="shared" si="31"/>
        <v>0</v>
      </c>
      <c r="O287" s="12">
        <f t="shared" si="32"/>
        <v>0</v>
      </c>
      <c r="P287" s="12">
        <f t="shared" si="33"/>
        <v>0</v>
      </c>
      <c r="Q287" s="12">
        <f t="shared" si="34"/>
        <v>0</v>
      </c>
      <c r="R287" s="12">
        <f>IF(E287&lt;1,0,IF(A287&lt;(Støtteark!$H$4-5),0,(IF(G287="Utførelse",(K287+L287+M287+N287+O287+P287),IF(G287="Fagkontroll",(Q287),0)))))</f>
        <v>0</v>
      </c>
      <c r="S287" s="12">
        <f>IF(A287&lt;(Støtteark!$H$4-5),0,B287)</f>
        <v>0</v>
      </c>
    </row>
    <row r="288" spans="1:19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32"/>
      <c r="K288" s="12">
        <f t="shared" si="28"/>
        <v>0</v>
      </c>
      <c r="L288" s="12">
        <f t="shared" si="29"/>
        <v>0</v>
      </c>
      <c r="M288" s="12">
        <f t="shared" si="30"/>
        <v>0</v>
      </c>
      <c r="N288" s="12">
        <f t="shared" si="31"/>
        <v>0</v>
      </c>
      <c r="O288" s="12">
        <f t="shared" si="32"/>
        <v>0</v>
      </c>
      <c r="P288" s="12">
        <f t="shared" si="33"/>
        <v>0</v>
      </c>
      <c r="Q288" s="12">
        <f t="shared" si="34"/>
        <v>0</v>
      </c>
      <c r="R288" s="12">
        <f>IF(E288&lt;1,0,IF(A288&lt;(Støtteark!$H$4-5),0,(IF(G288="Utførelse",(K288+L288+M288+N288+O288+P288),IF(G288="Fagkontroll",(Q288),0)))))</f>
        <v>0</v>
      </c>
      <c r="S288" s="12">
        <f>IF(A288&lt;(Støtteark!$H$4-5),0,B288)</f>
        <v>0</v>
      </c>
    </row>
    <row r="289" spans="1:19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32"/>
      <c r="K289" s="12">
        <f t="shared" si="28"/>
        <v>0</v>
      </c>
      <c r="L289" s="12">
        <f t="shared" si="29"/>
        <v>0</v>
      </c>
      <c r="M289" s="12">
        <f t="shared" si="30"/>
        <v>0</v>
      </c>
      <c r="N289" s="12">
        <f t="shared" si="31"/>
        <v>0</v>
      </c>
      <c r="O289" s="12">
        <f t="shared" si="32"/>
        <v>0</v>
      </c>
      <c r="P289" s="12">
        <f t="shared" si="33"/>
        <v>0</v>
      </c>
      <c r="Q289" s="12">
        <f t="shared" si="34"/>
        <v>0</v>
      </c>
      <c r="R289" s="12">
        <f>IF(E289&lt;1,0,IF(A289&lt;(Støtteark!$H$4-5),0,(IF(G289="Utførelse",(K289+L289+M289+N289+O289+P289),IF(G289="Fagkontroll",(Q289),0)))))</f>
        <v>0</v>
      </c>
      <c r="S289" s="12">
        <f>IF(A289&lt;(Støtteark!$H$4-5),0,B289)</f>
        <v>0</v>
      </c>
    </row>
    <row r="290" spans="1:19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32"/>
      <c r="K290" s="12">
        <f t="shared" si="28"/>
        <v>0</v>
      </c>
      <c r="L290" s="12">
        <f t="shared" si="29"/>
        <v>0</v>
      </c>
      <c r="M290" s="12">
        <f t="shared" si="30"/>
        <v>0</v>
      </c>
      <c r="N290" s="12">
        <f t="shared" si="31"/>
        <v>0</v>
      </c>
      <c r="O290" s="12">
        <f t="shared" si="32"/>
        <v>0</v>
      </c>
      <c r="P290" s="12">
        <f t="shared" si="33"/>
        <v>0</v>
      </c>
      <c r="Q290" s="12">
        <f t="shared" si="34"/>
        <v>0</v>
      </c>
      <c r="R290" s="12">
        <f>IF(E290&lt;1,0,IF(A290&lt;(Støtteark!$H$4-5),0,(IF(G290="Utførelse",(K290+L290+M290+N290+O290+P290),IF(G290="Fagkontroll",(Q290),0)))))</f>
        <v>0</v>
      </c>
      <c r="S290" s="12">
        <f>IF(A290&lt;(Støtteark!$H$4-5),0,B290)</f>
        <v>0</v>
      </c>
    </row>
    <row r="291" spans="1:19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32"/>
      <c r="K291" s="12">
        <f t="shared" si="28"/>
        <v>0</v>
      </c>
      <c r="L291" s="12">
        <f t="shared" si="29"/>
        <v>0</v>
      </c>
      <c r="M291" s="12">
        <f t="shared" si="30"/>
        <v>0</v>
      </c>
      <c r="N291" s="12">
        <f t="shared" si="31"/>
        <v>0</v>
      </c>
      <c r="O291" s="12">
        <f t="shared" si="32"/>
        <v>0</v>
      </c>
      <c r="P291" s="12">
        <f t="shared" si="33"/>
        <v>0</v>
      </c>
      <c r="Q291" s="12">
        <f t="shared" si="34"/>
        <v>0</v>
      </c>
      <c r="R291" s="12">
        <f>IF(E291&lt;1,0,IF(A291&lt;(Støtteark!$H$4-5),0,(IF(G291="Utførelse",(K291+L291+M291+N291+O291+P291),IF(G291="Fagkontroll",(Q291),0)))))</f>
        <v>0</v>
      </c>
      <c r="S291" s="12">
        <f>IF(A291&lt;(Støtteark!$H$4-5),0,B291)</f>
        <v>0</v>
      </c>
    </row>
    <row r="292" spans="1:19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32"/>
      <c r="K292" s="12">
        <f t="shared" si="28"/>
        <v>0</v>
      </c>
      <c r="L292" s="12">
        <f t="shared" si="29"/>
        <v>0</v>
      </c>
      <c r="M292" s="12">
        <f t="shared" si="30"/>
        <v>0</v>
      </c>
      <c r="N292" s="12">
        <f t="shared" si="31"/>
        <v>0</v>
      </c>
      <c r="O292" s="12">
        <f t="shared" si="32"/>
        <v>0</v>
      </c>
      <c r="P292" s="12">
        <f t="shared" si="33"/>
        <v>0</v>
      </c>
      <c r="Q292" s="12">
        <f t="shared" si="34"/>
        <v>0</v>
      </c>
      <c r="R292" s="12">
        <f>IF(E292&lt;1,0,IF(A292&lt;(Støtteark!$H$4-5),0,(IF(G292="Utførelse",(K292+L292+M292+N292+O292+P292),IF(G292="Fagkontroll",(Q292),0)))))</f>
        <v>0</v>
      </c>
      <c r="S292" s="12">
        <f>IF(A292&lt;(Støtteark!$H$4-5),0,B292)</f>
        <v>0</v>
      </c>
    </row>
    <row r="293" spans="1:19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32"/>
      <c r="K293" s="12">
        <f t="shared" si="28"/>
        <v>0</v>
      </c>
      <c r="L293" s="12">
        <f t="shared" si="29"/>
        <v>0</v>
      </c>
      <c r="M293" s="12">
        <f t="shared" si="30"/>
        <v>0</v>
      </c>
      <c r="N293" s="12">
        <f t="shared" si="31"/>
        <v>0</v>
      </c>
      <c r="O293" s="12">
        <f t="shared" si="32"/>
        <v>0</v>
      </c>
      <c r="P293" s="12">
        <f t="shared" si="33"/>
        <v>0</v>
      </c>
      <c r="Q293" s="12">
        <f t="shared" si="34"/>
        <v>0</v>
      </c>
      <c r="R293" s="12">
        <f>IF(E293&lt;1,0,IF(A293&lt;(Støtteark!$H$4-5),0,(IF(G293="Utførelse",(K293+L293+M293+N293+O293+P293),IF(G293="Fagkontroll",(Q293),0)))))</f>
        <v>0</v>
      </c>
      <c r="S293" s="12">
        <f>IF(A293&lt;(Støtteark!$H$4-5),0,B293)</f>
        <v>0</v>
      </c>
    </row>
    <row r="294" spans="1:19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32"/>
      <c r="K294" s="12">
        <f t="shared" si="28"/>
        <v>0</v>
      </c>
      <c r="L294" s="12">
        <f t="shared" si="29"/>
        <v>0</v>
      </c>
      <c r="M294" s="12">
        <f t="shared" si="30"/>
        <v>0</v>
      </c>
      <c r="N294" s="12">
        <f t="shared" si="31"/>
        <v>0</v>
      </c>
      <c r="O294" s="12">
        <f t="shared" si="32"/>
        <v>0</v>
      </c>
      <c r="P294" s="12">
        <f t="shared" si="33"/>
        <v>0</v>
      </c>
      <c r="Q294" s="12">
        <f t="shared" si="34"/>
        <v>0</v>
      </c>
      <c r="R294" s="12">
        <f>IF(E294&lt;1,0,IF(A294&lt;(Støtteark!$H$4-5),0,(IF(G294="Utførelse",(K294+L294+M294+N294+O294+P294),IF(G294="Fagkontroll",(Q294),0)))))</f>
        <v>0</v>
      </c>
      <c r="S294" s="12">
        <f>IF(A294&lt;(Støtteark!$H$4-5),0,B294)</f>
        <v>0</v>
      </c>
    </row>
    <row r="295" spans="1:19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32"/>
      <c r="K295" s="12">
        <f t="shared" si="28"/>
        <v>0</v>
      </c>
      <c r="L295" s="12">
        <f t="shared" si="29"/>
        <v>0</v>
      </c>
      <c r="M295" s="12">
        <f t="shared" si="30"/>
        <v>0</v>
      </c>
      <c r="N295" s="12">
        <f t="shared" si="31"/>
        <v>0</v>
      </c>
      <c r="O295" s="12">
        <f t="shared" si="32"/>
        <v>0</v>
      </c>
      <c r="P295" s="12">
        <f t="shared" si="33"/>
        <v>0</v>
      </c>
      <c r="Q295" s="12">
        <f t="shared" si="34"/>
        <v>0</v>
      </c>
      <c r="R295" s="12">
        <f>IF(E295&lt;1,0,IF(A295&lt;(Støtteark!$H$4-5),0,(IF(G295="Utførelse",(K295+L295+M295+N295+O295+P295),IF(G295="Fagkontroll",(Q295),0)))))</f>
        <v>0</v>
      </c>
      <c r="S295" s="12">
        <f>IF(A295&lt;(Støtteark!$H$4-5),0,B295)</f>
        <v>0</v>
      </c>
    </row>
    <row r="296" spans="1:19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32"/>
      <c r="K296" s="12">
        <f t="shared" si="28"/>
        <v>0</v>
      </c>
      <c r="L296" s="12">
        <f t="shared" si="29"/>
        <v>0</v>
      </c>
      <c r="M296" s="12">
        <f t="shared" si="30"/>
        <v>0</v>
      </c>
      <c r="N296" s="12">
        <f t="shared" si="31"/>
        <v>0</v>
      </c>
      <c r="O296" s="12">
        <f t="shared" si="32"/>
        <v>0</v>
      </c>
      <c r="P296" s="12">
        <f t="shared" si="33"/>
        <v>0</v>
      </c>
      <c r="Q296" s="12">
        <f t="shared" si="34"/>
        <v>0</v>
      </c>
      <c r="R296" s="12">
        <f>IF(E296&lt;1,0,IF(A296&lt;(Støtteark!$H$4-5),0,(IF(G296="Utførelse",(K296+L296+M296+N296+O296+P296),IF(G296="Fagkontroll",(Q296),0)))))</f>
        <v>0</v>
      </c>
      <c r="S296" s="12">
        <f>IF(A296&lt;(Støtteark!$H$4-5),0,B296)</f>
        <v>0</v>
      </c>
    </row>
    <row r="297" spans="1:19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32"/>
      <c r="K297" s="12">
        <f t="shared" si="28"/>
        <v>0</v>
      </c>
      <c r="L297" s="12">
        <f t="shared" si="29"/>
        <v>0</v>
      </c>
      <c r="M297" s="12">
        <f t="shared" si="30"/>
        <v>0</v>
      </c>
      <c r="N297" s="12">
        <f t="shared" si="31"/>
        <v>0</v>
      </c>
      <c r="O297" s="12">
        <f t="shared" si="32"/>
        <v>0</v>
      </c>
      <c r="P297" s="12">
        <f t="shared" si="33"/>
        <v>0</v>
      </c>
      <c r="Q297" s="12">
        <f t="shared" si="34"/>
        <v>0</v>
      </c>
      <c r="R297" s="12">
        <f>IF(E297&lt;1,0,IF(A297&lt;(Støtteark!$H$4-5),0,(IF(G297="Utførelse",(K297+L297+M297+N297+O297+P297),IF(G297="Fagkontroll",(Q297),0)))))</f>
        <v>0</v>
      </c>
      <c r="S297" s="12">
        <f>IF(A297&lt;(Støtteark!$H$4-5),0,B297)</f>
        <v>0</v>
      </c>
    </row>
    <row r="298" spans="1:19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32"/>
      <c r="K298" s="12">
        <f t="shared" si="28"/>
        <v>0</v>
      </c>
      <c r="L298" s="12">
        <f t="shared" si="29"/>
        <v>0</v>
      </c>
      <c r="M298" s="12">
        <f t="shared" si="30"/>
        <v>0</v>
      </c>
      <c r="N298" s="12">
        <f t="shared" si="31"/>
        <v>0</v>
      </c>
      <c r="O298" s="12">
        <f t="shared" si="32"/>
        <v>0</v>
      </c>
      <c r="P298" s="12">
        <f t="shared" si="33"/>
        <v>0</v>
      </c>
      <c r="Q298" s="12">
        <f t="shared" si="34"/>
        <v>0</v>
      </c>
      <c r="R298" s="12">
        <f>IF(E298&lt;1,0,IF(A298&lt;(Støtteark!$H$4-5),0,(IF(G298="Utførelse",(K298+L298+M298+N298+O298+P298),IF(G298="Fagkontroll",(Q298),0)))))</f>
        <v>0</v>
      </c>
      <c r="S298" s="12">
        <f>IF(A298&lt;(Støtteark!$H$4-5),0,B298)</f>
        <v>0</v>
      </c>
    </row>
    <row r="299" spans="1:19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32"/>
      <c r="K299" s="12">
        <f t="shared" si="28"/>
        <v>0</v>
      </c>
      <c r="L299" s="12">
        <f t="shared" si="29"/>
        <v>0</v>
      </c>
      <c r="M299" s="12">
        <f t="shared" si="30"/>
        <v>0</v>
      </c>
      <c r="N299" s="12">
        <f t="shared" si="31"/>
        <v>0</v>
      </c>
      <c r="O299" s="12">
        <f t="shared" si="32"/>
        <v>0</v>
      </c>
      <c r="P299" s="12">
        <f t="shared" si="33"/>
        <v>0</v>
      </c>
      <c r="Q299" s="12">
        <f t="shared" si="34"/>
        <v>0</v>
      </c>
      <c r="R299" s="12">
        <f>IF(E299&lt;1,0,IF(A299&lt;(Støtteark!$H$4-5),0,(IF(G299="Utførelse",(K299+L299+M299+N299+O299+P299),IF(G299="Fagkontroll",(Q299),0)))))</f>
        <v>0</v>
      </c>
      <c r="S299" s="12">
        <f>IF(A299&lt;(Støtteark!$H$4-5),0,B299)</f>
        <v>0</v>
      </c>
    </row>
    <row r="300" spans="1:19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32"/>
      <c r="K300" s="12">
        <f t="shared" si="28"/>
        <v>0</v>
      </c>
      <c r="L300" s="12">
        <f t="shared" si="29"/>
        <v>0</v>
      </c>
      <c r="M300" s="12">
        <f t="shared" si="30"/>
        <v>0</v>
      </c>
      <c r="N300" s="12">
        <f t="shared" si="31"/>
        <v>0</v>
      </c>
      <c r="O300" s="12">
        <f t="shared" si="32"/>
        <v>0</v>
      </c>
      <c r="P300" s="12">
        <f t="shared" si="33"/>
        <v>0</v>
      </c>
      <c r="Q300" s="12">
        <f t="shared" si="34"/>
        <v>0</v>
      </c>
      <c r="R300" s="12">
        <f>IF(E300&lt;1,0,IF(A300&lt;(Støtteark!$H$4-5),0,(IF(G300="Utførelse",(K300+L300+M300+N300+O300+P300),IF(G300="Fagkontroll",(Q300),0)))))</f>
        <v>0</v>
      </c>
      <c r="S300" s="12">
        <f>IF(A300&lt;(Støtteark!$H$4-5),0,B300)</f>
        <v>0</v>
      </c>
    </row>
    <row r="301" spans="1:19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32"/>
      <c r="K301" s="12">
        <f t="shared" si="28"/>
        <v>0</v>
      </c>
      <c r="L301" s="12">
        <f t="shared" si="29"/>
        <v>0</v>
      </c>
      <c r="M301" s="12">
        <f t="shared" si="30"/>
        <v>0</v>
      </c>
      <c r="N301" s="12">
        <f t="shared" si="31"/>
        <v>0</v>
      </c>
      <c r="O301" s="12">
        <f t="shared" si="32"/>
        <v>0</v>
      </c>
      <c r="P301" s="12">
        <f t="shared" si="33"/>
        <v>0</v>
      </c>
      <c r="Q301" s="12">
        <f t="shared" si="34"/>
        <v>0</v>
      </c>
      <c r="R301" s="12">
        <f>IF(E301&lt;1,0,IF(A301&lt;(Støtteark!$H$4-5),0,(IF(G301="Utførelse",(K301+L301+M301+N301+O301+P301),IF(G301="Fagkontroll",(Q301),0)))))</f>
        <v>0</v>
      </c>
      <c r="S301" s="12">
        <f>IF(A301&lt;(Støtteark!$H$4-5),0,B301)</f>
        <v>0</v>
      </c>
    </row>
    <row r="302" spans="1:19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32"/>
      <c r="K302" s="12">
        <f t="shared" si="28"/>
        <v>0</v>
      </c>
      <c r="L302" s="12">
        <f t="shared" si="29"/>
        <v>0</v>
      </c>
      <c r="M302" s="12">
        <f t="shared" si="30"/>
        <v>0</v>
      </c>
      <c r="N302" s="12">
        <f t="shared" si="31"/>
        <v>0</v>
      </c>
      <c r="O302" s="12">
        <f t="shared" si="32"/>
        <v>0</v>
      </c>
      <c r="P302" s="12">
        <f t="shared" si="33"/>
        <v>0</v>
      </c>
      <c r="Q302" s="12">
        <f t="shared" si="34"/>
        <v>0</v>
      </c>
      <c r="R302" s="12">
        <f>IF(E302&lt;1,0,IF(A302&lt;(Støtteark!$H$4-5),0,(IF(G302="Utførelse",(K302+L302+M302+N302+O302+P302),IF(G302="Fagkontroll",(Q302),0)))))</f>
        <v>0</v>
      </c>
      <c r="S302" s="12">
        <f>IF(A302&lt;(Støtteark!$H$4-5),0,B302)</f>
        <v>0</v>
      </c>
    </row>
    <row r="303" spans="1:19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32"/>
      <c r="K303" s="12">
        <f t="shared" si="28"/>
        <v>0</v>
      </c>
      <c r="L303" s="12">
        <f t="shared" si="29"/>
        <v>0</v>
      </c>
      <c r="M303" s="12">
        <f t="shared" si="30"/>
        <v>0</v>
      </c>
      <c r="N303" s="12">
        <f t="shared" si="31"/>
        <v>0</v>
      </c>
      <c r="O303" s="12">
        <f t="shared" si="32"/>
        <v>0</v>
      </c>
      <c r="P303" s="12">
        <f t="shared" si="33"/>
        <v>0</v>
      </c>
      <c r="Q303" s="12">
        <f t="shared" si="34"/>
        <v>0</v>
      </c>
      <c r="R303" s="12">
        <f>IF(E303&lt;1,0,IF(A303&lt;(Støtteark!$H$4-5),0,(IF(G303="Utførelse",(K303+L303+M303+N303+O303+P303),IF(G303="Fagkontroll",(Q303),0)))))</f>
        <v>0</v>
      </c>
      <c r="S303" s="12">
        <f>IF(A303&lt;(Støtteark!$H$4-5),0,B303)</f>
        <v>0</v>
      </c>
    </row>
    <row r="304" spans="1:19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32"/>
      <c r="K304" s="12">
        <f t="shared" si="28"/>
        <v>0</v>
      </c>
      <c r="L304" s="12">
        <f t="shared" si="29"/>
        <v>0</v>
      </c>
      <c r="M304" s="12">
        <f t="shared" si="30"/>
        <v>0</v>
      </c>
      <c r="N304" s="12">
        <f t="shared" si="31"/>
        <v>0</v>
      </c>
      <c r="O304" s="12">
        <f t="shared" si="32"/>
        <v>0</v>
      </c>
      <c r="P304" s="12">
        <f t="shared" si="33"/>
        <v>0</v>
      </c>
      <c r="Q304" s="12">
        <f t="shared" si="34"/>
        <v>0</v>
      </c>
      <c r="R304" s="12">
        <f>IF(E304&lt;1,0,IF(A304&lt;(Støtteark!$H$4-5),0,(IF(G304="Utførelse",(K304+L304+M304+N304+O304+P304),IF(G304="Fagkontroll",(Q304),0)))))</f>
        <v>0</v>
      </c>
      <c r="S304" s="12">
        <f>IF(A304&lt;(Støtteark!$H$4-5),0,B304)</f>
        <v>0</v>
      </c>
    </row>
    <row r="305" spans="1:19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32"/>
      <c r="K305" s="12">
        <f t="shared" si="28"/>
        <v>0</v>
      </c>
      <c r="L305" s="12">
        <f t="shared" si="29"/>
        <v>0</v>
      </c>
      <c r="M305" s="12">
        <f t="shared" si="30"/>
        <v>0</v>
      </c>
      <c r="N305" s="12">
        <f t="shared" si="31"/>
        <v>0</v>
      </c>
      <c r="O305" s="12">
        <f t="shared" si="32"/>
        <v>0</v>
      </c>
      <c r="P305" s="12">
        <f t="shared" si="33"/>
        <v>0</v>
      </c>
      <c r="Q305" s="12">
        <f t="shared" si="34"/>
        <v>0</v>
      </c>
      <c r="R305" s="12">
        <f>IF(E305&lt;1,0,IF(A305&lt;(Støtteark!$H$4-5),0,(IF(G305="Utførelse",(K305+L305+M305+N305+O305+P305),IF(G305="Fagkontroll",(Q305),0)))))</f>
        <v>0</v>
      </c>
      <c r="S305" s="12">
        <f>IF(A305&lt;(Støtteark!$H$4-5),0,B305)</f>
        <v>0</v>
      </c>
    </row>
    <row r="306" spans="1:19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32"/>
      <c r="K306" s="12">
        <f t="shared" si="28"/>
        <v>0</v>
      </c>
      <c r="L306" s="12">
        <f t="shared" si="29"/>
        <v>0</v>
      </c>
      <c r="M306" s="12">
        <f t="shared" si="30"/>
        <v>0</v>
      </c>
      <c r="N306" s="12">
        <f t="shared" si="31"/>
        <v>0</v>
      </c>
      <c r="O306" s="12">
        <f t="shared" si="32"/>
        <v>0</v>
      </c>
      <c r="P306" s="12">
        <f t="shared" si="33"/>
        <v>0</v>
      </c>
      <c r="Q306" s="12">
        <f t="shared" si="34"/>
        <v>0</v>
      </c>
      <c r="R306" s="12">
        <f>IF(E306&lt;1,0,IF(A306&lt;(Støtteark!$H$4-5),0,(IF(G306="Utførelse",(K306+L306+M306+N306+O306+P306),IF(G306="Fagkontroll",(Q306),0)))))</f>
        <v>0</v>
      </c>
      <c r="S306" s="12">
        <f>IF(A306&lt;(Støtteark!$H$4-5),0,B306)</f>
        <v>0</v>
      </c>
    </row>
    <row r="307" spans="1:19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32"/>
      <c r="K307" s="12">
        <f t="shared" si="28"/>
        <v>0</v>
      </c>
      <c r="L307" s="12">
        <f t="shared" si="29"/>
        <v>0</v>
      </c>
      <c r="M307" s="12">
        <f t="shared" si="30"/>
        <v>0</v>
      </c>
      <c r="N307" s="12">
        <f t="shared" si="31"/>
        <v>0</v>
      </c>
      <c r="O307" s="12">
        <f t="shared" si="32"/>
        <v>0</v>
      </c>
      <c r="P307" s="12">
        <f t="shared" si="33"/>
        <v>0</v>
      </c>
      <c r="Q307" s="12">
        <f t="shared" si="34"/>
        <v>0</v>
      </c>
      <c r="R307" s="12">
        <f>IF(E307&lt;1,0,IF(A307&lt;(Støtteark!$H$4-5),0,(IF(G307="Utførelse",(K307+L307+M307+N307+O307+P307),IF(G307="Fagkontroll",(Q307),0)))))</f>
        <v>0</v>
      </c>
      <c r="S307" s="12">
        <f>IF(A307&lt;(Støtteark!$H$4-5),0,B307)</f>
        <v>0</v>
      </c>
    </row>
    <row r="308" spans="1:19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32"/>
      <c r="K308" s="12">
        <f t="shared" si="28"/>
        <v>0</v>
      </c>
      <c r="L308" s="12">
        <f t="shared" si="29"/>
        <v>0</v>
      </c>
      <c r="M308" s="12">
        <f t="shared" si="30"/>
        <v>0</v>
      </c>
      <c r="N308" s="12">
        <f t="shared" si="31"/>
        <v>0</v>
      </c>
      <c r="O308" s="12">
        <f t="shared" si="32"/>
        <v>0</v>
      </c>
      <c r="P308" s="12">
        <f t="shared" si="33"/>
        <v>0</v>
      </c>
      <c r="Q308" s="12">
        <f t="shared" si="34"/>
        <v>0</v>
      </c>
      <c r="R308" s="12">
        <f>IF(E308&lt;1,0,IF(A308&lt;(Støtteark!$H$4-5),0,(IF(G308="Utførelse",(K308+L308+M308+N308+O308+P308),IF(G308="Fagkontroll",(Q308),0)))))</f>
        <v>0</v>
      </c>
      <c r="S308" s="12">
        <f>IF(A308&lt;(Støtteark!$H$4-5),0,B308)</f>
        <v>0</v>
      </c>
    </row>
    <row r="309" spans="1:19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32"/>
      <c r="K309" s="12">
        <f t="shared" si="28"/>
        <v>0</v>
      </c>
      <c r="L309" s="12">
        <f t="shared" si="29"/>
        <v>0</v>
      </c>
      <c r="M309" s="12">
        <f t="shared" si="30"/>
        <v>0</v>
      </c>
      <c r="N309" s="12">
        <f t="shared" si="31"/>
        <v>0</v>
      </c>
      <c r="O309" s="12">
        <f t="shared" si="32"/>
        <v>0</v>
      </c>
      <c r="P309" s="12">
        <f t="shared" si="33"/>
        <v>0</v>
      </c>
      <c r="Q309" s="12">
        <f t="shared" si="34"/>
        <v>0</v>
      </c>
      <c r="R309" s="12">
        <f>IF(E309&lt;1,0,IF(A309&lt;(Støtteark!$H$4-5),0,(IF(G309="Utførelse",(K309+L309+M309+N309+O309+P309),IF(G309="Fagkontroll",(Q309),0)))))</f>
        <v>0</v>
      </c>
      <c r="S309" s="12">
        <f>IF(A309&lt;(Støtteark!$H$4-5),0,B309)</f>
        <v>0</v>
      </c>
    </row>
    <row r="310" spans="1:19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32"/>
      <c r="K310" s="12">
        <f t="shared" si="28"/>
        <v>0</v>
      </c>
      <c r="L310" s="12">
        <f t="shared" si="29"/>
        <v>0</v>
      </c>
      <c r="M310" s="12">
        <f t="shared" si="30"/>
        <v>0</v>
      </c>
      <c r="N310" s="12">
        <f t="shared" si="31"/>
        <v>0</v>
      </c>
      <c r="O310" s="12">
        <f t="shared" si="32"/>
        <v>0</v>
      </c>
      <c r="P310" s="12">
        <f t="shared" si="33"/>
        <v>0</v>
      </c>
      <c r="Q310" s="12">
        <f t="shared" si="34"/>
        <v>0</v>
      </c>
      <c r="R310" s="12">
        <f>IF(E310&lt;1,0,IF(A310&lt;(Støtteark!$H$4-5),0,(IF(G310="Utførelse",(K310+L310+M310+N310+O310+P310),IF(G310="Fagkontroll",(Q310),0)))))</f>
        <v>0</v>
      </c>
      <c r="S310" s="12">
        <f>IF(A310&lt;(Støtteark!$H$4-5),0,B310)</f>
        <v>0</v>
      </c>
    </row>
    <row r="311" spans="1:19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32"/>
      <c r="K311" s="12">
        <f t="shared" si="28"/>
        <v>0</v>
      </c>
      <c r="L311" s="12">
        <f t="shared" si="29"/>
        <v>0</v>
      </c>
      <c r="M311" s="12">
        <f t="shared" si="30"/>
        <v>0</v>
      </c>
      <c r="N311" s="12">
        <f t="shared" si="31"/>
        <v>0</v>
      </c>
      <c r="O311" s="12">
        <f t="shared" si="32"/>
        <v>0</v>
      </c>
      <c r="P311" s="12">
        <f t="shared" si="33"/>
        <v>0</v>
      </c>
      <c r="Q311" s="12">
        <f t="shared" si="34"/>
        <v>0</v>
      </c>
      <c r="R311" s="12">
        <f>IF(E311&lt;1,0,IF(A311&lt;(Støtteark!$H$4-5),0,(IF(G311="Utførelse",(K311+L311+M311+N311+O311+P311),IF(G311="Fagkontroll",(Q311),0)))))</f>
        <v>0</v>
      </c>
      <c r="S311" s="12">
        <f>IF(A311&lt;(Støtteark!$H$4-5),0,B311)</f>
        <v>0</v>
      </c>
    </row>
    <row r="312" spans="1:19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32"/>
      <c r="K312" s="12">
        <f t="shared" si="28"/>
        <v>0</v>
      </c>
      <c r="L312" s="12">
        <f t="shared" si="29"/>
        <v>0</v>
      </c>
      <c r="M312" s="12">
        <f t="shared" si="30"/>
        <v>0</v>
      </c>
      <c r="N312" s="12">
        <f t="shared" si="31"/>
        <v>0</v>
      </c>
      <c r="O312" s="12">
        <f t="shared" si="32"/>
        <v>0</v>
      </c>
      <c r="P312" s="12">
        <f t="shared" si="33"/>
        <v>0</v>
      </c>
      <c r="Q312" s="12">
        <f t="shared" si="34"/>
        <v>0</v>
      </c>
      <c r="R312" s="12">
        <f>IF(E312&lt;1,0,IF(A312&lt;(Støtteark!$H$4-5),0,(IF(G312="Utførelse",(K312+L312+M312+N312+O312+P312),IF(G312="Fagkontroll",(Q312),0)))))</f>
        <v>0</v>
      </c>
      <c r="S312" s="12">
        <f>IF(A312&lt;(Støtteark!$H$4-5),0,B312)</f>
        <v>0</v>
      </c>
    </row>
    <row r="313" spans="1:19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32"/>
      <c r="K313" s="12">
        <f t="shared" si="28"/>
        <v>0</v>
      </c>
      <c r="L313" s="12">
        <f t="shared" si="29"/>
        <v>0</v>
      </c>
      <c r="M313" s="12">
        <f t="shared" si="30"/>
        <v>0</v>
      </c>
      <c r="N313" s="12">
        <f t="shared" si="31"/>
        <v>0</v>
      </c>
      <c r="O313" s="12">
        <f t="shared" si="32"/>
        <v>0</v>
      </c>
      <c r="P313" s="12">
        <f t="shared" si="33"/>
        <v>0</v>
      </c>
      <c r="Q313" s="12">
        <f t="shared" si="34"/>
        <v>0</v>
      </c>
      <c r="R313" s="12">
        <f>IF(E313&lt;1,0,IF(A313&lt;(Støtteark!$H$4-5),0,(IF(G313="Utførelse",(K313+L313+M313+N313+O313+P313),IF(G313="Fagkontroll",(Q313),0)))))</f>
        <v>0</v>
      </c>
      <c r="S313" s="12">
        <f>IF(A313&lt;(Støtteark!$H$4-5),0,B313)</f>
        <v>0</v>
      </c>
    </row>
    <row r="314" spans="1:19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32"/>
      <c r="K314" s="12">
        <f t="shared" si="28"/>
        <v>0</v>
      </c>
      <c r="L314" s="12">
        <f t="shared" si="29"/>
        <v>0</v>
      </c>
      <c r="M314" s="12">
        <f t="shared" si="30"/>
        <v>0</v>
      </c>
      <c r="N314" s="12">
        <f t="shared" si="31"/>
        <v>0</v>
      </c>
      <c r="O314" s="12">
        <f t="shared" si="32"/>
        <v>0</v>
      </c>
      <c r="P314" s="12">
        <f t="shared" si="33"/>
        <v>0</v>
      </c>
      <c r="Q314" s="12">
        <f t="shared" si="34"/>
        <v>0</v>
      </c>
      <c r="R314" s="12">
        <f>IF(E314&lt;1,0,IF(A314&lt;(Støtteark!$H$4-5),0,(IF(G314="Utførelse",(K314+L314+M314+N314+O314+P314),IF(G314="Fagkontroll",(Q314),0)))))</f>
        <v>0</v>
      </c>
      <c r="S314" s="12">
        <f>IF(A314&lt;(Støtteark!$H$4-5),0,B314)</f>
        <v>0</v>
      </c>
    </row>
    <row r="315" spans="1:19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32"/>
      <c r="K315" s="12">
        <f t="shared" si="28"/>
        <v>0</v>
      </c>
      <c r="L315" s="12">
        <f t="shared" si="29"/>
        <v>0</v>
      </c>
      <c r="M315" s="12">
        <f t="shared" si="30"/>
        <v>0</v>
      </c>
      <c r="N315" s="12">
        <f t="shared" si="31"/>
        <v>0</v>
      </c>
      <c r="O315" s="12">
        <f t="shared" si="32"/>
        <v>0</v>
      </c>
      <c r="P315" s="12">
        <f t="shared" si="33"/>
        <v>0</v>
      </c>
      <c r="Q315" s="12">
        <f t="shared" si="34"/>
        <v>0</v>
      </c>
      <c r="R315" s="12">
        <f>IF(E315&lt;1,0,IF(A315&lt;(Støtteark!$H$4-5),0,(IF(G315="Utførelse",(K315+L315+M315+N315+O315+P315),IF(G315="Fagkontroll",(Q315),0)))))</f>
        <v>0</v>
      </c>
      <c r="S315" s="12">
        <f>IF(A315&lt;(Støtteark!$H$4-5),0,B315)</f>
        <v>0</v>
      </c>
    </row>
    <row r="316" spans="1:19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32"/>
      <c r="K316" s="12">
        <f t="shared" si="28"/>
        <v>0</v>
      </c>
      <c r="L316" s="12">
        <f t="shared" si="29"/>
        <v>0</v>
      </c>
      <c r="M316" s="12">
        <f t="shared" si="30"/>
        <v>0</v>
      </c>
      <c r="N316" s="12">
        <f t="shared" si="31"/>
        <v>0</v>
      </c>
      <c r="O316" s="12">
        <f t="shared" si="32"/>
        <v>0</v>
      </c>
      <c r="P316" s="12">
        <f t="shared" si="33"/>
        <v>0</v>
      </c>
      <c r="Q316" s="12">
        <f t="shared" si="34"/>
        <v>0</v>
      </c>
      <c r="R316" s="12">
        <f>IF(E316&lt;1,0,IF(A316&lt;(Støtteark!$H$4-5),0,(IF(G316="Utførelse",(K316+L316+M316+N316+O316+P316),IF(G316="Fagkontroll",(Q316),0)))))</f>
        <v>0</v>
      </c>
      <c r="S316" s="12">
        <f>IF(A316&lt;(Støtteark!$H$4-5),0,B316)</f>
        <v>0</v>
      </c>
    </row>
    <row r="317" spans="1:19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32"/>
      <c r="K317" s="12">
        <f t="shared" si="28"/>
        <v>0</v>
      </c>
      <c r="L317" s="12">
        <f t="shared" si="29"/>
        <v>0</v>
      </c>
      <c r="M317" s="12">
        <f t="shared" si="30"/>
        <v>0</v>
      </c>
      <c r="N317" s="12">
        <f t="shared" si="31"/>
        <v>0</v>
      </c>
      <c r="O317" s="12">
        <f t="shared" si="32"/>
        <v>0</v>
      </c>
      <c r="P317" s="12">
        <f t="shared" si="33"/>
        <v>0</v>
      </c>
      <c r="Q317" s="12">
        <f t="shared" si="34"/>
        <v>0</v>
      </c>
      <c r="R317" s="12">
        <f>IF(E317&lt;1,0,IF(A317&lt;(Støtteark!$H$4-5),0,(IF(G317="Utførelse",(K317+L317+M317+N317+O317+P317),IF(G317="Fagkontroll",(Q317),0)))))</f>
        <v>0</v>
      </c>
      <c r="S317" s="12">
        <f>IF(A317&lt;(Støtteark!$H$4-5),0,B317)</f>
        <v>0</v>
      </c>
    </row>
    <row r="318" spans="1:19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32"/>
      <c r="K318" s="12">
        <f t="shared" si="28"/>
        <v>0</v>
      </c>
      <c r="L318" s="12">
        <f t="shared" si="29"/>
        <v>0</v>
      </c>
      <c r="M318" s="12">
        <f t="shared" si="30"/>
        <v>0</v>
      </c>
      <c r="N318" s="12">
        <f t="shared" si="31"/>
        <v>0</v>
      </c>
      <c r="O318" s="12">
        <f t="shared" si="32"/>
        <v>0</v>
      </c>
      <c r="P318" s="12">
        <f t="shared" si="33"/>
        <v>0</v>
      </c>
      <c r="Q318" s="12">
        <f t="shared" si="34"/>
        <v>0</v>
      </c>
      <c r="R318" s="12">
        <f>IF(E318&lt;1,0,IF(A318&lt;(Støtteark!$H$4-5),0,(IF(G318="Utførelse",(K318+L318+M318+N318+O318+P318),IF(G318="Fagkontroll",(Q318),0)))))</f>
        <v>0</v>
      </c>
      <c r="S318" s="12">
        <f>IF(A318&lt;(Støtteark!$H$4-5),0,B318)</f>
        <v>0</v>
      </c>
    </row>
    <row r="319" spans="1:19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32"/>
      <c r="K319" s="12">
        <f t="shared" si="28"/>
        <v>0</v>
      </c>
      <c r="L319" s="12">
        <f t="shared" si="29"/>
        <v>0</v>
      </c>
      <c r="M319" s="12">
        <f t="shared" si="30"/>
        <v>0</v>
      </c>
      <c r="N319" s="12">
        <f t="shared" si="31"/>
        <v>0</v>
      </c>
      <c r="O319" s="12">
        <f t="shared" si="32"/>
        <v>0</v>
      </c>
      <c r="P319" s="12">
        <f t="shared" si="33"/>
        <v>0</v>
      </c>
      <c r="Q319" s="12">
        <f t="shared" si="34"/>
        <v>0</v>
      </c>
      <c r="R319" s="12">
        <f>IF(E319&lt;1,0,IF(A319&lt;(Støtteark!$H$4-5),0,(IF(G319="Utførelse",(K319+L319+M319+N319+O319+P319),IF(G319="Fagkontroll",(Q319),0)))))</f>
        <v>0</v>
      </c>
      <c r="S319" s="12">
        <f>IF(A319&lt;(Støtteark!$H$4-5),0,B319)</f>
        <v>0</v>
      </c>
    </row>
    <row r="320" spans="1:19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32"/>
      <c r="K320" s="12">
        <f t="shared" si="28"/>
        <v>0</v>
      </c>
      <c r="L320" s="12">
        <f t="shared" si="29"/>
        <v>0</v>
      </c>
      <c r="M320" s="12">
        <f t="shared" si="30"/>
        <v>0</v>
      </c>
      <c r="N320" s="12">
        <f t="shared" si="31"/>
        <v>0</v>
      </c>
      <c r="O320" s="12">
        <f t="shared" si="32"/>
        <v>0</v>
      </c>
      <c r="P320" s="12">
        <f t="shared" si="33"/>
        <v>0</v>
      </c>
      <c r="Q320" s="12">
        <f t="shared" si="34"/>
        <v>0</v>
      </c>
      <c r="R320" s="12">
        <f>IF(E320&lt;1,0,IF(A320&lt;(Støtteark!$H$4-5),0,(IF(G320="Utførelse",(K320+L320+M320+N320+O320+P320),IF(G320="Fagkontroll",(Q320),0)))))</f>
        <v>0</v>
      </c>
      <c r="S320" s="12">
        <f>IF(A320&lt;(Støtteark!$H$4-5),0,B320)</f>
        <v>0</v>
      </c>
    </row>
    <row r="321" spans="1:19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32"/>
      <c r="K321" s="12">
        <f t="shared" si="28"/>
        <v>0</v>
      </c>
      <c r="L321" s="12">
        <f t="shared" si="29"/>
        <v>0</v>
      </c>
      <c r="M321" s="12">
        <f t="shared" si="30"/>
        <v>0</v>
      </c>
      <c r="N321" s="12">
        <f t="shared" si="31"/>
        <v>0</v>
      </c>
      <c r="O321" s="12">
        <f t="shared" si="32"/>
        <v>0</v>
      </c>
      <c r="P321" s="12">
        <f t="shared" si="33"/>
        <v>0</v>
      </c>
      <c r="Q321" s="12">
        <f t="shared" si="34"/>
        <v>0</v>
      </c>
      <c r="R321" s="12">
        <f>IF(E321&lt;1,0,IF(A321&lt;(Støtteark!$H$4-5),0,(IF(G321="Utførelse",(K321+L321+M321+N321+O321+P321),IF(G321="Fagkontroll",(Q321),0)))))</f>
        <v>0</v>
      </c>
      <c r="S321" s="12">
        <f>IF(A321&lt;(Støtteark!$H$4-5),0,B321)</f>
        <v>0</v>
      </c>
    </row>
    <row r="322" spans="1:19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32"/>
      <c r="K322" s="12">
        <f t="shared" si="28"/>
        <v>0</v>
      </c>
      <c r="L322" s="12">
        <f t="shared" si="29"/>
        <v>0</v>
      </c>
      <c r="M322" s="12">
        <f t="shared" si="30"/>
        <v>0</v>
      </c>
      <c r="N322" s="12">
        <f t="shared" si="31"/>
        <v>0</v>
      </c>
      <c r="O322" s="12">
        <f t="shared" si="32"/>
        <v>0</v>
      </c>
      <c r="P322" s="12">
        <f t="shared" si="33"/>
        <v>0</v>
      </c>
      <c r="Q322" s="12">
        <f t="shared" si="34"/>
        <v>0</v>
      </c>
      <c r="R322" s="12">
        <f>IF(E322&lt;1,0,IF(A322&lt;(Støtteark!$H$4-5),0,(IF(G322="Utførelse",(K322+L322+M322+N322+O322+P322),IF(G322="Fagkontroll",(Q322),0)))))</f>
        <v>0</v>
      </c>
      <c r="S322" s="12">
        <f>IF(A322&lt;(Støtteark!$H$4-5),0,B322)</f>
        <v>0</v>
      </c>
    </row>
    <row r="323" spans="1:19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32"/>
      <c r="K323" s="12">
        <f t="shared" si="28"/>
        <v>0</v>
      </c>
      <c r="L323" s="12">
        <f t="shared" si="29"/>
        <v>0</v>
      </c>
      <c r="M323" s="12">
        <f t="shared" si="30"/>
        <v>0</v>
      </c>
      <c r="N323" s="12">
        <f t="shared" si="31"/>
        <v>0</v>
      </c>
      <c r="O323" s="12">
        <f t="shared" si="32"/>
        <v>0</v>
      </c>
      <c r="P323" s="12">
        <f t="shared" si="33"/>
        <v>0</v>
      </c>
      <c r="Q323" s="12">
        <f t="shared" si="34"/>
        <v>0</v>
      </c>
      <c r="R323" s="12">
        <f>IF(E323&lt;1,0,IF(A323&lt;(Støtteark!$H$4-5),0,(IF(G323="Utførelse",(K323+L323+M323+N323+O323+P323),IF(G323="Fagkontroll",(Q323),0)))))</f>
        <v>0</v>
      </c>
      <c r="S323" s="12">
        <f>IF(A323&lt;(Støtteark!$H$4-5),0,B323)</f>
        <v>0</v>
      </c>
    </row>
    <row r="324" spans="1:19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32"/>
      <c r="K324" s="12">
        <f t="shared" si="28"/>
        <v>0</v>
      </c>
      <c r="L324" s="12">
        <f t="shared" si="29"/>
        <v>0</v>
      </c>
      <c r="M324" s="12">
        <f t="shared" si="30"/>
        <v>0</v>
      </c>
      <c r="N324" s="12">
        <f t="shared" si="31"/>
        <v>0</v>
      </c>
      <c r="O324" s="12">
        <f t="shared" si="32"/>
        <v>0</v>
      </c>
      <c r="P324" s="12">
        <f t="shared" si="33"/>
        <v>0</v>
      </c>
      <c r="Q324" s="12">
        <f t="shared" si="34"/>
        <v>0</v>
      </c>
      <c r="R324" s="12">
        <f>IF(E324&lt;1,0,IF(A324&lt;(Støtteark!$H$4-5),0,(IF(G324="Utførelse",(K324+L324+M324+N324+O324+P324),IF(G324="Fagkontroll",(Q324),0)))))</f>
        <v>0</v>
      </c>
      <c r="S324" s="12">
        <f>IF(A324&lt;(Støtteark!$H$4-5),0,B324)</f>
        <v>0</v>
      </c>
    </row>
    <row r="325" spans="1:19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32"/>
      <c r="K325" s="12">
        <f t="shared" si="28"/>
        <v>0</v>
      </c>
      <c r="L325" s="12">
        <f t="shared" si="29"/>
        <v>0</v>
      </c>
      <c r="M325" s="12">
        <f t="shared" si="30"/>
        <v>0</v>
      </c>
      <c r="N325" s="12">
        <f t="shared" si="31"/>
        <v>0</v>
      </c>
      <c r="O325" s="12">
        <f t="shared" si="32"/>
        <v>0</v>
      </c>
      <c r="P325" s="12">
        <f t="shared" si="33"/>
        <v>0</v>
      </c>
      <c r="Q325" s="12">
        <f t="shared" si="34"/>
        <v>0</v>
      </c>
      <c r="R325" s="12">
        <f>IF(E325&lt;1,0,IF(A325&lt;(Støtteark!$H$4-5),0,(IF(G325="Utførelse",(K325+L325+M325+N325+O325+P325),IF(G325="Fagkontroll",(Q325),0)))))</f>
        <v>0</v>
      </c>
      <c r="S325" s="12">
        <f>IF(A325&lt;(Støtteark!$H$4-5),0,B325)</f>
        <v>0</v>
      </c>
    </row>
    <row r="326" spans="1:19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32"/>
      <c r="K326" s="12">
        <f t="shared" si="28"/>
        <v>0</v>
      </c>
      <c r="L326" s="12">
        <f t="shared" si="29"/>
        <v>0</v>
      </c>
      <c r="M326" s="12">
        <f t="shared" si="30"/>
        <v>0</v>
      </c>
      <c r="N326" s="12">
        <f t="shared" si="31"/>
        <v>0</v>
      </c>
      <c r="O326" s="12">
        <f t="shared" si="32"/>
        <v>0</v>
      </c>
      <c r="P326" s="12">
        <f t="shared" si="33"/>
        <v>0</v>
      </c>
      <c r="Q326" s="12">
        <f t="shared" si="34"/>
        <v>0</v>
      </c>
      <c r="R326" s="12">
        <f>IF(E326&lt;1,0,IF(A326&lt;(Støtteark!$H$4-5),0,(IF(G326="Utførelse",(K326+L326+M326+N326+O326+P326),IF(G326="Fagkontroll",(Q326),0)))))</f>
        <v>0</v>
      </c>
      <c r="S326" s="12">
        <f>IF(A326&lt;(Støtteark!$H$4-5),0,B326)</f>
        <v>0</v>
      </c>
    </row>
    <row r="327" spans="1:19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32"/>
      <c r="K327" s="12">
        <f t="shared" si="28"/>
        <v>0</v>
      </c>
      <c r="L327" s="12">
        <f t="shared" si="29"/>
        <v>0</v>
      </c>
      <c r="M327" s="12">
        <f t="shared" si="30"/>
        <v>0</v>
      </c>
      <c r="N327" s="12">
        <f t="shared" si="31"/>
        <v>0</v>
      </c>
      <c r="O327" s="12">
        <f t="shared" si="32"/>
        <v>0</v>
      </c>
      <c r="P327" s="12">
        <f t="shared" si="33"/>
        <v>0</v>
      </c>
      <c r="Q327" s="12">
        <f t="shared" si="34"/>
        <v>0</v>
      </c>
      <c r="R327" s="12">
        <f>IF(E327&lt;1,0,IF(A327&lt;(Støtteark!$H$4-5),0,(IF(G327="Utførelse",(K327+L327+M327+N327+O327+P327),IF(G327="Fagkontroll",(Q327),0)))))</f>
        <v>0</v>
      </c>
      <c r="S327" s="12">
        <f>IF(A327&lt;(Støtteark!$H$4-5),0,B327)</f>
        <v>0</v>
      </c>
    </row>
    <row r="328" spans="1:19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32"/>
      <c r="K328" s="12">
        <f t="shared" si="28"/>
        <v>0</v>
      </c>
      <c r="L328" s="12">
        <f t="shared" si="29"/>
        <v>0</v>
      </c>
      <c r="M328" s="12">
        <f t="shared" si="30"/>
        <v>0</v>
      </c>
      <c r="N328" s="12">
        <f t="shared" si="31"/>
        <v>0</v>
      </c>
      <c r="O328" s="12">
        <f t="shared" si="32"/>
        <v>0</v>
      </c>
      <c r="P328" s="12">
        <f t="shared" si="33"/>
        <v>0</v>
      </c>
      <c r="Q328" s="12">
        <f t="shared" si="34"/>
        <v>0</v>
      </c>
      <c r="R328" s="12">
        <f>IF(E328&lt;1,0,IF(A328&lt;(Støtteark!$H$4-5),0,(IF(G328="Utførelse",(K328+L328+M328+N328+O328+P328),IF(G328="Fagkontroll",(Q328),0)))))</f>
        <v>0</v>
      </c>
      <c r="S328" s="12">
        <f>IF(A328&lt;(Støtteark!$H$4-5),0,B328)</f>
        <v>0</v>
      </c>
    </row>
    <row r="329" spans="1:19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32"/>
      <c r="K329" s="12">
        <f t="shared" si="28"/>
        <v>0</v>
      </c>
      <c r="L329" s="12">
        <f t="shared" si="29"/>
        <v>0</v>
      </c>
      <c r="M329" s="12">
        <f t="shared" si="30"/>
        <v>0</v>
      </c>
      <c r="N329" s="12">
        <f t="shared" si="31"/>
        <v>0</v>
      </c>
      <c r="O329" s="12">
        <f t="shared" si="32"/>
        <v>0</v>
      </c>
      <c r="P329" s="12">
        <f t="shared" si="33"/>
        <v>0</v>
      </c>
      <c r="Q329" s="12">
        <f t="shared" si="34"/>
        <v>0</v>
      </c>
      <c r="R329" s="12">
        <f>IF(E329&lt;1,0,IF(A329&lt;(Støtteark!$H$4-5),0,(IF(G329="Utførelse",(K329+L329+M329+N329+O329+P329),IF(G329="Fagkontroll",(Q329),0)))))</f>
        <v>0</v>
      </c>
      <c r="S329" s="12">
        <f>IF(A329&lt;(Støtteark!$H$4-5),0,B329)</f>
        <v>0</v>
      </c>
    </row>
    <row r="330" spans="1:19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32"/>
      <c r="K330" s="12">
        <f t="shared" si="28"/>
        <v>0</v>
      </c>
      <c r="L330" s="12">
        <f t="shared" si="29"/>
        <v>0</v>
      </c>
      <c r="M330" s="12">
        <f t="shared" si="30"/>
        <v>0</v>
      </c>
      <c r="N330" s="12">
        <f t="shared" si="31"/>
        <v>0</v>
      </c>
      <c r="O330" s="12">
        <f t="shared" si="32"/>
        <v>0</v>
      </c>
      <c r="P330" s="12">
        <f t="shared" si="33"/>
        <v>0</v>
      </c>
      <c r="Q330" s="12">
        <f t="shared" si="34"/>
        <v>0</v>
      </c>
      <c r="R330" s="12">
        <f>IF(E330&lt;1,0,IF(A330&lt;(Støtteark!$H$4-5),0,(IF(G330="Utførelse",(K330+L330+M330+N330+O330+P330),IF(G330="Fagkontroll",(Q330),0)))))</f>
        <v>0</v>
      </c>
      <c r="S330" s="12">
        <f>IF(A330&lt;(Støtteark!$H$4-5),0,B330)</f>
        <v>0</v>
      </c>
    </row>
    <row r="331" spans="1:19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32"/>
      <c r="K331" s="12">
        <f t="shared" si="28"/>
        <v>0</v>
      </c>
      <c r="L331" s="12">
        <f t="shared" si="29"/>
        <v>0</v>
      </c>
      <c r="M331" s="12">
        <f t="shared" si="30"/>
        <v>0</v>
      </c>
      <c r="N331" s="12">
        <f t="shared" si="31"/>
        <v>0</v>
      </c>
      <c r="O331" s="12">
        <f t="shared" si="32"/>
        <v>0</v>
      </c>
      <c r="P331" s="12">
        <f t="shared" si="33"/>
        <v>0</v>
      </c>
      <c r="Q331" s="12">
        <f t="shared" si="34"/>
        <v>0</v>
      </c>
      <c r="R331" s="12">
        <f>IF(E331&lt;1,0,IF(A331&lt;(Støtteark!$H$4-5),0,(IF(G331="Utførelse",(K331+L331+M331+N331+O331+P331),IF(G331="Fagkontroll",(Q331),0)))))</f>
        <v>0</v>
      </c>
      <c r="S331" s="12">
        <f>IF(A331&lt;(Støtteark!$H$4-5),0,B331)</f>
        <v>0</v>
      </c>
    </row>
    <row r="332" spans="1:19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32"/>
      <c r="K332" s="12">
        <f t="shared" si="28"/>
        <v>0</v>
      </c>
      <c r="L332" s="12">
        <f t="shared" si="29"/>
        <v>0</v>
      </c>
      <c r="M332" s="12">
        <f t="shared" si="30"/>
        <v>0</v>
      </c>
      <c r="N332" s="12">
        <f t="shared" si="31"/>
        <v>0</v>
      </c>
      <c r="O332" s="12">
        <f t="shared" si="32"/>
        <v>0</v>
      </c>
      <c r="P332" s="12">
        <f t="shared" si="33"/>
        <v>0</v>
      </c>
      <c r="Q332" s="12">
        <f t="shared" si="34"/>
        <v>0</v>
      </c>
      <c r="R332" s="12">
        <f>IF(E332&lt;1,0,IF(A332&lt;(Støtteark!$H$4-5),0,(IF(G332="Utførelse",(K332+L332+M332+N332+O332+P332),IF(G332="Fagkontroll",(Q332),0)))))</f>
        <v>0</v>
      </c>
      <c r="S332" s="12">
        <f>IF(A332&lt;(Støtteark!$H$4-5),0,B332)</f>
        <v>0</v>
      </c>
    </row>
    <row r="333" spans="1:19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32"/>
      <c r="K333" s="12">
        <f t="shared" si="28"/>
        <v>0</v>
      </c>
      <c r="L333" s="12">
        <f t="shared" si="29"/>
        <v>0</v>
      </c>
      <c r="M333" s="12">
        <f t="shared" si="30"/>
        <v>0</v>
      </c>
      <c r="N333" s="12">
        <f t="shared" si="31"/>
        <v>0</v>
      </c>
      <c r="O333" s="12">
        <f t="shared" si="32"/>
        <v>0</v>
      </c>
      <c r="P333" s="12">
        <f t="shared" si="33"/>
        <v>0</v>
      </c>
      <c r="Q333" s="12">
        <f t="shared" si="34"/>
        <v>0</v>
      </c>
      <c r="R333" s="12">
        <f>IF(E333&lt;1,0,IF(A333&lt;(Støtteark!$H$4-5),0,(IF(G333="Utførelse",(K333+L333+M333+N333+O333+P333),IF(G333="Fagkontroll",(Q333),0)))))</f>
        <v>0</v>
      </c>
      <c r="S333" s="12">
        <f>IF(A333&lt;(Støtteark!$H$4-5),0,B333)</f>
        <v>0</v>
      </c>
    </row>
    <row r="334" spans="1:19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32"/>
      <c r="K334" s="12">
        <f t="shared" ref="K334:K397" si="35">IF(E334&lt;1,0,(IF(G334="Utførelse",IF(F334="Dambruddsbølgeberegninger",B334,0),0)))</f>
        <v>0</v>
      </c>
      <c r="L334" s="12">
        <f t="shared" ref="L334:L397" si="36">IF(E334&lt;1,0,(IF(G334="Utførelse",IF(F334="Kapasitet åpent flomløp",B334,0),0)))</f>
        <v>0</v>
      </c>
      <c r="M334" s="12">
        <f t="shared" ref="M334:M397" si="37">IF(E334&lt;1,0,(IF(G334="Utførelse",IF(F334="Kapasitet lukket flomløp",B334,0),0)))</f>
        <v>0</v>
      </c>
      <c r="N334" s="12">
        <f t="shared" ref="N334:N397" si="38">IF(E334&lt;1,0,(IF(G334="Utførelse",IF(F334="Kapasitet luker",B334,0),0)))</f>
        <v>0</v>
      </c>
      <c r="O334" s="12">
        <f t="shared" ref="O334:O397" si="39">IF(E334&lt;1,0,(IF(G334="Utførelse",IF(F334="Kapasitet overføringstunnel",B334,0),0)))</f>
        <v>0</v>
      </c>
      <c r="P334" s="12">
        <f t="shared" ref="P334:P397" si="40">IF(E334&lt;1,0,(IF(G334="Utførelse",IF(F334="Kapasitet kanal",B334,0),0)))</f>
        <v>0</v>
      </c>
      <c r="Q334" s="12">
        <f t="shared" ref="Q334:Q397" si="41">IF(K334+L334+M334+N334+O334+P334&gt;0,0,B334)</f>
        <v>0</v>
      </c>
      <c r="R334" s="12">
        <f>IF(E334&lt;1,0,IF(A334&lt;(Støtteark!$H$4-5),0,(IF(G334="Utførelse",(K334+L334+M334+N334+O334+P334),IF(G334="Fagkontroll",(Q334),0)))))</f>
        <v>0</v>
      </c>
      <c r="S334" s="12">
        <f>IF(A334&lt;(Støtteark!$H$4-5),0,B334)</f>
        <v>0</v>
      </c>
    </row>
    <row r="335" spans="1:19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32"/>
      <c r="K335" s="12">
        <f t="shared" si="35"/>
        <v>0</v>
      </c>
      <c r="L335" s="12">
        <f t="shared" si="36"/>
        <v>0</v>
      </c>
      <c r="M335" s="12">
        <f t="shared" si="37"/>
        <v>0</v>
      </c>
      <c r="N335" s="12">
        <f t="shared" si="38"/>
        <v>0</v>
      </c>
      <c r="O335" s="12">
        <f t="shared" si="39"/>
        <v>0</v>
      </c>
      <c r="P335" s="12">
        <f t="shared" si="40"/>
        <v>0</v>
      </c>
      <c r="Q335" s="12">
        <f t="shared" si="41"/>
        <v>0</v>
      </c>
      <c r="R335" s="12">
        <f>IF(E335&lt;1,0,IF(A335&lt;(Støtteark!$H$4-5),0,(IF(G335="Utførelse",(K335+L335+M335+N335+O335+P335),IF(G335="Fagkontroll",(Q335),0)))))</f>
        <v>0</v>
      </c>
      <c r="S335" s="12">
        <f>IF(A335&lt;(Støtteark!$H$4-5),0,B335)</f>
        <v>0</v>
      </c>
    </row>
    <row r="336" spans="1:19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32"/>
      <c r="K336" s="12">
        <f t="shared" si="35"/>
        <v>0</v>
      </c>
      <c r="L336" s="12">
        <f t="shared" si="36"/>
        <v>0</v>
      </c>
      <c r="M336" s="12">
        <f t="shared" si="37"/>
        <v>0</v>
      </c>
      <c r="N336" s="12">
        <f t="shared" si="38"/>
        <v>0</v>
      </c>
      <c r="O336" s="12">
        <f t="shared" si="39"/>
        <v>0</v>
      </c>
      <c r="P336" s="12">
        <f t="shared" si="40"/>
        <v>0</v>
      </c>
      <c r="Q336" s="12">
        <f t="shared" si="41"/>
        <v>0</v>
      </c>
      <c r="R336" s="12">
        <f>IF(E336&lt;1,0,IF(A336&lt;(Støtteark!$H$4-5),0,(IF(G336="Utførelse",(K336+L336+M336+N336+O336+P336),IF(G336="Fagkontroll",(Q336),0)))))</f>
        <v>0</v>
      </c>
      <c r="S336" s="12">
        <f>IF(A336&lt;(Støtteark!$H$4-5),0,B336)</f>
        <v>0</v>
      </c>
    </row>
    <row r="337" spans="1:19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32"/>
      <c r="K337" s="12">
        <f t="shared" si="35"/>
        <v>0</v>
      </c>
      <c r="L337" s="12">
        <f t="shared" si="36"/>
        <v>0</v>
      </c>
      <c r="M337" s="12">
        <f t="shared" si="37"/>
        <v>0</v>
      </c>
      <c r="N337" s="12">
        <f t="shared" si="38"/>
        <v>0</v>
      </c>
      <c r="O337" s="12">
        <f t="shared" si="39"/>
        <v>0</v>
      </c>
      <c r="P337" s="12">
        <f t="shared" si="40"/>
        <v>0</v>
      </c>
      <c r="Q337" s="12">
        <f t="shared" si="41"/>
        <v>0</v>
      </c>
      <c r="R337" s="12">
        <f>IF(E337&lt;1,0,IF(A337&lt;(Støtteark!$H$4-5),0,(IF(G337="Utførelse",(K337+L337+M337+N337+O337+P337),IF(G337="Fagkontroll",(Q337),0)))))</f>
        <v>0</v>
      </c>
      <c r="S337" s="12">
        <f>IF(A337&lt;(Støtteark!$H$4-5),0,B337)</f>
        <v>0</v>
      </c>
    </row>
    <row r="338" spans="1:19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32"/>
      <c r="K338" s="12">
        <f t="shared" si="35"/>
        <v>0</v>
      </c>
      <c r="L338" s="12">
        <f t="shared" si="36"/>
        <v>0</v>
      </c>
      <c r="M338" s="12">
        <f t="shared" si="37"/>
        <v>0</v>
      </c>
      <c r="N338" s="12">
        <f t="shared" si="38"/>
        <v>0</v>
      </c>
      <c r="O338" s="12">
        <f t="shared" si="39"/>
        <v>0</v>
      </c>
      <c r="P338" s="12">
        <f t="shared" si="40"/>
        <v>0</v>
      </c>
      <c r="Q338" s="12">
        <f t="shared" si="41"/>
        <v>0</v>
      </c>
      <c r="R338" s="12">
        <f>IF(E338&lt;1,0,IF(A338&lt;(Støtteark!$H$4-5),0,(IF(G338="Utførelse",(K338+L338+M338+N338+O338+P338),IF(G338="Fagkontroll",(Q338),0)))))</f>
        <v>0</v>
      </c>
      <c r="S338" s="12">
        <f>IF(A338&lt;(Støtteark!$H$4-5),0,B338)</f>
        <v>0</v>
      </c>
    </row>
    <row r="339" spans="1:19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32"/>
      <c r="K339" s="12">
        <f t="shared" si="35"/>
        <v>0</v>
      </c>
      <c r="L339" s="12">
        <f t="shared" si="36"/>
        <v>0</v>
      </c>
      <c r="M339" s="12">
        <f t="shared" si="37"/>
        <v>0</v>
      </c>
      <c r="N339" s="12">
        <f t="shared" si="38"/>
        <v>0</v>
      </c>
      <c r="O339" s="12">
        <f t="shared" si="39"/>
        <v>0</v>
      </c>
      <c r="P339" s="12">
        <f t="shared" si="40"/>
        <v>0</v>
      </c>
      <c r="Q339" s="12">
        <f t="shared" si="41"/>
        <v>0</v>
      </c>
      <c r="R339" s="12">
        <f>IF(E339&lt;1,0,IF(A339&lt;(Støtteark!$H$4-5),0,(IF(G339="Utførelse",(K339+L339+M339+N339+O339+P339),IF(G339="Fagkontroll",(Q339),0)))))</f>
        <v>0</v>
      </c>
      <c r="S339" s="12">
        <f>IF(A339&lt;(Støtteark!$H$4-5),0,B339)</f>
        <v>0</v>
      </c>
    </row>
    <row r="340" spans="1:19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32"/>
      <c r="K340" s="12">
        <f t="shared" si="35"/>
        <v>0</v>
      </c>
      <c r="L340" s="12">
        <f t="shared" si="36"/>
        <v>0</v>
      </c>
      <c r="M340" s="12">
        <f t="shared" si="37"/>
        <v>0</v>
      </c>
      <c r="N340" s="12">
        <f t="shared" si="38"/>
        <v>0</v>
      </c>
      <c r="O340" s="12">
        <f t="shared" si="39"/>
        <v>0</v>
      </c>
      <c r="P340" s="12">
        <f t="shared" si="40"/>
        <v>0</v>
      </c>
      <c r="Q340" s="12">
        <f t="shared" si="41"/>
        <v>0</v>
      </c>
      <c r="R340" s="12">
        <f>IF(E340&lt;1,0,IF(A340&lt;(Støtteark!$H$4-5),0,(IF(G340="Utførelse",(K340+L340+M340+N340+O340+P340),IF(G340="Fagkontroll",(Q340),0)))))</f>
        <v>0</v>
      </c>
      <c r="S340" s="12">
        <f>IF(A340&lt;(Støtteark!$H$4-5),0,B340)</f>
        <v>0</v>
      </c>
    </row>
    <row r="341" spans="1:19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32"/>
      <c r="K341" s="12">
        <f t="shared" si="35"/>
        <v>0</v>
      </c>
      <c r="L341" s="12">
        <f t="shared" si="36"/>
        <v>0</v>
      </c>
      <c r="M341" s="12">
        <f t="shared" si="37"/>
        <v>0</v>
      </c>
      <c r="N341" s="12">
        <f t="shared" si="38"/>
        <v>0</v>
      </c>
      <c r="O341" s="12">
        <f t="shared" si="39"/>
        <v>0</v>
      </c>
      <c r="P341" s="12">
        <f t="shared" si="40"/>
        <v>0</v>
      </c>
      <c r="Q341" s="12">
        <f t="shared" si="41"/>
        <v>0</v>
      </c>
      <c r="R341" s="12">
        <f>IF(E341&lt;1,0,IF(A341&lt;(Støtteark!$H$4-5),0,(IF(G341="Utførelse",(K341+L341+M341+N341+O341+P341),IF(G341="Fagkontroll",(Q341),0)))))</f>
        <v>0</v>
      </c>
      <c r="S341" s="12">
        <f>IF(A341&lt;(Støtteark!$H$4-5),0,B341)</f>
        <v>0</v>
      </c>
    </row>
    <row r="342" spans="1:19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32"/>
      <c r="K342" s="12">
        <f t="shared" si="35"/>
        <v>0</v>
      </c>
      <c r="L342" s="12">
        <f t="shared" si="36"/>
        <v>0</v>
      </c>
      <c r="M342" s="12">
        <f t="shared" si="37"/>
        <v>0</v>
      </c>
      <c r="N342" s="12">
        <f t="shared" si="38"/>
        <v>0</v>
      </c>
      <c r="O342" s="12">
        <f t="shared" si="39"/>
        <v>0</v>
      </c>
      <c r="P342" s="12">
        <f t="shared" si="40"/>
        <v>0</v>
      </c>
      <c r="Q342" s="12">
        <f t="shared" si="41"/>
        <v>0</v>
      </c>
      <c r="R342" s="12">
        <f>IF(E342&lt;1,0,IF(A342&lt;(Støtteark!$H$4-5),0,(IF(G342="Utførelse",(K342+L342+M342+N342+O342+P342),IF(G342="Fagkontroll",(Q342),0)))))</f>
        <v>0</v>
      </c>
      <c r="S342" s="12">
        <f>IF(A342&lt;(Støtteark!$H$4-5),0,B342)</f>
        <v>0</v>
      </c>
    </row>
    <row r="343" spans="1:19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32"/>
      <c r="K343" s="12">
        <f t="shared" si="35"/>
        <v>0</v>
      </c>
      <c r="L343" s="12">
        <f t="shared" si="36"/>
        <v>0</v>
      </c>
      <c r="M343" s="12">
        <f t="shared" si="37"/>
        <v>0</v>
      </c>
      <c r="N343" s="12">
        <f t="shared" si="38"/>
        <v>0</v>
      </c>
      <c r="O343" s="12">
        <f t="shared" si="39"/>
        <v>0</v>
      </c>
      <c r="P343" s="12">
        <f t="shared" si="40"/>
        <v>0</v>
      </c>
      <c r="Q343" s="12">
        <f t="shared" si="41"/>
        <v>0</v>
      </c>
      <c r="R343" s="12">
        <f>IF(E343&lt;1,0,IF(A343&lt;(Støtteark!$H$4-5),0,(IF(G343="Utførelse",(K343+L343+M343+N343+O343+P343),IF(G343="Fagkontroll",(Q343),0)))))</f>
        <v>0</v>
      </c>
      <c r="S343" s="12">
        <f>IF(A343&lt;(Støtteark!$H$4-5),0,B343)</f>
        <v>0</v>
      </c>
    </row>
    <row r="344" spans="1:19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32"/>
      <c r="K344" s="12">
        <f t="shared" si="35"/>
        <v>0</v>
      </c>
      <c r="L344" s="12">
        <f t="shared" si="36"/>
        <v>0</v>
      </c>
      <c r="M344" s="12">
        <f t="shared" si="37"/>
        <v>0</v>
      </c>
      <c r="N344" s="12">
        <f t="shared" si="38"/>
        <v>0</v>
      </c>
      <c r="O344" s="12">
        <f t="shared" si="39"/>
        <v>0</v>
      </c>
      <c r="P344" s="12">
        <f t="shared" si="40"/>
        <v>0</v>
      </c>
      <c r="Q344" s="12">
        <f t="shared" si="41"/>
        <v>0</v>
      </c>
      <c r="R344" s="12">
        <f>IF(E344&lt;1,0,IF(A344&lt;(Støtteark!$H$4-5),0,(IF(G344="Utførelse",(K344+L344+M344+N344+O344+P344),IF(G344="Fagkontroll",(Q344),0)))))</f>
        <v>0</v>
      </c>
      <c r="S344" s="12">
        <f>IF(A344&lt;(Støtteark!$H$4-5),0,B344)</f>
        <v>0</v>
      </c>
    </row>
    <row r="345" spans="1:19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32"/>
      <c r="K345" s="12">
        <f t="shared" si="35"/>
        <v>0</v>
      </c>
      <c r="L345" s="12">
        <f t="shared" si="36"/>
        <v>0</v>
      </c>
      <c r="M345" s="12">
        <f t="shared" si="37"/>
        <v>0</v>
      </c>
      <c r="N345" s="12">
        <f t="shared" si="38"/>
        <v>0</v>
      </c>
      <c r="O345" s="12">
        <f t="shared" si="39"/>
        <v>0</v>
      </c>
      <c r="P345" s="12">
        <f t="shared" si="40"/>
        <v>0</v>
      </c>
      <c r="Q345" s="12">
        <f t="shared" si="41"/>
        <v>0</v>
      </c>
      <c r="R345" s="12">
        <f>IF(E345&lt;1,0,IF(A345&lt;(Støtteark!$H$4-5),0,(IF(G345="Utførelse",(K345+L345+M345+N345+O345+P345),IF(G345="Fagkontroll",(Q345),0)))))</f>
        <v>0</v>
      </c>
      <c r="S345" s="12">
        <f>IF(A345&lt;(Støtteark!$H$4-5),0,B345)</f>
        <v>0</v>
      </c>
    </row>
    <row r="346" spans="1:19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32"/>
      <c r="K346" s="12">
        <f t="shared" si="35"/>
        <v>0</v>
      </c>
      <c r="L346" s="12">
        <f t="shared" si="36"/>
        <v>0</v>
      </c>
      <c r="M346" s="12">
        <f t="shared" si="37"/>
        <v>0</v>
      </c>
      <c r="N346" s="12">
        <f t="shared" si="38"/>
        <v>0</v>
      </c>
      <c r="O346" s="12">
        <f t="shared" si="39"/>
        <v>0</v>
      </c>
      <c r="P346" s="12">
        <f t="shared" si="40"/>
        <v>0</v>
      </c>
      <c r="Q346" s="12">
        <f t="shared" si="41"/>
        <v>0</v>
      </c>
      <c r="R346" s="12">
        <f>IF(E346&lt;1,0,IF(A346&lt;(Støtteark!$H$4-5),0,(IF(G346="Utførelse",(K346+L346+M346+N346+O346+P346),IF(G346="Fagkontroll",(Q346),0)))))</f>
        <v>0</v>
      </c>
      <c r="S346" s="12">
        <f>IF(A346&lt;(Støtteark!$H$4-5),0,B346)</f>
        <v>0</v>
      </c>
    </row>
    <row r="347" spans="1:19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32"/>
      <c r="K347" s="12">
        <f t="shared" si="35"/>
        <v>0</v>
      </c>
      <c r="L347" s="12">
        <f t="shared" si="36"/>
        <v>0</v>
      </c>
      <c r="M347" s="12">
        <f t="shared" si="37"/>
        <v>0</v>
      </c>
      <c r="N347" s="12">
        <f t="shared" si="38"/>
        <v>0</v>
      </c>
      <c r="O347" s="12">
        <f t="shared" si="39"/>
        <v>0</v>
      </c>
      <c r="P347" s="12">
        <f t="shared" si="40"/>
        <v>0</v>
      </c>
      <c r="Q347" s="12">
        <f t="shared" si="41"/>
        <v>0</v>
      </c>
      <c r="R347" s="12">
        <f>IF(E347&lt;1,0,IF(A347&lt;(Støtteark!$H$4-5),0,(IF(G347="Utførelse",(K347+L347+M347+N347+O347+P347),IF(G347="Fagkontroll",(Q347),0)))))</f>
        <v>0</v>
      </c>
      <c r="S347" s="12">
        <f>IF(A347&lt;(Støtteark!$H$4-5),0,B347)</f>
        <v>0</v>
      </c>
    </row>
    <row r="348" spans="1:19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32"/>
      <c r="K348" s="12">
        <f t="shared" si="35"/>
        <v>0</v>
      </c>
      <c r="L348" s="12">
        <f t="shared" si="36"/>
        <v>0</v>
      </c>
      <c r="M348" s="12">
        <f t="shared" si="37"/>
        <v>0</v>
      </c>
      <c r="N348" s="12">
        <f t="shared" si="38"/>
        <v>0</v>
      </c>
      <c r="O348" s="12">
        <f t="shared" si="39"/>
        <v>0</v>
      </c>
      <c r="P348" s="12">
        <f t="shared" si="40"/>
        <v>0</v>
      </c>
      <c r="Q348" s="12">
        <f t="shared" si="41"/>
        <v>0</v>
      </c>
      <c r="R348" s="12">
        <f>IF(E348&lt;1,0,IF(A348&lt;(Støtteark!$H$4-5),0,(IF(G348="Utførelse",(K348+L348+M348+N348+O348+P348),IF(G348="Fagkontroll",(Q348),0)))))</f>
        <v>0</v>
      </c>
      <c r="S348" s="12">
        <f>IF(A348&lt;(Støtteark!$H$4-5),0,B348)</f>
        <v>0</v>
      </c>
    </row>
    <row r="349" spans="1:19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32"/>
      <c r="K349" s="12">
        <f t="shared" si="35"/>
        <v>0</v>
      </c>
      <c r="L349" s="12">
        <f t="shared" si="36"/>
        <v>0</v>
      </c>
      <c r="M349" s="12">
        <f t="shared" si="37"/>
        <v>0</v>
      </c>
      <c r="N349" s="12">
        <f t="shared" si="38"/>
        <v>0</v>
      </c>
      <c r="O349" s="12">
        <f t="shared" si="39"/>
        <v>0</v>
      </c>
      <c r="P349" s="12">
        <f t="shared" si="40"/>
        <v>0</v>
      </c>
      <c r="Q349" s="12">
        <f t="shared" si="41"/>
        <v>0</v>
      </c>
      <c r="R349" s="12">
        <f>IF(E349&lt;1,0,IF(A349&lt;(Støtteark!$H$4-5),0,(IF(G349="Utførelse",(K349+L349+M349+N349+O349+P349),IF(G349="Fagkontroll",(Q349),0)))))</f>
        <v>0</v>
      </c>
      <c r="S349" s="12">
        <f>IF(A349&lt;(Støtteark!$H$4-5),0,B349)</f>
        <v>0</v>
      </c>
    </row>
    <row r="350" spans="1:19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32"/>
      <c r="K350" s="12">
        <f t="shared" si="35"/>
        <v>0</v>
      </c>
      <c r="L350" s="12">
        <f t="shared" si="36"/>
        <v>0</v>
      </c>
      <c r="M350" s="12">
        <f t="shared" si="37"/>
        <v>0</v>
      </c>
      <c r="N350" s="12">
        <f t="shared" si="38"/>
        <v>0</v>
      </c>
      <c r="O350" s="12">
        <f t="shared" si="39"/>
        <v>0</v>
      </c>
      <c r="P350" s="12">
        <f t="shared" si="40"/>
        <v>0</v>
      </c>
      <c r="Q350" s="12">
        <f t="shared" si="41"/>
        <v>0</v>
      </c>
      <c r="R350" s="12">
        <f>IF(E350&lt;1,0,IF(A350&lt;(Støtteark!$H$4-5),0,(IF(G350="Utførelse",(K350+L350+M350+N350+O350+P350),IF(G350="Fagkontroll",(Q350),0)))))</f>
        <v>0</v>
      </c>
      <c r="S350" s="12">
        <f>IF(A350&lt;(Støtteark!$H$4-5),0,B350)</f>
        <v>0</v>
      </c>
    </row>
    <row r="351" spans="1:19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32"/>
      <c r="K351" s="12">
        <f t="shared" si="35"/>
        <v>0</v>
      </c>
      <c r="L351" s="12">
        <f t="shared" si="36"/>
        <v>0</v>
      </c>
      <c r="M351" s="12">
        <f t="shared" si="37"/>
        <v>0</v>
      </c>
      <c r="N351" s="12">
        <f t="shared" si="38"/>
        <v>0</v>
      </c>
      <c r="O351" s="12">
        <f t="shared" si="39"/>
        <v>0</v>
      </c>
      <c r="P351" s="12">
        <f t="shared" si="40"/>
        <v>0</v>
      </c>
      <c r="Q351" s="12">
        <f t="shared" si="41"/>
        <v>0</v>
      </c>
      <c r="R351" s="12">
        <f>IF(E351&lt;1,0,IF(A351&lt;(Støtteark!$H$4-5),0,(IF(G351="Utførelse",(K351+L351+M351+N351+O351+P351),IF(G351="Fagkontroll",(Q351),0)))))</f>
        <v>0</v>
      </c>
      <c r="S351" s="12">
        <f>IF(A351&lt;(Støtteark!$H$4-5),0,B351)</f>
        <v>0</v>
      </c>
    </row>
    <row r="352" spans="1:19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32"/>
      <c r="K352" s="12">
        <f t="shared" si="35"/>
        <v>0</v>
      </c>
      <c r="L352" s="12">
        <f t="shared" si="36"/>
        <v>0</v>
      </c>
      <c r="M352" s="12">
        <f t="shared" si="37"/>
        <v>0</v>
      </c>
      <c r="N352" s="12">
        <f t="shared" si="38"/>
        <v>0</v>
      </c>
      <c r="O352" s="12">
        <f t="shared" si="39"/>
        <v>0</v>
      </c>
      <c r="P352" s="12">
        <f t="shared" si="40"/>
        <v>0</v>
      </c>
      <c r="Q352" s="12">
        <f t="shared" si="41"/>
        <v>0</v>
      </c>
      <c r="R352" s="12">
        <f>IF(E352&lt;1,0,IF(A352&lt;(Støtteark!$H$4-5),0,(IF(G352="Utførelse",(K352+L352+M352+N352+O352+P352),IF(G352="Fagkontroll",(Q352),0)))))</f>
        <v>0</v>
      </c>
      <c r="S352" s="12">
        <f>IF(A352&lt;(Støtteark!$H$4-5),0,B352)</f>
        <v>0</v>
      </c>
    </row>
    <row r="353" spans="1:19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32"/>
      <c r="K353" s="12">
        <f t="shared" si="35"/>
        <v>0</v>
      </c>
      <c r="L353" s="12">
        <f t="shared" si="36"/>
        <v>0</v>
      </c>
      <c r="M353" s="12">
        <f t="shared" si="37"/>
        <v>0</v>
      </c>
      <c r="N353" s="12">
        <f t="shared" si="38"/>
        <v>0</v>
      </c>
      <c r="O353" s="12">
        <f t="shared" si="39"/>
        <v>0</v>
      </c>
      <c r="P353" s="12">
        <f t="shared" si="40"/>
        <v>0</v>
      </c>
      <c r="Q353" s="12">
        <f t="shared" si="41"/>
        <v>0</v>
      </c>
      <c r="R353" s="12">
        <f>IF(E353&lt;1,0,IF(A353&lt;(Støtteark!$H$4-5),0,(IF(G353="Utførelse",(K353+L353+M353+N353+O353+P353),IF(G353="Fagkontroll",(Q353),0)))))</f>
        <v>0</v>
      </c>
      <c r="S353" s="12">
        <f>IF(A353&lt;(Støtteark!$H$4-5),0,B353)</f>
        <v>0</v>
      </c>
    </row>
    <row r="354" spans="1:19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32"/>
      <c r="K354" s="12">
        <f t="shared" si="35"/>
        <v>0</v>
      </c>
      <c r="L354" s="12">
        <f t="shared" si="36"/>
        <v>0</v>
      </c>
      <c r="M354" s="12">
        <f t="shared" si="37"/>
        <v>0</v>
      </c>
      <c r="N354" s="12">
        <f t="shared" si="38"/>
        <v>0</v>
      </c>
      <c r="O354" s="12">
        <f t="shared" si="39"/>
        <v>0</v>
      </c>
      <c r="P354" s="12">
        <f t="shared" si="40"/>
        <v>0</v>
      </c>
      <c r="Q354" s="12">
        <f t="shared" si="41"/>
        <v>0</v>
      </c>
      <c r="R354" s="12">
        <f>IF(E354&lt;1,0,IF(A354&lt;(Støtteark!$H$4-5),0,(IF(G354="Utførelse",(K354+L354+M354+N354+O354+P354),IF(G354="Fagkontroll",(Q354),0)))))</f>
        <v>0</v>
      </c>
      <c r="S354" s="12">
        <f>IF(A354&lt;(Støtteark!$H$4-5),0,B354)</f>
        <v>0</v>
      </c>
    </row>
    <row r="355" spans="1:19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32"/>
      <c r="K355" s="12">
        <f t="shared" si="35"/>
        <v>0</v>
      </c>
      <c r="L355" s="12">
        <f t="shared" si="36"/>
        <v>0</v>
      </c>
      <c r="M355" s="12">
        <f t="shared" si="37"/>
        <v>0</v>
      </c>
      <c r="N355" s="12">
        <f t="shared" si="38"/>
        <v>0</v>
      </c>
      <c r="O355" s="12">
        <f t="shared" si="39"/>
        <v>0</v>
      </c>
      <c r="P355" s="12">
        <f t="shared" si="40"/>
        <v>0</v>
      </c>
      <c r="Q355" s="12">
        <f t="shared" si="41"/>
        <v>0</v>
      </c>
      <c r="R355" s="12">
        <f>IF(E355&lt;1,0,IF(A355&lt;(Støtteark!$H$4-5),0,(IF(G355="Utførelse",(K355+L355+M355+N355+O355+P355),IF(G355="Fagkontroll",(Q355),0)))))</f>
        <v>0</v>
      </c>
      <c r="S355" s="12">
        <f>IF(A355&lt;(Støtteark!$H$4-5),0,B355)</f>
        <v>0</v>
      </c>
    </row>
    <row r="356" spans="1:19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32"/>
      <c r="K356" s="12">
        <f t="shared" si="35"/>
        <v>0</v>
      </c>
      <c r="L356" s="12">
        <f t="shared" si="36"/>
        <v>0</v>
      </c>
      <c r="M356" s="12">
        <f t="shared" si="37"/>
        <v>0</v>
      </c>
      <c r="N356" s="12">
        <f t="shared" si="38"/>
        <v>0</v>
      </c>
      <c r="O356" s="12">
        <f t="shared" si="39"/>
        <v>0</v>
      </c>
      <c r="P356" s="12">
        <f t="shared" si="40"/>
        <v>0</v>
      </c>
      <c r="Q356" s="12">
        <f t="shared" si="41"/>
        <v>0</v>
      </c>
      <c r="R356" s="12">
        <f>IF(E356&lt;1,0,IF(A356&lt;(Støtteark!$H$4-5),0,(IF(G356="Utførelse",(K356+L356+M356+N356+O356+P356),IF(G356="Fagkontroll",(Q356),0)))))</f>
        <v>0</v>
      </c>
      <c r="S356" s="12">
        <f>IF(A356&lt;(Støtteark!$H$4-5),0,B356)</f>
        <v>0</v>
      </c>
    </row>
    <row r="357" spans="1:19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32"/>
      <c r="K357" s="12">
        <f t="shared" si="35"/>
        <v>0</v>
      </c>
      <c r="L357" s="12">
        <f t="shared" si="36"/>
        <v>0</v>
      </c>
      <c r="M357" s="12">
        <f t="shared" si="37"/>
        <v>0</v>
      </c>
      <c r="N357" s="12">
        <f t="shared" si="38"/>
        <v>0</v>
      </c>
      <c r="O357" s="12">
        <f t="shared" si="39"/>
        <v>0</v>
      </c>
      <c r="P357" s="12">
        <f t="shared" si="40"/>
        <v>0</v>
      </c>
      <c r="Q357" s="12">
        <f t="shared" si="41"/>
        <v>0</v>
      </c>
      <c r="R357" s="12">
        <f>IF(E357&lt;1,0,IF(A357&lt;(Støtteark!$H$4-5),0,(IF(G357="Utførelse",(K357+L357+M357+N357+O357+P357),IF(G357="Fagkontroll",(Q357),0)))))</f>
        <v>0</v>
      </c>
      <c r="S357" s="12">
        <f>IF(A357&lt;(Støtteark!$H$4-5),0,B357)</f>
        <v>0</v>
      </c>
    </row>
    <row r="358" spans="1:19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32"/>
      <c r="K358" s="12">
        <f t="shared" si="35"/>
        <v>0</v>
      </c>
      <c r="L358" s="12">
        <f t="shared" si="36"/>
        <v>0</v>
      </c>
      <c r="M358" s="12">
        <f t="shared" si="37"/>
        <v>0</v>
      </c>
      <c r="N358" s="12">
        <f t="shared" si="38"/>
        <v>0</v>
      </c>
      <c r="O358" s="12">
        <f t="shared" si="39"/>
        <v>0</v>
      </c>
      <c r="P358" s="12">
        <f t="shared" si="40"/>
        <v>0</v>
      </c>
      <c r="Q358" s="12">
        <f t="shared" si="41"/>
        <v>0</v>
      </c>
      <c r="R358" s="12">
        <f>IF(E358&lt;1,0,IF(A358&lt;(Støtteark!$H$4-5),0,(IF(G358="Utførelse",(K358+L358+M358+N358+O358+P358),IF(G358="Fagkontroll",(Q358),0)))))</f>
        <v>0</v>
      </c>
      <c r="S358" s="12">
        <f>IF(A358&lt;(Støtteark!$H$4-5),0,B358)</f>
        <v>0</v>
      </c>
    </row>
    <row r="359" spans="1:19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32"/>
      <c r="K359" s="12">
        <f t="shared" si="35"/>
        <v>0</v>
      </c>
      <c r="L359" s="12">
        <f t="shared" si="36"/>
        <v>0</v>
      </c>
      <c r="M359" s="12">
        <f t="shared" si="37"/>
        <v>0</v>
      </c>
      <c r="N359" s="12">
        <f t="shared" si="38"/>
        <v>0</v>
      </c>
      <c r="O359" s="12">
        <f t="shared" si="39"/>
        <v>0</v>
      </c>
      <c r="P359" s="12">
        <f t="shared" si="40"/>
        <v>0</v>
      </c>
      <c r="Q359" s="12">
        <f t="shared" si="41"/>
        <v>0</v>
      </c>
      <c r="R359" s="12">
        <f>IF(E359&lt;1,0,IF(A359&lt;(Støtteark!$H$4-5),0,(IF(G359="Utførelse",(K359+L359+M359+N359+O359+P359),IF(G359="Fagkontroll",(Q359),0)))))</f>
        <v>0</v>
      </c>
      <c r="S359" s="12">
        <f>IF(A359&lt;(Støtteark!$H$4-5),0,B359)</f>
        <v>0</v>
      </c>
    </row>
    <row r="360" spans="1:19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32"/>
      <c r="K360" s="12">
        <f t="shared" si="35"/>
        <v>0</v>
      </c>
      <c r="L360" s="12">
        <f t="shared" si="36"/>
        <v>0</v>
      </c>
      <c r="M360" s="12">
        <f t="shared" si="37"/>
        <v>0</v>
      </c>
      <c r="N360" s="12">
        <f t="shared" si="38"/>
        <v>0</v>
      </c>
      <c r="O360" s="12">
        <f t="shared" si="39"/>
        <v>0</v>
      </c>
      <c r="P360" s="12">
        <f t="shared" si="40"/>
        <v>0</v>
      </c>
      <c r="Q360" s="12">
        <f t="shared" si="41"/>
        <v>0</v>
      </c>
      <c r="R360" s="12">
        <f>IF(E360&lt;1,0,IF(A360&lt;(Støtteark!$H$4-5),0,(IF(G360="Utførelse",(K360+L360+M360+N360+O360+P360),IF(G360="Fagkontroll",(Q360),0)))))</f>
        <v>0</v>
      </c>
      <c r="S360" s="12">
        <f>IF(A360&lt;(Støtteark!$H$4-5),0,B360)</f>
        <v>0</v>
      </c>
    </row>
    <row r="361" spans="1:19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32"/>
      <c r="K361" s="12">
        <f t="shared" si="35"/>
        <v>0</v>
      </c>
      <c r="L361" s="12">
        <f t="shared" si="36"/>
        <v>0</v>
      </c>
      <c r="M361" s="12">
        <f t="shared" si="37"/>
        <v>0</v>
      </c>
      <c r="N361" s="12">
        <f t="shared" si="38"/>
        <v>0</v>
      </c>
      <c r="O361" s="12">
        <f t="shared" si="39"/>
        <v>0</v>
      </c>
      <c r="P361" s="12">
        <f t="shared" si="40"/>
        <v>0</v>
      </c>
      <c r="Q361" s="12">
        <f t="shared" si="41"/>
        <v>0</v>
      </c>
      <c r="R361" s="12">
        <f>IF(E361&lt;1,0,IF(A361&lt;(Støtteark!$H$4-5),0,(IF(G361="Utførelse",(K361+L361+M361+N361+O361+P361),IF(G361="Fagkontroll",(Q361),0)))))</f>
        <v>0</v>
      </c>
      <c r="S361" s="12">
        <f>IF(A361&lt;(Støtteark!$H$4-5),0,B361)</f>
        <v>0</v>
      </c>
    </row>
    <row r="362" spans="1:19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32"/>
      <c r="K362" s="12">
        <f t="shared" si="35"/>
        <v>0</v>
      </c>
      <c r="L362" s="12">
        <f t="shared" si="36"/>
        <v>0</v>
      </c>
      <c r="M362" s="12">
        <f t="shared" si="37"/>
        <v>0</v>
      </c>
      <c r="N362" s="12">
        <f t="shared" si="38"/>
        <v>0</v>
      </c>
      <c r="O362" s="12">
        <f t="shared" si="39"/>
        <v>0</v>
      </c>
      <c r="P362" s="12">
        <f t="shared" si="40"/>
        <v>0</v>
      </c>
      <c r="Q362" s="12">
        <f t="shared" si="41"/>
        <v>0</v>
      </c>
      <c r="R362" s="12">
        <f>IF(E362&lt;1,0,IF(A362&lt;(Støtteark!$H$4-5),0,(IF(G362="Utførelse",(K362+L362+M362+N362+O362+P362),IF(G362="Fagkontroll",(Q362),0)))))</f>
        <v>0</v>
      </c>
      <c r="S362" s="12">
        <f>IF(A362&lt;(Støtteark!$H$4-5),0,B362)</f>
        <v>0</v>
      </c>
    </row>
    <row r="363" spans="1:19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32"/>
      <c r="K363" s="12">
        <f t="shared" si="35"/>
        <v>0</v>
      </c>
      <c r="L363" s="12">
        <f t="shared" si="36"/>
        <v>0</v>
      </c>
      <c r="M363" s="12">
        <f t="shared" si="37"/>
        <v>0</v>
      </c>
      <c r="N363" s="12">
        <f t="shared" si="38"/>
        <v>0</v>
      </c>
      <c r="O363" s="12">
        <f t="shared" si="39"/>
        <v>0</v>
      </c>
      <c r="P363" s="12">
        <f t="shared" si="40"/>
        <v>0</v>
      </c>
      <c r="Q363" s="12">
        <f t="shared" si="41"/>
        <v>0</v>
      </c>
      <c r="R363" s="12">
        <f>IF(E363&lt;1,0,IF(A363&lt;(Støtteark!$H$4-5),0,(IF(G363="Utførelse",(K363+L363+M363+N363+O363+P363),IF(G363="Fagkontroll",(Q363),0)))))</f>
        <v>0</v>
      </c>
      <c r="S363" s="12">
        <f>IF(A363&lt;(Støtteark!$H$4-5),0,B363)</f>
        <v>0</v>
      </c>
    </row>
    <row r="364" spans="1:19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32"/>
      <c r="K364" s="12">
        <f t="shared" si="35"/>
        <v>0</v>
      </c>
      <c r="L364" s="12">
        <f t="shared" si="36"/>
        <v>0</v>
      </c>
      <c r="M364" s="12">
        <f t="shared" si="37"/>
        <v>0</v>
      </c>
      <c r="N364" s="12">
        <f t="shared" si="38"/>
        <v>0</v>
      </c>
      <c r="O364" s="12">
        <f t="shared" si="39"/>
        <v>0</v>
      </c>
      <c r="P364" s="12">
        <f t="shared" si="40"/>
        <v>0</v>
      </c>
      <c r="Q364" s="12">
        <f t="shared" si="41"/>
        <v>0</v>
      </c>
      <c r="R364" s="12">
        <f>IF(E364&lt;1,0,IF(A364&lt;(Støtteark!$H$4-5),0,(IF(G364="Utførelse",(K364+L364+M364+N364+O364+P364),IF(G364="Fagkontroll",(Q364),0)))))</f>
        <v>0</v>
      </c>
      <c r="S364" s="12">
        <f>IF(A364&lt;(Støtteark!$H$4-5),0,B364)</f>
        <v>0</v>
      </c>
    </row>
    <row r="365" spans="1:19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32"/>
      <c r="K365" s="12">
        <f t="shared" si="35"/>
        <v>0</v>
      </c>
      <c r="L365" s="12">
        <f t="shared" si="36"/>
        <v>0</v>
      </c>
      <c r="M365" s="12">
        <f t="shared" si="37"/>
        <v>0</v>
      </c>
      <c r="N365" s="12">
        <f t="shared" si="38"/>
        <v>0</v>
      </c>
      <c r="O365" s="12">
        <f t="shared" si="39"/>
        <v>0</v>
      </c>
      <c r="P365" s="12">
        <f t="shared" si="40"/>
        <v>0</v>
      </c>
      <c r="Q365" s="12">
        <f t="shared" si="41"/>
        <v>0</v>
      </c>
      <c r="R365" s="12">
        <f>IF(E365&lt;1,0,IF(A365&lt;(Støtteark!$H$4-5),0,(IF(G365="Utførelse",(K365+L365+M365+N365+O365+P365),IF(G365="Fagkontroll",(Q365),0)))))</f>
        <v>0</v>
      </c>
      <c r="S365" s="12">
        <f>IF(A365&lt;(Støtteark!$H$4-5),0,B365)</f>
        <v>0</v>
      </c>
    </row>
    <row r="366" spans="1:19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32"/>
      <c r="K366" s="12">
        <f t="shared" si="35"/>
        <v>0</v>
      </c>
      <c r="L366" s="12">
        <f t="shared" si="36"/>
        <v>0</v>
      </c>
      <c r="M366" s="12">
        <f t="shared" si="37"/>
        <v>0</v>
      </c>
      <c r="N366" s="12">
        <f t="shared" si="38"/>
        <v>0</v>
      </c>
      <c r="O366" s="12">
        <f t="shared" si="39"/>
        <v>0</v>
      </c>
      <c r="P366" s="12">
        <f t="shared" si="40"/>
        <v>0</v>
      </c>
      <c r="Q366" s="12">
        <f t="shared" si="41"/>
        <v>0</v>
      </c>
      <c r="R366" s="12">
        <f>IF(E366&lt;1,0,IF(A366&lt;(Støtteark!$H$4-5),0,(IF(G366="Utførelse",(K366+L366+M366+N366+O366+P366),IF(G366="Fagkontroll",(Q366),0)))))</f>
        <v>0</v>
      </c>
      <c r="S366" s="12">
        <f>IF(A366&lt;(Støtteark!$H$4-5),0,B366)</f>
        <v>0</v>
      </c>
    </row>
    <row r="367" spans="1:19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32"/>
      <c r="K367" s="12">
        <f t="shared" si="35"/>
        <v>0</v>
      </c>
      <c r="L367" s="12">
        <f t="shared" si="36"/>
        <v>0</v>
      </c>
      <c r="M367" s="12">
        <f t="shared" si="37"/>
        <v>0</v>
      </c>
      <c r="N367" s="12">
        <f t="shared" si="38"/>
        <v>0</v>
      </c>
      <c r="O367" s="12">
        <f t="shared" si="39"/>
        <v>0</v>
      </c>
      <c r="P367" s="12">
        <f t="shared" si="40"/>
        <v>0</v>
      </c>
      <c r="Q367" s="12">
        <f t="shared" si="41"/>
        <v>0</v>
      </c>
      <c r="R367" s="12">
        <f>IF(E367&lt;1,0,IF(A367&lt;(Støtteark!$H$4-5),0,(IF(G367="Utførelse",(K367+L367+M367+N367+O367+P367),IF(G367="Fagkontroll",(Q367),0)))))</f>
        <v>0</v>
      </c>
      <c r="S367" s="12">
        <f>IF(A367&lt;(Støtteark!$H$4-5),0,B367)</f>
        <v>0</v>
      </c>
    </row>
    <row r="368" spans="1:19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32"/>
      <c r="K368" s="12">
        <f t="shared" si="35"/>
        <v>0</v>
      </c>
      <c r="L368" s="12">
        <f t="shared" si="36"/>
        <v>0</v>
      </c>
      <c r="M368" s="12">
        <f t="shared" si="37"/>
        <v>0</v>
      </c>
      <c r="N368" s="12">
        <f t="shared" si="38"/>
        <v>0</v>
      </c>
      <c r="O368" s="12">
        <f t="shared" si="39"/>
        <v>0</v>
      </c>
      <c r="P368" s="12">
        <f t="shared" si="40"/>
        <v>0</v>
      </c>
      <c r="Q368" s="12">
        <f t="shared" si="41"/>
        <v>0</v>
      </c>
      <c r="R368" s="12">
        <f>IF(E368&lt;1,0,IF(A368&lt;(Støtteark!$H$4-5),0,(IF(G368="Utførelse",(K368+L368+M368+N368+O368+P368),IF(G368="Fagkontroll",(Q368),0)))))</f>
        <v>0</v>
      </c>
      <c r="S368" s="12">
        <f>IF(A368&lt;(Støtteark!$H$4-5),0,B368)</f>
        <v>0</v>
      </c>
    </row>
    <row r="369" spans="1:19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32"/>
      <c r="K369" s="12">
        <f t="shared" si="35"/>
        <v>0</v>
      </c>
      <c r="L369" s="12">
        <f t="shared" si="36"/>
        <v>0</v>
      </c>
      <c r="M369" s="12">
        <f t="shared" si="37"/>
        <v>0</v>
      </c>
      <c r="N369" s="12">
        <f t="shared" si="38"/>
        <v>0</v>
      </c>
      <c r="O369" s="12">
        <f t="shared" si="39"/>
        <v>0</v>
      </c>
      <c r="P369" s="12">
        <f t="shared" si="40"/>
        <v>0</v>
      </c>
      <c r="Q369" s="12">
        <f t="shared" si="41"/>
        <v>0</v>
      </c>
      <c r="R369" s="12">
        <f>IF(E369&lt;1,0,IF(A369&lt;(Støtteark!$H$4-5),0,(IF(G369="Utførelse",(K369+L369+M369+N369+O369+P369),IF(G369="Fagkontroll",(Q369),0)))))</f>
        <v>0</v>
      </c>
      <c r="S369" s="12">
        <f>IF(A369&lt;(Støtteark!$H$4-5),0,B369)</f>
        <v>0</v>
      </c>
    </row>
    <row r="370" spans="1:19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32"/>
      <c r="K370" s="12">
        <f t="shared" si="35"/>
        <v>0</v>
      </c>
      <c r="L370" s="12">
        <f t="shared" si="36"/>
        <v>0</v>
      </c>
      <c r="M370" s="12">
        <f t="shared" si="37"/>
        <v>0</v>
      </c>
      <c r="N370" s="12">
        <f t="shared" si="38"/>
        <v>0</v>
      </c>
      <c r="O370" s="12">
        <f t="shared" si="39"/>
        <v>0</v>
      </c>
      <c r="P370" s="12">
        <f t="shared" si="40"/>
        <v>0</v>
      </c>
      <c r="Q370" s="12">
        <f t="shared" si="41"/>
        <v>0</v>
      </c>
      <c r="R370" s="12">
        <f>IF(E370&lt;1,0,IF(A370&lt;(Støtteark!$H$4-5),0,(IF(G370="Utførelse",(K370+L370+M370+N370+O370+P370),IF(G370="Fagkontroll",(Q370),0)))))</f>
        <v>0</v>
      </c>
      <c r="S370" s="12">
        <f>IF(A370&lt;(Støtteark!$H$4-5),0,B370)</f>
        <v>0</v>
      </c>
    </row>
    <row r="371" spans="1:19" x14ac:dyDescent="0.25">
      <c r="A371" s="20"/>
      <c r="B371" s="20"/>
      <c r="C371" s="20"/>
      <c r="D371" s="20"/>
      <c r="E371" s="20"/>
      <c r="F371" s="20"/>
      <c r="G371" s="20"/>
      <c r="H371" s="20"/>
      <c r="I371" s="20"/>
      <c r="J371" s="32"/>
      <c r="K371" s="12">
        <f t="shared" si="35"/>
        <v>0</v>
      </c>
      <c r="L371" s="12">
        <f t="shared" si="36"/>
        <v>0</v>
      </c>
      <c r="M371" s="12">
        <f t="shared" si="37"/>
        <v>0</v>
      </c>
      <c r="N371" s="12">
        <f t="shared" si="38"/>
        <v>0</v>
      </c>
      <c r="O371" s="12">
        <f t="shared" si="39"/>
        <v>0</v>
      </c>
      <c r="P371" s="12">
        <f t="shared" si="40"/>
        <v>0</v>
      </c>
      <c r="Q371" s="12">
        <f t="shared" si="41"/>
        <v>0</v>
      </c>
      <c r="R371" s="12">
        <f>IF(E371&lt;1,0,IF(A371&lt;(Støtteark!$H$4-5),0,(IF(G371="Utførelse",(K371+L371+M371+N371+O371+P371),IF(G371="Fagkontroll",(Q371),0)))))</f>
        <v>0</v>
      </c>
      <c r="S371" s="12">
        <f>IF(A371&lt;(Støtteark!$H$4-5),0,B371)</f>
        <v>0</v>
      </c>
    </row>
    <row r="372" spans="1:19" x14ac:dyDescent="0.25">
      <c r="A372" s="20"/>
      <c r="B372" s="20"/>
      <c r="C372" s="20"/>
      <c r="D372" s="20"/>
      <c r="E372" s="20"/>
      <c r="F372" s="20"/>
      <c r="G372" s="20"/>
      <c r="H372" s="20"/>
      <c r="I372" s="20"/>
      <c r="J372" s="32"/>
      <c r="K372" s="12">
        <f t="shared" si="35"/>
        <v>0</v>
      </c>
      <c r="L372" s="12">
        <f t="shared" si="36"/>
        <v>0</v>
      </c>
      <c r="M372" s="12">
        <f t="shared" si="37"/>
        <v>0</v>
      </c>
      <c r="N372" s="12">
        <f t="shared" si="38"/>
        <v>0</v>
      </c>
      <c r="O372" s="12">
        <f t="shared" si="39"/>
        <v>0</v>
      </c>
      <c r="P372" s="12">
        <f t="shared" si="40"/>
        <v>0</v>
      </c>
      <c r="Q372" s="12">
        <f t="shared" si="41"/>
        <v>0</v>
      </c>
      <c r="R372" s="12">
        <f>IF(E372&lt;1,0,IF(A372&lt;(Støtteark!$H$4-5),0,(IF(G372="Utførelse",(K372+L372+M372+N372+O372+P372),IF(G372="Fagkontroll",(Q372),0)))))</f>
        <v>0</v>
      </c>
      <c r="S372" s="12">
        <f>IF(A372&lt;(Støtteark!$H$4-5),0,B372)</f>
        <v>0</v>
      </c>
    </row>
    <row r="373" spans="1:19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32"/>
      <c r="K373" s="12">
        <f t="shared" si="35"/>
        <v>0</v>
      </c>
      <c r="L373" s="12">
        <f t="shared" si="36"/>
        <v>0</v>
      </c>
      <c r="M373" s="12">
        <f t="shared" si="37"/>
        <v>0</v>
      </c>
      <c r="N373" s="12">
        <f t="shared" si="38"/>
        <v>0</v>
      </c>
      <c r="O373" s="12">
        <f t="shared" si="39"/>
        <v>0</v>
      </c>
      <c r="P373" s="12">
        <f t="shared" si="40"/>
        <v>0</v>
      </c>
      <c r="Q373" s="12">
        <f t="shared" si="41"/>
        <v>0</v>
      </c>
      <c r="R373" s="12">
        <f>IF(E373&lt;1,0,IF(A373&lt;(Støtteark!$H$4-5),0,(IF(G373="Utførelse",(K373+L373+M373+N373+O373+P373),IF(G373="Fagkontroll",(Q373),0)))))</f>
        <v>0</v>
      </c>
      <c r="S373" s="12">
        <f>IF(A373&lt;(Støtteark!$H$4-5),0,B373)</f>
        <v>0</v>
      </c>
    </row>
    <row r="374" spans="1:19" x14ac:dyDescent="0.25">
      <c r="A374" s="20"/>
      <c r="B374" s="20"/>
      <c r="C374" s="20"/>
      <c r="D374" s="20"/>
      <c r="E374" s="20"/>
      <c r="F374" s="20"/>
      <c r="G374" s="20"/>
      <c r="H374" s="20"/>
      <c r="I374" s="20"/>
      <c r="J374" s="32"/>
      <c r="K374" s="12">
        <f t="shared" si="35"/>
        <v>0</v>
      </c>
      <c r="L374" s="12">
        <f t="shared" si="36"/>
        <v>0</v>
      </c>
      <c r="M374" s="12">
        <f t="shared" si="37"/>
        <v>0</v>
      </c>
      <c r="N374" s="12">
        <f t="shared" si="38"/>
        <v>0</v>
      </c>
      <c r="O374" s="12">
        <f t="shared" si="39"/>
        <v>0</v>
      </c>
      <c r="P374" s="12">
        <f t="shared" si="40"/>
        <v>0</v>
      </c>
      <c r="Q374" s="12">
        <f t="shared" si="41"/>
        <v>0</v>
      </c>
      <c r="R374" s="12">
        <f>IF(E374&lt;1,0,IF(A374&lt;(Støtteark!$H$4-5),0,(IF(G374="Utførelse",(K374+L374+M374+N374+O374+P374),IF(G374="Fagkontroll",(Q374),0)))))</f>
        <v>0</v>
      </c>
      <c r="S374" s="12">
        <f>IF(A374&lt;(Støtteark!$H$4-5),0,B374)</f>
        <v>0</v>
      </c>
    </row>
    <row r="375" spans="1:19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32"/>
      <c r="K375" s="12">
        <f t="shared" si="35"/>
        <v>0</v>
      </c>
      <c r="L375" s="12">
        <f t="shared" si="36"/>
        <v>0</v>
      </c>
      <c r="M375" s="12">
        <f t="shared" si="37"/>
        <v>0</v>
      </c>
      <c r="N375" s="12">
        <f t="shared" si="38"/>
        <v>0</v>
      </c>
      <c r="O375" s="12">
        <f t="shared" si="39"/>
        <v>0</v>
      </c>
      <c r="P375" s="12">
        <f t="shared" si="40"/>
        <v>0</v>
      </c>
      <c r="Q375" s="12">
        <f t="shared" si="41"/>
        <v>0</v>
      </c>
      <c r="R375" s="12">
        <f>IF(E375&lt;1,0,IF(A375&lt;(Støtteark!$H$4-5),0,(IF(G375="Utførelse",(K375+L375+M375+N375+O375+P375),IF(G375="Fagkontroll",(Q375),0)))))</f>
        <v>0</v>
      </c>
      <c r="S375" s="12">
        <f>IF(A375&lt;(Støtteark!$H$4-5),0,B375)</f>
        <v>0</v>
      </c>
    </row>
    <row r="376" spans="1:19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32"/>
      <c r="K376" s="12">
        <f t="shared" si="35"/>
        <v>0</v>
      </c>
      <c r="L376" s="12">
        <f t="shared" si="36"/>
        <v>0</v>
      </c>
      <c r="M376" s="12">
        <f t="shared" si="37"/>
        <v>0</v>
      </c>
      <c r="N376" s="12">
        <f t="shared" si="38"/>
        <v>0</v>
      </c>
      <c r="O376" s="12">
        <f t="shared" si="39"/>
        <v>0</v>
      </c>
      <c r="P376" s="12">
        <f t="shared" si="40"/>
        <v>0</v>
      </c>
      <c r="Q376" s="12">
        <f t="shared" si="41"/>
        <v>0</v>
      </c>
      <c r="R376" s="12">
        <f>IF(E376&lt;1,0,IF(A376&lt;(Støtteark!$H$4-5),0,(IF(G376="Utførelse",(K376+L376+M376+N376+O376+P376),IF(G376="Fagkontroll",(Q376),0)))))</f>
        <v>0</v>
      </c>
      <c r="S376" s="12">
        <f>IF(A376&lt;(Støtteark!$H$4-5),0,B376)</f>
        <v>0</v>
      </c>
    </row>
    <row r="377" spans="1:19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32"/>
      <c r="K377" s="12">
        <f t="shared" si="35"/>
        <v>0</v>
      </c>
      <c r="L377" s="12">
        <f t="shared" si="36"/>
        <v>0</v>
      </c>
      <c r="M377" s="12">
        <f t="shared" si="37"/>
        <v>0</v>
      </c>
      <c r="N377" s="12">
        <f t="shared" si="38"/>
        <v>0</v>
      </c>
      <c r="O377" s="12">
        <f t="shared" si="39"/>
        <v>0</v>
      </c>
      <c r="P377" s="12">
        <f t="shared" si="40"/>
        <v>0</v>
      </c>
      <c r="Q377" s="12">
        <f t="shared" si="41"/>
        <v>0</v>
      </c>
      <c r="R377" s="12">
        <f>IF(E377&lt;1,0,IF(A377&lt;(Støtteark!$H$4-5),0,(IF(G377="Utførelse",(K377+L377+M377+N377+O377+P377),IF(G377="Fagkontroll",(Q377),0)))))</f>
        <v>0</v>
      </c>
      <c r="S377" s="12">
        <f>IF(A377&lt;(Støtteark!$H$4-5),0,B377)</f>
        <v>0</v>
      </c>
    </row>
    <row r="378" spans="1:19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32"/>
      <c r="K378" s="12">
        <f t="shared" si="35"/>
        <v>0</v>
      </c>
      <c r="L378" s="12">
        <f t="shared" si="36"/>
        <v>0</v>
      </c>
      <c r="M378" s="12">
        <f t="shared" si="37"/>
        <v>0</v>
      </c>
      <c r="N378" s="12">
        <f t="shared" si="38"/>
        <v>0</v>
      </c>
      <c r="O378" s="12">
        <f t="shared" si="39"/>
        <v>0</v>
      </c>
      <c r="P378" s="12">
        <f t="shared" si="40"/>
        <v>0</v>
      </c>
      <c r="Q378" s="12">
        <f t="shared" si="41"/>
        <v>0</v>
      </c>
      <c r="R378" s="12">
        <f>IF(E378&lt;1,0,IF(A378&lt;(Støtteark!$H$4-5),0,(IF(G378="Utførelse",(K378+L378+M378+N378+O378+P378),IF(G378="Fagkontroll",(Q378),0)))))</f>
        <v>0</v>
      </c>
      <c r="S378" s="12">
        <f>IF(A378&lt;(Støtteark!$H$4-5),0,B378)</f>
        <v>0</v>
      </c>
    </row>
    <row r="379" spans="1:19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32"/>
      <c r="K379" s="12">
        <f t="shared" si="35"/>
        <v>0</v>
      </c>
      <c r="L379" s="12">
        <f t="shared" si="36"/>
        <v>0</v>
      </c>
      <c r="M379" s="12">
        <f t="shared" si="37"/>
        <v>0</v>
      </c>
      <c r="N379" s="12">
        <f t="shared" si="38"/>
        <v>0</v>
      </c>
      <c r="O379" s="12">
        <f t="shared" si="39"/>
        <v>0</v>
      </c>
      <c r="P379" s="12">
        <f t="shared" si="40"/>
        <v>0</v>
      </c>
      <c r="Q379" s="12">
        <f t="shared" si="41"/>
        <v>0</v>
      </c>
      <c r="R379" s="12">
        <f>IF(E379&lt;1,0,IF(A379&lt;(Støtteark!$H$4-5),0,(IF(G379="Utførelse",(K379+L379+M379+N379+O379+P379),IF(G379="Fagkontroll",(Q379),0)))))</f>
        <v>0</v>
      </c>
      <c r="S379" s="12">
        <f>IF(A379&lt;(Støtteark!$H$4-5),0,B379)</f>
        <v>0</v>
      </c>
    </row>
    <row r="380" spans="1:19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32"/>
      <c r="K380" s="12">
        <f t="shared" si="35"/>
        <v>0</v>
      </c>
      <c r="L380" s="12">
        <f t="shared" si="36"/>
        <v>0</v>
      </c>
      <c r="M380" s="12">
        <f t="shared" si="37"/>
        <v>0</v>
      </c>
      <c r="N380" s="12">
        <f t="shared" si="38"/>
        <v>0</v>
      </c>
      <c r="O380" s="12">
        <f t="shared" si="39"/>
        <v>0</v>
      </c>
      <c r="P380" s="12">
        <f t="shared" si="40"/>
        <v>0</v>
      </c>
      <c r="Q380" s="12">
        <f t="shared" si="41"/>
        <v>0</v>
      </c>
      <c r="R380" s="12">
        <f>IF(E380&lt;1,0,IF(A380&lt;(Støtteark!$H$4-5),0,(IF(G380="Utførelse",(K380+L380+M380+N380+O380+P380),IF(G380="Fagkontroll",(Q380),0)))))</f>
        <v>0</v>
      </c>
      <c r="S380" s="12">
        <f>IF(A380&lt;(Støtteark!$H$4-5),0,B380)</f>
        <v>0</v>
      </c>
    </row>
    <row r="381" spans="1:19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32"/>
      <c r="K381" s="12">
        <f t="shared" si="35"/>
        <v>0</v>
      </c>
      <c r="L381" s="12">
        <f t="shared" si="36"/>
        <v>0</v>
      </c>
      <c r="M381" s="12">
        <f t="shared" si="37"/>
        <v>0</v>
      </c>
      <c r="N381" s="12">
        <f t="shared" si="38"/>
        <v>0</v>
      </c>
      <c r="O381" s="12">
        <f t="shared" si="39"/>
        <v>0</v>
      </c>
      <c r="P381" s="12">
        <f t="shared" si="40"/>
        <v>0</v>
      </c>
      <c r="Q381" s="12">
        <f t="shared" si="41"/>
        <v>0</v>
      </c>
      <c r="R381" s="12">
        <f>IF(E381&lt;1,0,IF(A381&lt;(Støtteark!$H$4-5),0,(IF(G381="Utførelse",(K381+L381+M381+N381+O381+P381),IF(G381="Fagkontroll",(Q381),0)))))</f>
        <v>0</v>
      </c>
      <c r="S381" s="12">
        <f>IF(A381&lt;(Støtteark!$H$4-5),0,B381)</f>
        <v>0</v>
      </c>
    </row>
    <row r="382" spans="1:19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32"/>
      <c r="K382" s="12">
        <f t="shared" si="35"/>
        <v>0</v>
      </c>
      <c r="L382" s="12">
        <f t="shared" si="36"/>
        <v>0</v>
      </c>
      <c r="M382" s="12">
        <f t="shared" si="37"/>
        <v>0</v>
      </c>
      <c r="N382" s="12">
        <f t="shared" si="38"/>
        <v>0</v>
      </c>
      <c r="O382" s="12">
        <f t="shared" si="39"/>
        <v>0</v>
      </c>
      <c r="P382" s="12">
        <f t="shared" si="40"/>
        <v>0</v>
      </c>
      <c r="Q382" s="12">
        <f t="shared" si="41"/>
        <v>0</v>
      </c>
      <c r="R382" s="12">
        <f>IF(E382&lt;1,0,IF(A382&lt;(Støtteark!$H$4-5),0,(IF(G382="Utførelse",(K382+L382+M382+N382+O382+P382),IF(G382="Fagkontroll",(Q382),0)))))</f>
        <v>0</v>
      </c>
      <c r="S382" s="12">
        <f>IF(A382&lt;(Støtteark!$H$4-5),0,B382)</f>
        <v>0</v>
      </c>
    </row>
    <row r="383" spans="1:19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32"/>
      <c r="K383" s="12">
        <f t="shared" si="35"/>
        <v>0</v>
      </c>
      <c r="L383" s="12">
        <f t="shared" si="36"/>
        <v>0</v>
      </c>
      <c r="M383" s="12">
        <f t="shared" si="37"/>
        <v>0</v>
      </c>
      <c r="N383" s="12">
        <f t="shared" si="38"/>
        <v>0</v>
      </c>
      <c r="O383" s="12">
        <f t="shared" si="39"/>
        <v>0</v>
      </c>
      <c r="P383" s="12">
        <f t="shared" si="40"/>
        <v>0</v>
      </c>
      <c r="Q383" s="12">
        <f t="shared" si="41"/>
        <v>0</v>
      </c>
      <c r="R383" s="12">
        <f>IF(E383&lt;1,0,IF(A383&lt;(Støtteark!$H$4-5),0,(IF(G383="Utførelse",(K383+L383+M383+N383+O383+P383),IF(G383="Fagkontroll",(Q383),0)))))</f>
        <v>0</v>
      </c>
      <c r="S383" s="12">
        <f>IF(A383&lt;(Støtteark!$H$4-5),0,B383)</f>
        <v>0</v>
      </c>
    </row>
    <row r="384" spans="1:19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32"/>
      <c r="K384" s="12">
        <f t="shared" si="35"/>
        <v>0</v>
      </c>
      <c r="L384" s="12">
        <f t="shared" si="36"/>
        <v>0</v>
      </c>
      <c r="M384" s="12">
        <f t="shared" si="37"/>
        <v>0</v>
      </c>
      <c r="N384" s="12">
        <f t="shared" si="38"/>
        <v>0</v>
      </c>
      <c r="O384" s="12">
        <f t="shared" si="39"/>
        <v>0</v>
      </c>
      <c r="P384" s="12">
        <f t="shared" si="40"/>
        <v>0</v>
      </c>
      <c r="Q384" s="12">
        <f t="shared" si="41"/>
        <v>0</v>
      </c>
      <c r="R384" s="12">
        <f>IF(E384&lt;1,0,IF(A384&lt;(Støtteark!$H$4-5),0,(IF(G384="Utførelse",(K384+L384+M384+N384+O384+P384),IF(G384="Fagkontroll",(Q384),0)))))</f>
        <v>0</v>
      </c>
      <c r="S384" s="12">
        <f>IF(A384&lt;(Støtteark!$H$4-5),0,B384)</f>
        <v>0</v>
      </c>
    </row>
    <row r="385" spans="1:19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32"/>
      <c r="K385" s="12">
        <f t="shared" si="35"/>
        <v>0</v>
      </c>
      <c r="L385" s="12">
        <f t="shared" si="36"/>
        <v>0</v>
      </c>
      <c r="M385" s="12">
        <f t="shared" si="37"/>
        <v>0</v>
      </c>
      <c r="N385" s="12">
        <f t="shared" si="38"/>
        <v>0</v>
      </c>
      <c r="O385" s="12">
        <f t="shared" si="39"/>
        <v>0</v>
      </c>
      <c r="P385" s="12">
        <f t="shared" si="40"/>
        <v>0</v>
      </c>
      <c r="Q385" s="12">
        <f t="shared" si="41"/>
        <v>0</v>
      </c>
      <c r="R385" s="12">
        <f>IF(E385&lt;1,0,IF(A385&lt;(Støtteark!$H$4-5),0,(IF(G385="Utførelse",(K385+L385+M385+N385+O385+P385),IF(G385="Fagkontroll",(Q385),0)))))</f>
        <v>0</v>
      </c>
      <c r="S385" s="12">
        <f>IF(A385&lt;(Støtteark!$H$4-5),0,B385)</f>
        <v>0</v>
      </c>
    </row>
    <row r="386" spans="1:19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32"/>
      <c r="K386" s="12">
        <f t="shared" si="35"/>
        <v>0</v>
      </c>
      <c r="L386" s="12">
        <f t="shared" si="36"/>
        <v>0</v>
      </c>
      <c r="M386" s="12">
        <f t="shared" si="37"/>
        <v>0</v>
      </c>
      <c r="N386" s="12">
        <f t="shared" si="38"/>
        <v>0</v>
      </c>
      <c r="O386" s="12">
        <f t="shared" si="39"/>
        <v>0</v>
      </c>
      <c r="P386" s="12">
        <f t="shared" si="40"/>
        <v>0</v>
      </c>
      <c r="Q386" s="12">
        <f t="shared" si="41"/>
        <v>0</v>
      </c>
      <c r="R386" s="12">
        <f>IF(E386&lt;1,0,IF(A386&lt;(Støtteark!$H$4-5),0,(IF(G386="Utførelse",(K386+L386+M386+N386+O386+P386),IF(G386="Fagkontroll",(Q386),0)))))</f>
        <v>0</v>
      </c>
      <c r="S386" s="12">
        <f>IF(A386&lt;(Støtteark!$H$4-5),0,B386)</f>
        <v>0</v>
      </c>
    </row>
    <row r="387" spans="1:19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32"/>
      <c r="K387" s="12">
        <f t="shared" si="35"/>
        <v>0</v>
      </c>
      <c r="L387" s="12">
        <f t="shared" si="36"/>
        <v>0</v>
      </c>
      <c r="M387" s="12">
        <f t="shared" si="37"/>
        <v>0</v>
      </c>
      <c r="N387" s="12">
        <f t="shared" si="38"/>
        <v>0</v>
      </c>
      <c r="O387" s="12">
        <f t="shared" si="39"/>
        <v>0</v>
      </c>
      <c r="P387" s="12">
        <f t="shared" si="40"/>
        <v>0</v>
      </c>
      <c r="Q387" s="12">
        <f t="shared" si="41"/>
        <v>0</v>
      </c>
      <c r="R387" s="12">
        <f>IF(E387&lt;1,0,IF(A387&lt;(Støtteark!$H$4-5),0,(IF(G387="Utførelse",(K387+L387+M387+N387+O387+P387),IF(G387="Fagkontroll",(Q387),0)))))</f>
        <v>0</v>
      </c>
      <c r="S387" s="12">
        <f>IF(A387&lt;(Støtteark!$H$4-5),0,B387)</f>
        <v>0</v>
      </c>
    </row>
    <row r="388" spans="1:19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32"/>
      <c r="K388" s="12">
        <f t="shared" si="35"/>
        <v>0</v>
      </c>
      <c r="L388" s="12">
        <f t="shared" si="36"/>
        <v>0</v>
      </c>
      <c r="M388" s="12">
        <f t="shared" si="37"/>
        <v>0</v>
      </c>
      <c r="N388" s="12">
        <f t="shared" si="38"/>
        <v>0</v>
      </c>
      <c r="O388" s="12">
        <f t="shared" si="39"/>
        <v>0</v>
      </c>
      <c r="P388" s="12">
        <f t="shared" si="40"/>
        <v>0</v>
      </c>
      <c r="Q388" s="12">
        <f t="shared" si="41"/>
        <v>0</v>
      </c>
      <c r="R388" s="12">
        <f>IF(E388&lt;1,0,IF(A388&lt;(Støtteark!$H$4-5),0,(IF(G388="Utførelse",(K388+L388+M388+N388+O388+P388),IF(G388="Fagkontroll",(Q388),0)))))</f>
        <v>0</v>
      </c>
      <c r="S388" s="12">
        <f>IF(A388&lt;(Støtteark!$H$4-5),0,B388)</f>
        <v>0</v>
      </c>
    </row>
    <row r="389" spans="1:19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32"/>
      <c r="K389" s="12">
        <f t="shared" si="35"/>
        <v>0</v>
      </c>
      <c r="L389" s="12">
        <f t="shared" si="36"/>
        <v>0</v>
      </c>
      <c r="M389" s="12">
        <f t="shared" si="37"/>
        <v>0</v>
      </c>
      <c r="N389" s="12">
        <f t="shared" si="38"/>
        <v>0</v>
      </c>
      <c r="O389" s="12">
        <f t="shared" si="39"/>
        <v>0</v>
      </c>
      <c r="P389" s="12">
        <f t="shared" si="40"/>
        <v>0</v>
      </c>
      <c r="Q389" s="12">
        <f t="shared" si="41"/>
        <v>0</v>
      </c>
      <c r="R389" s="12">
        <f>IF(E389&lt;1,0,IF(A389&lt;(Støtteark!$H$4-5),0,(IF(G389="Utførelse",(K389+L389+M389+N389+O389+P389),IF(G389="Fagkontroll",(Q389),0)))))</f>
        <v>0</v>
      </c>
      <c r="S389" s="12">
        <f>IF(A389&lt;(Støtteark!$H$4-5),0,B389)</f>
        <v>0</v>
      </c>
    </row>
    <row r="390" spans="1:19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32"/>
      <c r="K390" s="12">
        <f t="shared" si="35"/>
        <v>0</v>
      </c>
      <c r="L390" s="12">
        <f t="shared" si="36"/>
        <v>0</v>
      </c>
      <c r="M390" s="12">
        <f t="shared" si="37"/>
        <v>0</v>
      </c>
      <c r="N390" s="12">
        <f t="shared" si="38"/>
        <v>0</v>
      </c>
      <c r="O390" s="12">
        <f t="shared" si="39"/>
        <v>0</v>
      </c>
      <c r="P390" s="12">
        <f t="shared" si="40"/>
        <v>0</v>
      </c>
      <c r="Q390" s="12">
        <f t="shared" si="41"/>
        <v>0</v>
      </c>
      <c r="R390" s="12">
        <f>IF(E390&lt;1,0,IF(A390&lt;(Støtteark!$H$4-5),0,(IF(G390="Utførelse",(K390+L390+M390+N390+O390+P390),IF(G390="Fagkontroll",(Q390),0)))))</f>
        <v>0</v>
      </c>
      <c r="S390" s="12">
        <f>IF(A390&lt;(Støtteark!$H$4-5),0,B390)</f>
        <v>0</v>
      </c>
    </row>
    <row r="391" spans="1:19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32"/>
      <c r="K391" s="12">
        <f t="shared" si="35"/>
        <v>0</v>
      </c>
      <c r="L391" s="12">
        <f t="shared" si="36"/>
        <v>0</v>
      </c>
      <c r="M391" s="12">
        <f t="shared" si="37"/>
        <v>0</v>
      </c>
      <c r="N391" s="12">
        <f t="shared" si="38"/>
        <v>0</v>
      </c>
      <c r="O391" s="12">
        <f t="shared" si="39"/>
        <v>0</v>
      </c>
      <c r="P391" s="12">
        <f t="shared" si="40"/>
        <v>0</v>
      </c>
      <c r="Q391" s="12">
        <f t="shared" si="41"/>
        <v>0</v>
      </c>
      <c r="R391" s="12">
        <f>IF(E391&lt;1,0,IF(A391&lt;(Støtteark!$H$4-5),0,(IF(G391="Utførelse",(K391+L391+M391+N391+O391+P391),IF(G391="Fagkontroll",(Q391),0)))))</f>
        <v>0</v>
      </c>
      <c r="S391" s="12">
        <f>IF(A391&lt;(Støtteark!$H$4-5),0,B391)</f>
        <v>0</v>
      </c>
    </row>
    <row r="392" spans="1:19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32"/>
      <c r="K392" s="12">
        <f t="shared" si="35"/>
        <v>0</v>
      </c>
      <c r="L392" s="12">
        <f t="shared" si="36"/>
        <v>0</v>
      </c>
      <c r="M392" s="12">
        <f t="shared" si="37"/>
        <v>0</v>
      </c>
      <c r="N392" s="12">
        <f t="shared" si="38"/>
        <v>0</v>
      </c>
      <c r="O392" s="12">
        <f t="shared" si="39"/>
        <v>0</v>
      </c>
      <c r="P392" s="12">
        <f t="shared" si="40"/>
        <v>0</v>
      </c>
      <c r="Q392" s="12">
        <f t="shared" si="41"/>
        <v>0</v>
      </c>
      <c r="R392" s="12">
        <f>IF(E392&lt;1,0,IF(A392&lt;(Støtteark!$H$4-5),0,(IF(G392="Utførelse",(K392+L392+M392+N392+O392+P392),IF(G392="Fagkontroll",(Q392),0)))))</f>
        <v>0</v>
      </c>
      <c r="S392" s="12">
        <f>IF(A392&lt;(Støtteark!$H$4-5),0,B392)</f>
        <v>0</v>
      </c>
    </row>
    <row r="393" spans="1:19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32"/>
      <c r="K393" s="12">
        <f t="shared" si="35"/>
        <v>0</v>
      </c>
      <c r="L393" s="12">
        <f t="shared" si="36"/>
        <v>0</v>
      </c>
      <c r="M393" s="12">
        <f t="shared" si="37"/>
        <v>0</v>
      </c>
      <c r="N393" s="12">
        <f t="shared" si="38"/>
        <v>0</v>
      </c>
      <c r="O393" s="12">
        <f t="shared" si="39"/>
        <v>0</v>
      </c>
      <c r="P393" s="12">
        <f t="shared" si="40"/>
        <v>0</v>
      </c>
      <c r="Q393" s="12">
        <f t="shared" si="41"/>
        <v>0</v>
      </c>
      <c r="R393" s="12">
        <f>IF(E393&lt;1,0,IF(A393&lt;(Støtteark!$H$4-5),0,(IF(G393="Utførelse",(K393+L393+M393+N393+O393+P393),IF(G393="Fagkontroll",(Q393),0)))))</f>
        <v>0</v>
      </c>
      <c r="S393" s="12">
        <f>IF(A393&lt;(Støtteark!$H$4-5),0,B393)</f>
        <v>0</v>
      </c>
    </row>
    <row r="394" spans="1:19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32"/>
      <c r="K394" s="12">
        <f t="shared" si="35"/>
        <v>0</v>
      </c>
      <c r="L394" s="12">
        <f t="shared" si="36"/>
        <v>0</v>
      </c>
      <c r="M394" s="12">
        <f t="shared" si="37"/>
        <v>0</v>
      </c>
      <c r="N394" s="12">
        <f t="shared" si="38"/>
        <v>0</v>
      </c>
      <c r="O394" s="12">
        <f t="shared" si="39"/>
        <v>0</v>
      </c>
      <c r="P394" s="12">
        <f t="shared" si="40"/>
        <v>0</v>
      </c>
      <c r="Q394" s="12">
        <f t="shared" si="41"/>
        <v>0</v>
      </c>
      <c r="R394" s="12">
        <f>IF(E394&lt;1,0,IF(A394&lt;(Støtteark!$H$4-5),0,(IF(G394="Utførelse",(K394+L394+M394+N394+O394+P394),IF(G394="Fagkontroll",(Q394),0)))))</f>
        <v>0</v>
      </c>
      <c r="S394" s="12">
        <f>IF(A394&lt;(Støtteark!$H$4-5),0,B394)</f>
        <v>0</v>
      </c>
    </row>
    <row r="395" spans="1:19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32"/>
      <c r="K395" s="12">
        <f t="shared" si="35"/>
        <v>0</v>
      </c>
      <c r="L395" s="12">
        <f t="shared" si="36"/>
        <v>0</v>
      </c>
      <c r="M395" s="12">
        <f t="shared" si="37"/>
        <v>0</v>
      </c>
      <c r="N395" s="12">
        <f t="shared" si="38"/>
        <v>0</v>
      </c>
      <c r="O395" s="12">
        <f t="shared" si="39"/>
        <v>0</v>
      </c>
      <c r="P395" s="12">
        <f t="shared" si="40"/>
        <v>0</v>
      </c>
      <c r="Q395" s="12">
        <f t="shared" si="41"/>
        <v>0</v>
      </c>
      <c r="R395" s="12">
        <f>IF(E395&lt;1,0,IF(A395&lt;(Støtteark!$H$4-5),0,(IF(G395="Utførelse",(K395+L395+M395+N395+O395+P395),IF(G395="Fagkontroll",(Q395),0)))))</f>
        <v>0</v>
      </c>
      <c r="S395" s="12">
        <f>IF(A395&lt;(Støtteark!$H$4-5),0,B395)</f>
        <v>0</v>
      </c>
    </row>
    <row r="396" spans="1:19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32"/>
      <c r="K396" s="12">
        <f t="shared" si="35"/>
        <v>0</v>
      </c>
      <c r="L396" s="12">
        <f t="shared" si="36"/>
        <v>0</v>
      </c>
      <c r="M396" s="12">
        <f t="shared" si="37"/>
        <v>0</v>
      </c>
      <c r="N396" s="12">
        <f t="shared" si="38"/>
        <v>0</v>
      </c>
      <c r="O396" s="12">
        <f t="shared" si="39"/>
        <v>0</v>
      </c>
      <c r="P396" s="12">
        <f t="shared" si="40"/>
        <v>0</v>
      </c>
      <c r="Q396" s="12">
        <f t="shared" si="41"/>
        <v>0</v>
      </c>
      <c r="R396" s="12">
        <f>IF(E396&lt;1,0,IF(A396&lt;(Støtteark!$H$4-5),0,(IF(G396="Utførelse",(K396+L396+M396+N396+O396+P396),IF(G396="Fagkontroll",(Q396),0)))))</f>
        <v>0</v>
      </c>
      <c r="S396" s="12">
        <f>IF(A396&lt;(Støtteark!$H$4-5),0,B396)</f>
        <v>0</v>
      </c>
    </row>
    <row r="397" spans="1:19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32"/>
      <c r="K397" s="12">
        <f t="shared" si="35"/>
        <v>0</v>
      </c>
      <c r="L397" s="12">
        <f t="shared" si="36"/>
        <v>0</v>
      </c>
      <c r="M397" s="12">
        <f t="shared" si="37"/>
        <v>0</v>
      </c>
      <c r="N397" s="12">
        <f t="shared" si="38"/>
        <v>0</v>
      </c>
      <c r="O397" s="12">
        <f t="shared" si="39"/>
        <v>0</v>
      </c>
      <c r="P397" s="12">
        <f t="shared" si="40"/>
        <v>0</v>
      </c>
      <c r="Q397" s="12">
        <f t="shared" si="41"/>
        <v>0</v>
      </c>
      <c r="R397" s="12">
        <f>IF(E397&lt;1,0,IF(A397&lt;(Støtteark!$H$4-5),0,(IF(G397="Utførelse",(K397+L397+M397+N397+O397+P397),IF(G397="Fagkontroll",(Q397),0)))))</f>
        <v>0</v>
      </c>
      <c r="S397" s="12">
        <f>IF(A397&lt;(Støtteark!$H$4-5),0,B397)</f>
        <v>0</v>
      </c>
    </row>
    <row r="398" spans="1:19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32"/>
      <c r="K398" s="12">
        <f t="shared" ref="K398" si="42">IF(E398&lt;1,0,(IF(G398="Utførelse",IF(F398="Dambruddsbølgeberegninger",B398,0),0)))</f>
        <v>0</v>
      </c>
      <c r="L398" s="12">
        <f t="shared" ref="L398" si="43">IF(E398&lt;1,0,(IF(G398="Utførelse",IF(F398="Kapasitet åpent flomløp",B398,0),0)))</f>
        <v>0</v>
      </c>
      <c r="M398" s="12">
        <f t="shared" ref="M398" si="44">IF(E398&lt;1,0,(IF(G398="Utførelse",IF(F398="Kapasitet lukket flomløp",B398,0),0)))</f>
        <v>0</v>
      </c>
      <c r="N398" s="12">
        <f t="shared" ref="N398" si="45">IF(E398&lt;1,0,(IF(G398="Utførelse",IF(F398="Kapasitet luker",B398,0),0)))</f>
        <v>0</v>
      </c>
      <c r="O398" s="12">
        <f t="shared" ref="O398" si="46">IF(E398&lt;1,0,(IF(G398="Utførelse",IF(F398="Kapasitet overføringstunnel",B398,0),0)))</f>
        <v>0</v>
      </c>
      <c r="P398" s="12">
        <f t="shared" ref="P398" si="47">IF(E398&lt;1,0,(IF(G398="Utførelse",IF(F398="Kapasitet kanal",B398,0),0)))</f>
        <v>0</v>
      </c>
      <c r="Q398" s="12">
        <f t="shared" ref="Q398" si="48">IF(K398+L398+M398+N398+O398+P398&gt;0,0,B398)</f>
        <v>0</v>
      </c>
      <c r="R398" s="12">
        <f>IF(E398&lt;1,0,IF(A398&lt;(Støtteark!$H$4-5),0,(IF(G398="Utførelse",(K398+L398+M398+N398+O398+P398),IF(G398="Fagkontroll",(Q398),0)))))</f>
        <v>0</v>
      </c>
      <c r="S398" s="12">
        <f>IF(A398&lt;(Støtteark!$H$4-5),0,B398)</f>
        <v>0</v>
      </c>
    </row>
    <row r="399" spans="1:19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32"/>
      <c r="K399" s="12">
        <f t="shared" ref="K399:K462" si="49">IF(E399&lt;1,0,(IF(G399="Utførelse",IF(F399="Dambruddsbølgeberegninger",B399,0),0)))</f>
        <v>0</v>
      </c>
      <c r="L399" s="12">
        <f t="shared" ref="L399:L462" si="50">IF(E399&lt;1,0,(IF(G399="Utførelse",IF(F399="Kapasitet åpent flomløp",B399,0),0)))</f>
        <v>0</v>
      </c>
      <c r="M399" s="12">
        <f t="shared" ref="M399:M462" si="51">IF(E399&lt;1,0,(IF(G399="Utførelse",IF(F399="Kapasitet lukket flomløp",B399,0),0)))</f>
        <v>0</v>
      </c>
      <c r="N399" s="12">
        <f t="shared" ref="N399:N462" si="52">IF(E399&lt;1,0,(IF(G399="Utførelse",IF(F399="Kapasitet luker",B399,0),0)))</f>
        <v>0</v>
      </c>
      <c r="O399" s="12">
        <f t="shared" ref="O399:O462" si="53">IF(E399&lt;1,0,(IF(G399="Utførelse",IF(F399="Kapasitet overføringstunnel",B399,0),0)))</f>
        <v>0</v>
      </c>
      <c r="P399" s="12">
        <f t="shared" ref="P399:P462" si="54">IF(E399&lt;1,0,(IF(G399="Utførelse",IF(F399="Kapasitet kanal",B399,0),0)))</f>
        <v>0</v>
      </c>
      <c r="Q399" s="12">
        <f t="shared" ref="Q399:Q462" si="55">IF(K399+L399+M399+N399+O399+P399&gt;0,0,B399)</f>
        <v>0</v>
      </c>
      <c r="R399" s="12">
        <f>IF(E399&lt;1,0,IF(A399&lt;(Støtteark!$H$4-5),0,(IF(G399="Utførelse",(K399+L399+M399+N399+O399+P399),IF(G399="Fagkontroll",(Q399),0)))))</f>
        <v>0</v>
      </c>
      <c r="S399" s="12">
        <f>IF(A399&lt;(Støtteark!$H$4-5),0,B399)</f>
        <v>0</v>
      </c>
    </row>
    <row r="400" spans="1:19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32"/>
      <c r="K400" s="12">
        <f t="shared" si="49"/>
        <v>0</v>
      </c>
      <c r="L400" s="12">
        <f t="shared" si="50"/>
        <v>0</v>
      </c>
      <c r="M400" s="12">
        <f t="shared" si="51"/>
        <v>0</v>
      </c>
      <c r="N400" s="12">
        <f t="shared" si="52"/>
        <v>0</v>
      </c>
      <c r="O400" s="12">
        <f t="shared" si="53"/>
        <v>0</v>
      </c>
      <c r="P400" s="12">
        <f t="shared" si="54"/>
        <v>0</v>
      </c>
      <c r="Q400" s="12">
        <f t="shared" si="55"/>
        <v>0</v>
      </c>
      <c r="R400" s="12">
        <f>IF(E400&lt;1,0,IF(A400&lt;(Støtteark!$H$4-5),0,(IF(G400="Utførelse",(K400+L400+M400+N400+O400+P400),IF(G400="Fagkontroll",(Q400),0)))))</f>
        <v>0</v>
      </c>
      <c r="S400" s="12">
        <f>IF(A400&lt;(Støtteark!$H$4-5),0,B400)</f>
        <v>0</v>
      </c>
    </row>
    <row r="401" spans="1:19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32"/>
      <c r="K401" s="12">
        <f t="shared" si="49"/>
        <v>0</v>
      </c>
      <c r="L401" s="12">
        <f t="shared" si="50"/>
        <v>0</v>
      </c>
      <c r="M401" s="12">
        <f t="shared" si="51"/>
        <v>0</v>
      </c>
      <c r="N401" s="12">
        <f t="shared" si="52"/>
        <v>0</v>
      </c>
      <c r="O401" s="12">
        <f t="shared" si="53"/>
        <v>0</v>
      </c>
      <c r="P401" s="12">
        <f t="shared" si="54"/>
        <v>0</v>
      </c>
      <c r="Q401" s="12">
        <f t="shared" si="55"/>
        <v>0</v>
      </c>
      <c r="R401" s="12">
        <f>IF(E401&lt;1,0,IF(A401&lt;(Støtteark!$H$4-5),0,(IF(G401="Utførelse",(K401+L401+M401+N401+O401+P401),IF(G401="Fagkontroll",(Q401),0)))))</f>
        <v>0</v>
      </c>
      <c r="S401" s="12">
        <f>IF(A401&lt;(Støtteark!$H$4-5),0,B401)</f>
        <v>0</v>
      </c>
    </row>
    <row r="402" spans="1:19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32"/>
      <c r="K402" s="12">
        <f t="shared" si="49"/>
        <v>0</v>
      </c>
      <c r="L402" s="12">
        <f t="shared" si="50"/>
        <v>0</v>
      </c>
      <c r="M402" s="12">
        <f t="shared" si="51"/>
        <v>0</v>
      </c>
      <c r="N402" s="12">
        <f t="shared" si="52"/>
        <v>0</v>
      </c>
      <c r="O402" s="12">
        <f t="shared" si="53"/>
        <v>0</v>
      </c>
      <c r="P402" s="12">
        <f t="shared" si="54"/>
        <v>0</v>
      </c>
      <c r="Q402" s="12">
        <f t="shared" si="55"/>
        <v>0</v>
      </c>
      <c r="R402" s="12">
        <f>IF(E402&lt;1,0,IF(A402&lt;(Støtteark!$H$4-5),0,(IF(G402="Utførelse",(K402+L402+M402+N402+O402+P402),IF(G402="Fagkontroll",(Q402),0)))))</f>
        <v>0</v>
      </c>
      <c r="S402" s="12">
        <f>IF(A402&lt;(Støtteark!$H$4-5),0,B402)</f>
        <v>0</v>
      </c>
    </row>
    <row r="403" spans="1:19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32"/>
      <c r="K403" s="12">
        <f t="shared" si="49"/>
        <v>0</v>
      </c>
      <c r="L403" s="12">
        <f t="shared" si="50"/>
        <v>0</v>
      </c>
      <c r="M403" s="12">
        <f t="shared" si="51"/>
        <v>0</v>
      </c>
      <c r="N403" s="12">
        <f t="shared" si="52"/>
        <v>0</v>
      </c>
      <c r="O403" s="12">
        <f t="shared" si="53"/>
        <v>0</v>
      </c>
      <c r="P403" s="12">
        <f t="shared" si="54"/>
        <v>0</v>
      </c>
      <c r="Q403" s="12">
        <f t="shared" si="55"/>
        <v>0</v>
      </c>
      <c r="R403" s="12">
        <f>IF(E403&lt;1,0,IF(A403&lt;(Støtteark!$H$4-5),0,(IF(G403="Utførelse",(K403+L403+M403+N403+O403+P403),IF(G403="Fagkontroll",(Q403),0)))))</f>
        <v>0</v>
      </c>
      <c r="S403" s="12">
        <f>IF(A403&lt;(Støtteark!$H$4-5),0,B403)</f>
        <v>0</v>
      </c>
    </row>
    <row r="404" spans="1:19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32"/>
      <c r="K404" s="12">
        <f t="shared" si="49"/>
        <v>0</v>
      </c>
      <c r="L404" s="12">
        <f t="shared" si="50"/>
        <v>0</v>
      </c>
      <c r="M404" s="12">
        <f t="shared" si="51"/>
        <v>0</v>
      </c>
      <c r="N404" s="12">
        <f t="shared" si="52"/>
        <v>0</v>
      </c>
      <c r="O404" s="12">
        <f t="shared" si="53"/>
        <v>0</v>
      </c>
      <c r="P404" s="12">
        <f t="shared" si="54"/>
        <v>0</v>
      </c>
      <c r="Q404" s="12">
        <f t="shared" si="55"/>
        <v>0</v>
      </c>
      <c r="R404" s="12">
        <f>IF(E404&lt;1,0,IF(A404&lt;(Støtteark!$H$4-5),0,(IF(G404="Utførelse",(K404+L404+M404+N404+O404+P404),IF(G404="Fagkontroll",(Q404),0)))))</f>
        <v>0</v>
      </c>
      <c r="S404" s="12">
        <f>IF(A404&lt;(Støtteark!$H$4-5),0,B404)</f>
        <v>0</v>
      </c>
    </row>
    <row r="405" spans="1:19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32"/>
      <c r="K405" s="12">
        <f t="shared" si="49"/>
        <v>0</v>
      </c>
      <c r="L405" s="12">
        <f t="shared" si="50"/>
        <v>0</v>
      </c>
      <c r="M405" s="12">
        <f t="shared" si="51"/>
        <v>0</v>
      </c>
      <c r="N405" s="12">
        <f t="shared" si="52"/>
        <v>0</v>
      </c>
      <c r="O405" s="12">
        <f t="shared" si="53"/>
        <v>0</v>
      </c>
      <c r="P405" s="12">
        <f t="shared" si="54"/>
        <v>0</v>
      </c>
      <c r="Q405" s="12">
        <f t="shared" si="55"/>
        <v>0</v>
      </c>
      <c r="R405" s="12">
        <f>IF(E405&lt;1,0,IF(A405&lt;(Støtteark!$H$4-5),0,(IF(G405="Utførelse",(K405+L405+M405+N405+O405+P405),IF(G405="Fagkontroll",(Q405),0)))))</f>
        <v>0</v>
      </c>
      <c r="S405" s="12">
        <f>IF(A405&lt;(Støtteark!$H$4-5),0,B405)</f>
        <v>0</v>
      </c>
    </row>
    <row r="406" spans="1:19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32"/>
      <c r="K406" s="12">
        <f t="shared" si="49"/>
        <v>0</v>
      </c>
      <c r="L406" s="12">
        <f t="shared" si="50"/>
        <v>0</v>
      </c>
      <c r="M406" s="12">
        <f t="shared" si="51"/>
        <v>0</v>
      </c>
      <c r="N406" s="12">
        <f t="shared" si="52"/>
        <v>0</v>
      </c>
      <c r="O406" s="12">
        <f t="shared" si="53"/>
        <v>0</v>
      </c>
      <c r="P406" s="12">
        <f t="shared" si="54"/>
        <v>0</v>
      </c>
      <c r="Q406" s="12">
        <f t="shared" si="55"/>
        <v>0</v>
      </c>
      <c r="R406" s="12">
        <f>IF(E406&lt;1,0,IF(A406&lt;(Støtteark!$H$4-5),0,(IF(G406="Utførelse",(K406+L406+M406+N406+O406+P406),IF(G406="Fagkontroll",(Q406),0)))))</f>
        <v>0</v>
      </c>
      <c r="S406" s="12">
        <f>IF(A406&lt;(Støtteark!$H$4-5),0,B406)</f>
        <v>0</v>
      </c>
    </row>
    <row r="407" spans="1:19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32"/>
      <c r="K407" s="12">
        <f t="shared" si="49"/>
        <v>0</v>
      </c>
      <c r="L407" s="12">
        <f t="shared" si="50"/>
        <v>0</v>
      </c>
      <c r="M407" s="12">
        <f t="shared" si="51"/>
        <v>0</v>
      </c>
      <c r="N407" s="12">
        <f t="shared" si="52"/>
        <v>0</v>
      </c>
      <c r="O407" s="12">
        <f t="shared" si="53"/>
        <v>0</v>
      </c>
      <c r="P407" s="12">
        <f t="shared" si="54"/>
        <v>0</v>
      </c>
      <c r="Q407" s="12">
        <f t="shared" si="55"/>
        <v>0</v>
      </c>
      <c r="R407" s="12">
        <f>IF(E407&lt;1,0,IF(A407&lt;(Støtteark!$H$4-5),0,(IF(G407="Utførelse",(K407+L407+M407+N407+O407+P407),IF(G407="Fagkontroll",(Q407),0)))))</f>
        <v>0</v>
      </c>
      <c r="S407" s="12">
        <f>IF(A407&lt;(Støtteark!$H$4-5),0,B407)</f>
        <v>0</v>
      </c>
    </row>
    <row r="408" spans="1:19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32"/>
      <c r="K408" s="12">
        <f t="shared" si="49"/>
        <v>0</v>
      </c>
      <c r="L408" s="12">
        <f t="shared" si="50"/>
        <v>0</v>
      </c>
      <c r="M408" s="12">
        <f t="shared" si="51"/>
        <v>0</v>
      </c>
      <c r="N408" s="12">
        <f t="shared" si="52"/>
        <v>0</v>
      </c>
      <c r="O408" s="12">
        <f t="shared" si="53"/>
        <v>0</v>
      </c>
      <c r="P408" s="12">
        <f t="shared" si="54"/>
        <v>0</v>
      </c>
      <c r="Q408" s="12">
        <f t="shared" si="55"/>
        <v>0</v>
      </c>
      <c r="R408" s="12">
        <f>IF(E408&lt;1,0,IF(A408&lt;(Støtteark!$H$4-5),0,(IF(G408="Utførelse",(K408+L408+M408+N408+O408+P408),IF(G408="Fagkontroll",(Q408),0)))))</f>
        <v>0</v>
      </c>
      <c r="S408" s="12">
        <f>IF(A408&lt;(Støtteark!$H$4-5),0,B408)</f>
        <v>0</v>
      </c>
    </row>
    <row r="409" spans="1:19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32"/>
      <c r="K409" s="12">
        <f t="shared" si="49"/>
        <v>0</v>
      </c>
      <c r="L409" s="12">
        <f t="shared" si="50"/>
        <v>0</v>
      </c>
      <c r="M409" s="12">
        <f t="shared" si="51"/>
        <v>0</v>
      </c>
      <c r="N409" s="12">
        <f t="shared" si="52"/>
        <v>0</v>
      </c>
      <c r="O409" s="12">
        <f t="shared" si="53"/>
        <v>0</v>
      </c>
      <c r="P409" s="12">
        <f t="shared" si="54"/>
        <v>0</v>
      </c>
      <c r="Q409" s="12">
        <f t="shared" si="55"/>
        <v>0</v>
      </c>
      <c r="R409" s="12">
        <f>IF(E409&lt;1,0,IF(A409&lt;(Støtteark!$H$4-5),0,(IF(G409="Utførelse",(K409+L409+M409+N409+O409+P409),IF(G409="Fagkontroll",(Q409),0)))))</f>
        <v>0</v>
      </c>
      <c r="S409" s="12">
        <f>IF(A409&lt;(Støtteark!$H$4-5),0,B409)</f>
        <v>0</v>
      </c>
    </row>
    <row r="410" spans="1:19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32"/>
      <c r="K410" s="12">
        <f t="shared" si="49"/>
        <v>0</v>
      </c>
      <c r="L410" s="12">
        <f t="shared" si="50"/>
        <v>0</v>
      </c>
      <c r="M410" s="12">
        <f t="shared" si="51"/>
        <v>0</v>
      </c>
      <c r="N410" s="12">
        <f t="shared" si="52"/>
        <v>0</v>
      </c>
      <c r="O410" s="12">
        <f t="shared" si="53"/>
        <v>0</v>
      </c>
      <c r="P410" s="12">
        <f t="shared" si="54"/>
        <v>0</v>
      </c>
      <c r="Q410" s="12">
        <f t="shared" si="55"/>
        <v>0</v>
      </c>
      <c r="R410" s="12">
        <f>IF(E410&lt;1,0,IF(A410&lt;(Støtteark!$H$4-5),0,(IF(G410="Utførelse",(K410+L410+M410+N410+O410+P410),IF(G410="Fagkontroll",(Q410),0)))))</f>
        <v>0</v>
      </c>
      <c r="S410" s="12">
        <f>IF(A410&lt;(Støtteark!$H$4-5),0,B410)</f>
        <v>0</v>
      </c>
    </row>
    <row r="411" spans="1:19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32"/>
      <c r="K411" s="12">
        <f t="shared" si="49"/>
        <v>0</v>
      </c>
      <c r="L411" s="12">
        <f t="shared" si="50"/>
        <v>0</v>
      </c>
      <c r="M411" s="12">
        <f t="shared" si="51"/>
        <v>0</v>
      </c>
      <c r="N411" s="12">
        <f t="shared" si="52"/>
        <v>0</v>
      </c>
      <c r="O411" s="12">
        <f t="shared" si="53"/>
        <v>0</v>
      </c>
      <c r="P411" s="12">
        <f t="shared" si="54"/>
        <v>0</v>
      </c>
      <c r="Q411" s="12">
        <f t="shared" si="55"/>
        <v>0</v>
      </c>
      <c r="R411" s="12">
        <f>IF(E411&lt;1,0,IF(A411&lt;(Støtteark!$H$4-5),0,(IF(G411="Utførelse",(K411+L411+M411+N411+O411+P411),IF(G411="Fagkontroll",(Q411),0)))))</f>
        <v>0</v>
      </c>
      <c r="S411" s="12">
        <f>IF(A411&lt;(Støtteark!$H$4-5),0,B411)</f>
        <v>0</v>
      </c>
    </row>
    <row r="412" spans="1:19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32"/>
      <c r="K412" s="12">
        <f t="shared" si="49"/>
        <v>0</v>
      </c>
      <c r="L412" s="12">
        <f t="shared" si="50"/>
        <v>0</v>
      </c>
      <c r="M412" s="12">
        <f t="shared" si="51"/>
        <v>0</v>
      </c>
      <c r="N412" s="12">
        <f t="shared" si="52"/>
        <v>0</v>
      </c>
      <c r="O412" s="12">
        <f t="shared" si="53"/>
        <v>0</v>
      </c>
      <c r="P412" s="12">
        <f t="shared" si="54"/>
        <v>0</v>
      </c>
      <c r="Q412" s="12">
        <f t="shared" si="55"/>
        <v>0</v>
      </c>
      <c r="R412" s="12">
        <f>IF(E412&lt;1,0,IF(A412&lt;(Støtteark!$H$4-5),0,(IF(G412="Utførelse",(K412+L412+M412+N412+O412+P412),IF(G412="Fagkontroll",(Q412),0)))))</f>
        <v>0</v>
      </c>
      <c r="S412" s="12">
        <f>IF(A412&lt;(Støtteark!$H$4-5),0,B412)</f>
        <v>0</v>
      </c>
    </row>
    <row r="413" spans="1:19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32"/>
      <c r="K413" s="12">
        <f t="shared" si="49"/>
        <v>0</v>
      </c>
      <c r="L413" s="12">
        <f t="shared" si="50"/>
        <v>0</v>
      </c>
      <c r="M413" s="12">
        <f t="shared" si="51"/>
        <v>0</v>
      </c>
      <c r="N413" s="12">
        <f t="shared" si="52"/>
        <v>0</v>
      </c>
      <c r="O413" s="12">
        <f t="shared" si="53"/>
        <v>0</v>
      </c>
      <c r="P413" s="12">
        <f t="shared" si="54"/>
        <v>0</v>
      </c>
      <c r="Q413" s="12">
        <f t="shared" si="55"/>
        <v>0</v>
      </c>
      <c r="R413" s="12">
        <f>IF(E413&lt;1,0,IF(A413&lt;(Støtteark!$H$4-5),0,(IF(G413="Utførelse",(K413+L413+M413+N413+O413+P413),IF(G413="Fagkontroll",(Q413),0)))))</f>
        <v>0</v>
      </c>
      <c r="S413" s="12">
        <f>IF(A413&lt;(Støtteark!$H$4-5),0,B413)</f>
        <v>0</v>
      </c>
    </row>
    <row r="414" spans="1:19" x14ac:dyDescent="0.25">
      <c r="A414" s="20"/>
      <c r="B414" s="20"/>
      <c r="C414" s="20"/>
      <c r="D414" s="20"/>
      <c r="E414" s="20"/>
      <c r="F414" s="20"/>
      <c r="G414" s="20"/>
      <c r="H414" s="20"/>
      <c r="I414" s="20"/>
      <c r="J414" s="32"/>
      <c r="K414" s="12">
        <f t="shared" si="49"/>
        <v>0</v>
      </c>
      <c r="L414" s="12">
        <f t="shared" si="50"/>
        <v>0</v>
      </c>
      <c r="M414" s="12">
        <f t="shared" si="51"/>
        <v>0</v>
      </c>
      <c r="N414" s="12">
        <f t="shared" si="52"/>
        <v>0</v>
      </c>
      <c r="O414" s="12">
        <f t="shared" si="53"/>
        <v>0</v>
      </c>
      <c r="P414" s="12">
        <f t="shared" si="54"/>
        <v>0</v>
      </c>
      <c r="Q414" s="12">
        <f t="shared" si="55"/>
        <v>0</v>
      </c>
      <c r="R414" s="12">
        <f>IF(E414&lt;1,0,IF(A414&lt;(Støtteark!$H$4-5),0,(IF(G414="Utførelse",(K414+L414+M414+N414+O414+P414),IF(G414="Fagkontroll",(Q414),0)))))</f>
        <v>0</v>
      </c>
      <c r="S414" s="12">
        <f>IF(A414&lt;(Støtteark!$H$4-5),0,B414)</f>
        <v>0</v>
      </c>
    </row>
    <row r="415" spans="1:19" x14ac:dyDescent="0.25">
      <c r="A415" s="20"/>
      <c r="B415" s="20"/>
      <c r="C415" s="20"/>
      <c r="D415" s="20"/>
      <c r="E415" s="20"/>
      <c r="F415" s="20"/>
      <c r="G415" s="20"/>
      <c r="H415" s="20"/>
      <c r="I415" s="20"/>
      <c r="J415" s="32"/>
      <c r="K415" s="12">
        <f t="shared" si="49"/>
        <v>0</v>
      </c>
      <c r="L415" s="12">
        <f t="shared" si="50"/>
        <v>0</v>
      </c>
      <c r="M415" s="12">
        <f t="shared" si="51"/>
        <v>0</v>
      </c>
      <c r="N415" s="12">
        <f t="shared" si="52"/>
        <v>0</v>
      </c>
      <c r="O415" s="12">
        <f t="shared" si="53"/>
        <v>0</v>
      </c>
      <c r="P415" s="12">
        <f t="shared" si="54"/>
        <v>0</v>
      </c>
      <c r="Q415" s="12">
        <f t="shared" si="55"/>
        <v>0</v>
      </c>
      <c r="R415" s="12">
        <f>IF(E415&lt;1,0,IF(A415&lt;(Støtteark!$H$4-5),0,(IF(G415="Utførelse",(K415+L415+M415+N415+O415+P415),IF(G415="Fagkontroll",(Q415),0)))))</f>
        <v>0</v>
      </c>
      <c r="S415" s="12">
        <f>IF(A415&lt;(Støtteark!$H$4-5),0,B415)</f>
        <v>0</v>
      </c>
    </row>
    <row r="416" spans="1:19" x14ac:dyDescent="0.25">
      <c r="A416" s="20"/>
      <c r="B416" s="20"/>
      <c r="C416" s="20"/>
      <c r="D416" s="20"/>
      <c r="E416" s="20"/>
      <c r="F416" s="20"/>
      <c r="G416" s="20"/>
      <c r="H416" s="20"/>
      <c r="I416" s="20"/>
      <c r="J416" s="32"/>
      <c r="K416" s="12">
        <f t="shared" si="49"/>
        <v>0</v>
      </c>
      <c r="L416" s="12">
        <f t="shared" si="50"/>
        <v>0</v>
      </c>
      <c r="M416" s="12">
        <f t="shared" si="51"/>
        <v>0</v>
      </c>
      <c r="N416" s="12">
        <f t="shared" si="52"/>
        <v>0</v>
      </c>
      <c r="O416" s="12">
        <f t="shared" si="53"/>
        <v>0</v>
      </c>
      <c r="P416" s="12">
        <f t="shared" si="54"/>
        <v>0</v>
      </c>
      <c r="Q416" s="12">
        <f t="shared" si="55"/>
        <v>0</v>
      </c>
      <c r="R416" s="12">
        <f>IF(E416&lt;1,0,IF(A416&lt;(Støtteark!$H$4-5),0,(IF(G416="Utførelse",(K416+L416+M416+N416+O416+P416),IF(G416="Fagkontroll",(Q416),0)))))</f>
        <v>0</v>
      </c>
      <c r="S416" s="12">
        <f>IF(A416&lt;(Støtteark!$H$4-5),0,B416)</f>
        <v>0</v>
      </c>
    </row>
    <row r="417" spans="1:19" x14ac:dyDescent="0.25">
      <c r="A417" s="20"/>
      <c r="B417" s="20"/>
      <c r="C417" s="20"/>
      <c r="D417" s="20"/>
      <c r="E417" s="20"/>
      <c r="F417" s="20"/>
      <c r="G417" s="20"/>
      <c r="H417" s="20"/>
      <c r="I417" s="20"/>
      <c r="J417" s="32"/>
      <c r="K417" s="12">
        <f t="shared" si="49"/>
        <v>0</v>
      </c>
      <c r="L417" s="12">
        <f t="shared" si="50"/>
        <v>0</v>
      </c>
      <c r="M417" s="12">
        <f t="shared" si="51"/>
        <v>0</v>
      </c>
      <c r="N417" s="12">
        <f t="shared" si="52"/>
        <v>0</v>
      </c>
      <c r="O417" s="12">
        <f t="shared" si="53"/>
        <v>0</v>
      </c>
      <c r="P417" s="12">
        <f t="shared" si="54"/>
        <v>0</v>
      </c>
      <c r="Q417" s="12">
        <f t="shared" si="55"/>
        <v>0</v>
      </c>
      <c r="R417" s="12">
        <f>IF(E417&lt;1,0,IF(A417&lt;(Støtteark!$H$4-5),0,(IF(G417="Utførelse",(K417+L417+M417+N417+O417+P417),IF(G417="Fagkontroll",(Q417),0)))))</f>
        <v>0</v>
      </c>
      <c r="S417" s="12">
        <f>IF(A417&lt;(Støtteark!$H$4-5),0,B417)</f>
        <v>0</v>
      </c>
    </row>
    <row r="418" spans="1:19" x14ac:dyDescent="0.25">
      <c r="A418" s="20"/>
      <c r="B418" s="20"/>
      <c r="C418" s="20"/>
      <c r="D418" s="20"/>
      <c r="E418" s="20"/>
      <c r="F418" s="20"/>
      <c r="G418" s="20"/>
      <c r="H418" s="20"/>
      <c r="I418" s="20"/>
      <c r="J418" s="32"/>
      <c r="K418" s="12">
        <f t="shared" si="49"/>
        <v>0</v>
      </c>
      <c r="L418" s="12">
        <f t="shared" si="50"/>
        <v>0</v>
      </c>
      <c r="M418" s="12">
        <f t="shared" si="51"/>
        <v>0</v>
      </c>
      <c r="N418" s="12">
        <f t="shared" si="52"/>
        <v>0</v>
      </c>
      <c r="O418" s="12">
        <f t="shared" si="53"/>
        <v>0</v>
      </c>
      <c r="P418" s="12">
        <f t="shared" si="54"/>
        <v>0</v>
      </c>
      <c r="Q418" s="12">
        <f t="shared" si="55"/>
        <v>0</v>
      </c>
      <c r="R418" s="12">
        <f>IF(E418&lt;1,0,IF(A418&lt;(Støtteark!$H$4-5),0,(IF(G418="Utførelse",(K418+L418+M418+N418+O418+P418),IF(G418="Fagkontroll",(Q418),0)))))</f>
        <v>0</v>
      </c>
      <c r="S418" s="12">
        <f>IF(A418&lt;(Støtteark!$H$4-5),0,B418)</f>
        <v>0</v>
      </c>
    </row>
    <row r="419" spans="1:19" x14ac:dyDescent="0.25">
      <c r="A419" s="20"/>
      <c r="B419" s="20"/>
      <c r="C419" s="20"/>
      <c r="D419" s="20"/>
      <c r="E419" s="20"/>
      <c r="F419" s="20"/>
      <c r="G419" s="20"/>
      <c r="H419" s="20"/>
      <c r="I419" s="20"/>
      <c r="J419" s="32"/>
      <c r="K419" s="12">
        <f t="shared" si="49"/>
        <v>0</v>
      </c>
      <c r="L419" s="12">
        <f t="shared" si="50"/>
        <v>0</v>
      </c>
      <c r="M419" s="12">
        <f t="shared" si="51"/>
        <v>0</v>
      </c>
      <c r="N419" s="12">
        <f t="shared" si="52"/>
        <v>0</v>
      </c>
      <c r="O419" s="12">
        <f t="shared" si="53"/>
        <v>0</v>
      </c>
      <c r="P419" s="12">
        <f t="shared" si="54"/>
        <v>0</v>
      </c>
      <c r="Q419" s="12">
        <f t="shared" si="55"/>
        <v>0</v>
      </c>
      <c r="R419" s="12">
        <f>IF(E419&lt;1,0,IF(A419&lt;(Støtteark!$H$4-5),0,(IF(G419="Utførelse",(K419+L419+M419+N419+O419+P419),IF(G419="Fagkontroll",(Q419),0)))))</f>
        <v>0</v>
      </c>
      <c r="S419" s="12">
        <f>IF(A419&lt;(Støtteark!$H$4-5),0,B419)</f>
        <v>0</v>
      </c>
    </row>
    <row r="420" spans="1:19" x14ac:dyDescent="0.25">
      <c r="A420" s="20"/>
      <c r="B420" s="20"/>
      <c r="C420" s="20"/>
      <c r="D420" s="20"/>
      <c r="E420" s="20"/>
      <c r="F420" s="20"/>
      <c r="G420" s="20"/>
      <c r="H420" s="20"/>
      <c r="I420" s="20"/>
      <c r="J420" s="32"/>
      <c r="K420" s="12">
        <f t="shared" si="49"/>
        <v>0</v>
      </c>
      <c r="L420" s="12">
        <f t="shared" si="50"/>
        <v>0</v>
      </c>
      <c r="M420" s="12">
        <f t="shared" si="51"/>
        <v>0</v>
      </c>
      <c r="N420" s="12">
        <f t="shared" si="52"/>
        <v>0</v>
      </c>
      <c r="O420" s="12">
        <f t="shared" si="53"/>
        <v>0</v>
      </c>
      <c r="P420" s="12">
        <f t="shared" si="54"/>
        <v>0</v>
      </c>
      <c r="Q420" s="12">
        <f t="shared" si="55"/>
        <v>0</v>
      </c>
      <c r="R420" s="12">
        <f>IF(E420&lt;1,0,IF(A420&lt;(Støtteark!$H$4-5),0,(IF(G420="Utførelse",(K420+L420+M420+N420+O420+P420),IF(G420="Fagkontroll",(Q420),0)))))</f>
        <v>0</v>
      </c>
      <c r="S420" s="12">
        <f>IF(A420&lt;(Støtteark!$H$4-5),0,B420)</f>
        <v>0</v>
      </c>
    </row>
    <row r="421" spans="1:19" x14ac:dyDescent="0.25">
      <c r="A421" s="20"/>
      <c r="B421" s="20"/>
      <c r="C421" s="20"/>
      <c r="D421" s="20"/>
      <c r="E421" s="20"/>
      <c r="F421" s="20"/>
      <c r="G421" s="20"/>
      <c r="H421" s="20"/>
      <c r="I421" s="20"/>
      <c r="J421" s="32"/>
      <c r="K421" s="12">
        <f t="shared" si="49"/>
        <v>0</v>
      </c>
      <c r="L421" s="12">
        <f t="shared" si="50"/>
        <v>0</v>
      </c>
      <c r="M421" s="12">
        <f t="shared" si="51"/>
        <v>0</v>
      </c>
      <c r="N421" s="12">
        <f t="shared" si="52"/>
        <v>0</v>
      </c>
      <c r="O421" s="12">
        <f t="shared" si="53"/>
        <v>0</v>
      </c>
      <c r="P421" s="12">
        <f t="shared" si="54"/>
        <v>0</v>
      </c>
      <c r="Q421" s="12">
        <f t="shared" si="55"/>
        <v>0</v>
      </c>
      <c r="R421" s="12">
        <f>IF(E421&lt;1,0,IF(A421&lt;(Støtteark!$H$4-5),0,(IF(G421="Utførelse",(K421+L421+M421+N421+O421+P421),IF(G421="Fagkontroll",(Q421),0)))))</f>
        <v>0</v>
      </c>
      <c r="S421" s="12">
        <f>IF(A421&lt;(Støtteark!$H$4-5),0,B421)</f>
        <v>0</v>
      </c>
    </row>
    <row r="422" spans="1:19" x14ac:dyDescent="0.25">
      <c r="A422" s="20"/>
      <c r="B422" s="20"/>
      <c r="C422" s="20"/>
      <c r="D422" s="20"/>
      <c r="E422" s="20"/>
      <c r="F422" s="20"/>
      <c r="G422" s="20"/>
      <c r="H422" s="20"/>
      <c r="I422" s="20"/>
      <c r="J422" s="32"/>
      <c r="K422" s="12">
        <f t="shared" si="49"/>
        <v>0</v>
      </c>
      <c r="L422" s="12">
        <f t="shared" si="50"/>
        <v>0</v>
      </c>
      <c r="M422" s="12">
        <f t="shared" si="51"/>
        <v>0</v>
      </c>
      <c r="N422" s="12">
        <f t="shared" si="52"/>
        <v>0</v>
      </c>
      <c r="O422" s="12">
        <f t="shared" si="53"/>
        <v>0</v>
      </c>
      <c r="P422" s="12">
        <f t="shared" si="54"/>
        <v>0</v>
      </c>
      <c r="Q422" s="12">
        <f t="shared" si="55"/>
        <v>0</v>
      </c>
      <c r="R422" s="12">
        <f>IF(E422&lt;1,0,IF(A422&lt;(Støtteark!$H$4-5),0,(IF(G422="Utførelse",(K422+L422+M422+N422+O422+P422),IF(G422="Fagkontroll",(Q422),0)))))</f>
        <v>0</v>
      </c>
      <c r="S422" s="12">
        <f>IF(A422&lt;(Støtteark!$H$4-5),0,B422)</f>
        <v>0</v>
      </c>
    </row>
    <row r="423" spans="1:19" x14ac:dyDescent="0.25">
      <c r="A423" s="20"/>
      <c r="B423" s="20"/>
      <c r="C423" s="20"/>
      <c r="D423" s="20"/>
      <c r="E423" s="20"/>
      <c r="F423" s="20"/>
      <c r="G423" s="20"/>
      <c r="H423" s="20"/>
      <c r="I423" s="20"/>
      <c r="J423" s="32"/>
      <c r="K423" s="12">
        <f t="shared" si="49"/>
        <v>0</v>
      </c>
      <c r="L423" s="12">
        <f t="shared" si="50"/>
        <v>0</v>
      </c>
      <c r="M423" s="12">
        <f t="shared" si="51"/>
        <v>0</v>
      </c>
      <c r="N423" s="12">
        <f t="shared" si="52"/>
        <v>0</v>
      </c>
      <c r="O423" s="12">
        <f t="shared" si="53"/>
        <v>0</v>
      </c>
      <c r="P423" s="12">
        <f t="shared" si="54"/>
        <v>0</v>
      </c>
      <c r="Q423" s="12">
        <f t="shared" si="55"/>
        <v>0</v>
      </c>
      <c r="R423" s="12">
        <f>IF(E423&lt;1,0,IF(A423&lt;(Støtteark!$H$4-5),0,(IF(G423="Utførelse",(K423+L423+M423+N423+O423+P423),IF(G423="Fagkontroll",(Q423),0)))))</f>
        <v>0</v>
      </c>
      <c r="S423" s="12">
        <f>IF(A423&lt;(Støtteark!$H$4-5),0,B423)</f>
        <v>0</v>
      </c>
    </row>
    <row r="424" spans="1:19" x14ac:dyDescent="0.25">
      <c r="A424" s="20"/>
      <c r="B424" s="20"/>
      <c r="C424" s="20"/>
      <c r="D424" s="20"/>
      <c r="E424" s="20"/>
      <c r="F424" s="20"/>
      <c r="G424" s="20"/>
      <c r="H424" s="20"/>
      <c r="I424" s="20"/>
      <c r="J424" s="32"/>
      <c r="K424" s="12">
        <f t="shared" si="49"/>
        <v>0</v>
      </c>
      <c r="L424" s="12">
        <f t="shared" si="50"/>
        <v>0</v>
      </c>
      <c r="M424" s="12">
        <f t="shared" si="51"/>
        <v>0</v>
      </c>
      <c r="N424" s="12">
        <f t="shared" si="52"/>
        <v>0</v>
      </c>
      <c r="O424" s="12">
        <f t="shared" si="53"/>
        <v>0</v>
      </c>
      <c r="P424" s="12">
        <f t="shared" si="54"/>
        <v>0</v>
      </c>
      <c r="Q424" s="12">
        <f t="shared" si="55"/>
        <v>0</v>
      </c>
      <c r="R424" s="12">
        <f>IF(E424&lt;1,0,IF(A424&lt;(Støtteark!$H$4-5),0,(IF(G424="Utførelse",(K424+L424+M424+N424+O424+P424),IF(G424="Fagkontroll",(Q424),0)))))</f>
        <v>0</v>
      </c>
      <c r="S424" s="12">
        <f>IF(A424&lt;(Støtteark!$H$4-5),0,B424)</f>
        <v>0</v>
      </c>
    </row>
    <row r="425" spans="1:19" x14ac:dyDescent="0.25">
      <c r="A425" s="20"/>
      <c r="B425" s="20"/>
      <c r="C425" s="20"/>
      <c r="D425" s="20"/>
      <c r="E425" s="20"/>
      <c r="F425" s="20"/>
      <c r="G425" s="20"/>
      <c r="H425" s="20"/>
      <c r="I425" s="20"/>
      <c r="J425" s="32"/>
      <c r="K425" s="12">
        <f t="shared" si="49"/>
        <v>0</v>
      </c>
      <c r="L425" s="12">
        <f t="shared" si="50"/>
        <v>0</v>
      </c>
      <c r="M425" s="12">
        <f t="shared" si="51"/>
        <v>0</v>
      </c>
      <c r="N425" s="12">
        <f t="shared" si="52"/>
        <v>0</v>
      </c>
      <c r="O425" s="12">
        <f t="shared" si="53"/>
        <v>0</v>
      </c>
      <c r="P425" s="12">
        <f t="shared" si="54"/>
        <v>0</v>
      </c>
      <c r="Q425" s="12">
        <f t="shared" si="55"/>
        <v>0</v>
      </c>
      <c r="R425" s="12">
        <f>IF(E425&lt;1,0,IF(A425&lt;(Støtteark!$H$4-5),0,(IF(G425="Utførelse",(K425+L425+M425+N425+O425+P425),IF(G425="Fagkontroll",(Q425),0)))))</f>
        <v>0</v>
      </c>
      <c r="S425" s="12">
        <f>IF(A425&lt;(Støtteark!$H$4-5),0,B425)</f>
        <v>0</v>
      </c>
    </row>
    <row r="426" spans="1:19" x14ac:dyDescent="0.25">
      <c r="A426" s="20"/>
      <c r="B426" s="20"/>
      <c r="C426" s="20"/>
      <c r="D426" s="20"/>
      <c r="E426" s="20"/>
      <c r="F426" s="20"/>
      <c r="G426" s="20"/>
      <c r="H426" s="20"/>
      <c r="I426" s="20"/>
      <c r="J426" s="32"/>
      <c r="K426" s="12">
        <f t="shared" si="49"/>
        <v>0</v>
      </c>
      <c r="L426" s="12">
        <f t="shared" si="50"/>
        <v>0</v>
      </c>
      <c r="M426" s="12">
        <f t="shared" si="51"/>
        <v>0</v>
      </c>
      <c r="N426" s="12">
        <f t="shared" si="52"/>
        <v>0</v>
      </c>
      <c r="O426" s="12">
        <f t="shared" si="53"/>
        <v>0</v>
      </c>
      <c r="P426" s="12">
        <f t="shared" si="54"/>
        <v>0</v>
      </c>
      <c r="Q426" s="12">
        <f t="shared" si="55"/>
        <v>0</v>
      </c>
      <c r="R426" s="12">
        <f>IF(E426&lt;1,0,IF(A426&lt;(Støtteark!$H$4-5),0,(IF(G426="Utførelse",(K426+L426+M426+N426+O426+P426),IF(G426="Fagkontroll",(Q426),0)))))</f>
        <v>0</v>
      </c>
      <c r="S426" s="12">
        <f>IF(A426&lt;(Støtteark!$H$4-5),0,B426)</f>
        <v>0</v>
      </c>
    </row>
    <row r="427" spans="1:19" x14ac:dyDescent="0.25">
      <c r="A427" s="20"/>
      <c r="B427" s="20"/>
      <c r="C427" s="20"/>
      <c r="D427" s="20"/>
      <c r="E427" s="20"/>
      <c r="F427" s="20"/>
      <c r="G427" s="20"/>
      <c r="H427" s="20"/>
      <c r="I427" s="20"/>
      <c r="J427" s="32"/>
      <c r="K427" s="12">
        <f t="shared" si="49"/>
        <v>0</v>
      </c>
      <c r="L427" s="12">
        <f t="shared" si="50"/>
        <v>0</v>
      </c>
      <c r="M427" s="12">
        <f t="shared" si="51"/>
        <v>0</v>
      </c>
      <c r="N427" s="12">
        <f t="shared" si="52"/>
        <v>0</v>
      </c>
      <c r="O427" s="12">
        <f t="shared" si="53"/>
        <v>0</v>
      </c>
      <c r="P427" s="12">
        <f t="shared" si="54"/>
        <v>0</v>
      </c>
      <c r="Q427" s="12">
        <f t="shared" si="55"/>
        <v>0</v>
      </c>
      <c r="R427" s="12">
        <f>IF(E427&lt;1,0,IF(A427&lt;(Støtteark!$H$4-5),0,(IF(G427="Utførelse",(K427+L427+M427+N427+O427+P427),IF(G427="Fagkontroll",(Q427),0)))))</f>
        <v>0</v>
      </c>
      <c r="S427" s="12">
        <f>IF(A427&lt;(Støtteark!$H$4-5),0,B427)</f>
        <v>0</v>
      </c>
    </row>
    <row r="428" spans="1:19" x14ac:dyDescent="0.25">
      <c r="A428" s="20"/>
      <c r="B428" s="20"/>
      <c r="C428" s="20"/>
      <c r="D428" s="20"/>
      <c r="E428" s="20"/>
      <c r="F428" s="20"/>
      <c r="G428" s="20"/>
      <c r="H428" s="20"/>
      <c r="I428" s="20"/>
      <c r="J428" s="32"/>
      <c r="K428" s="12">
        <f t="shared" si="49"/>
        <v>0</v>
      </c>
      <c r="L428" s="12">
        <f t="shared" si="50"/>
        <v>0</v>
      </c>
      <c r="M428" s="12">
        <f t="shared" si="51"/>
        <v>0</v>
      </c>
      <c r="N428" s="12">
        <f t="shared" si="52"/>
        <v>0</v>
      </c>
      <c r="O428" s="12">
        <f t="shared" si="53"/>
        <v>0</v>
      </c>
      <c r="P428" s="12">
        <f t="shared" si="54"/>
        <v>0</v>
      </c>
      <c r="Q428" s="12">
        <f t="shared" si="55"/>
        <v>0</v>
      </c>
      <c r="R428" s="12">
        <f>IF(E428&lt;1,0,IF(A428&lt;(Støtteark!$H$4-5),0,(IF(G428="Utførelse",(K428+L428+M428+N428+O428+P428),IF(G428="Fagkontroll",(Q428),0)))))</f>
        <v>0</v>
      </c>
      <c r="S428" s="12">
        <f>IF(A428&lt;(Støtteark!$H$4-5),0,B428)</f>
        <v>0</v>
      </c>
    </row>
    <row r="429" spans="1:19" x14ac:dyDescent="0.25">
      <c r="A429" s="20"/>
      <c r="B429" s="20"/>
      <c r="C429" s="20"/>
      <c r="D429" s="20"/>
      <c r="E429" s="20"/>
      <c r="F429" s="20"/>
      <c r="G429" s="20"/>
      <c r="H429" s="20"/>
      <c r="I429" s="20"/>
      <c r="J429" s="32"/>
      <c r="K429" s="12">
        <f t="shared" si="49"/>
        <v>0</v>
      </c>
      <c r="L429" s="12">
        <f t="shared" si="50"/>
        <v>0</v>
      </c>
      <c r="M429" s="12">
        <f t="shared" si="51"/>
        <v>0</v>
      </c>
      <c r="N429" s="12">
        <f t="shared" si="52"/>
        <v>0</v>
      </c>
      <c r="O429" s="12">
        <f t="shared" si="53"/>
        <v>0</v>
      </c>
      <c r="P429" s="12">
        <f t="shared" si="54"/>
        <v>0</v>
      </c>
      <c r="Q429" s="12">
        <f t="shared" si="55"/>
        <v>0</v>
      </c>
      <c r="R429" s="12">
        <f>IF(E429&lt;1,0,IF(A429&lt;(Støtteark!$H$4-5),0,(IF(G429="Utførelse",(K429+L429+M429+N429+O429+P429),IF(G429="Fagkontroll",(Q429),0)))))</f>
        <v>0</v>
      </c>
      <c r="S429" s="12">
        <f>IF(A429&lt;(Støtteark!$H$4-5),0,B429)</f>
        <v>0</v>
      </c>
    </row>
    <row r="430" spans="1:19" x14ac:dyDescent="0.25">
      <c r="A430" s="20"/>
      <c r="B430" s="20"/>
      <c r="C430" s="20"/>
      <c r="D430" s="20"/>
      <c r="E430" s="20"/>
      <c r="F430" s="20"/>
      <c r="G430" s="20"/>
      <c r="H430" s="20"/>
      <c r="I430" s="20"/>
      <c r="J430" s="32"/>
      <c r="K430" s="12">
        <f t="shared" si="49"/>
        <v>0</v>
      </c>
      <c r="L430" s="12">
        <f t="shared" si="50"/>
        <v>0</v>
      </c>
      <c r="M430" s="12">
        <f t="shared" si="51"/>
        <v>0</v>
      </c>
      <c r="N430" s="12">
        <f t="shared" si="52"/>
        <v>0</v>
      </c>
      <c r="O430" s="12">
        <f t="shared" si="53"/>
        <v>0</v>
      </c>
      <c r="P430" s="12">
        <f t="shared" si="54"/>
        <v>0</v>
      </c>
      <c r="Q430" s="12">
        <f t="shared" si="55"/>
        <v>0</v>
      </c>
      <c r="R430" s="12">
        <f>IF(E430&lt;1,0,IF(A430&lt;(Støtteark!$H$4-5),0,(IF(G430="Utførelse",(K430+L430+M430+N430+O430+P430),IF(G430="Fagkontroll",(Q430),0)))))</f>
        <v>0</v>
      </c>
      <c r="S430" s="12">
        <f>IF(A430&lt;(Støtteark!$H$4-5),0,B430)</f>
        <v>0</v>
      </c>
    </row>
    <row r="431" spans="1:19" x14ac:dyDescent="0.25">
      <c r="A431" s="20"/>
      <c r="B431" s="20"/>
      <c r="C431" s="20"/>
      <c r="D431" s="20"/>
      <c r="E431" s="20"/>
      <c r="F431" s="20"/>
      <c r="G431" s="20"/>
      <c r="H431" s="20"/>
      <c r="I431" s="20"/>
      <c r="J431" s="32"/>
      <c r="K431" s="12">
        <f t="shared" si="49"/>
        <v>0</v>
      </c>
      <c r="L431" s="12">
        <f t="shared" si="50"/>
        <v>0</v>
      </c>
      <c r="M431" s="12">
        <f t="shared" si="51"/>
        <v>0</v>
      </c>
      <c r="N431" s="12">
        <f t="shared" si="52"/>
        <v>0</v>
      </c>
      <c r="O431" s="12">
        <f t="shared" si="53"/>
        <v>0</v>
      </c>
      <c r="P431" s="12">
        <f t="shared" si="54"/>
        <v>0</v>
      </c>
      <c r="Q431" s="12">
        <f t="shared" si="55"/>
        <v>0</v>
      </c>
      <c r="R431" s="12">
        <f>IF(E431&lt;1,0,IF(A431&lt;(Støtteark!$H$4-5),0,(IF(G431="Utførelse",(K431+L431+M431+N431+O431+P431),IF(G431="Fagkontroll",(Q431),0)))))</f>
        <v>0</v>
      </c>
      <c r="S431" s="12">
        <f>IF(A431&lt;(Støtteark!$H$4-5),0,B431)</f>
        <v>0</v>
      </c>
    </row>
    <row r="432" spans="1:19" x14ac:dyDescent="0.25">
      <c r="A432" s="20"/>
      <c r="B432" s="20"/>
      <c r="C432" s="20"/>
      <c r="D432" s="20"/>
      <c r="E432" s="20"/>
      <c r="F432" s="20"/>
      <c r="G432" s="20"/>
      <c r="H432" s="20"/>
      <c r="I432" s="20"/>
      <c r="J432" s="32"/>
      <c r="K432" s="12">
        <f t="shared" si="49"/>
        <v>0</v>
      </c>
      <c r="L432" s="12">
        <f t="shared" si="50"/>
        <v>0</v>
      </c>
      <c r="M432" s="12">
        <f t="shared" si="51"/>
        <v>0</v>
      </c>
      <c r="N432" s="12">
        <f t="shared" si="52"/>
        <v>0</v>
      </c>
      <c r="O432" s="12">
        <f t="shared" si="53"/>
        <v>0</v>
      </c>
      <c r="P432" s="12">
        <f t="shared" si="54"/>
        <v>0</v>
      </c>
      <c r="Q432" s="12">
        <f t="shared" si="55"/>
        <v>0</v>
      </c>
      <c r="R432" s="12">
        <f>IF(E432&lt;1,0,IF(A432&lt;(Støtteark!$H$4-5),0,(IF(G432="Utførelse",(K432+L432+M432+N432+O432+P432),IF(G432="Fagkontroll",(Q432),0)))))</f>
        <v>0</v>
      </c>
      <c r="S432" s="12">
        <f>IF(A432&lt;(Støtteark!$H$4-5),0,B432)</f>
        <v>0</v>
      </c>
    </row>
    <row r="433" spans="1:19" x14ac:dyDescent="0.25">
      <c r="A433" s="20"/>
      <c r="B433" s="20"/>
      <c r="C433" s="20"/>
      <c r="D433" s="20"/>
      <c r="E433" s="20"/>
      <c r="F433" s="20"/>
      <c r="G433" s="20"/>
      <c r="H433" s="20"/>
      <c r="I433" s="20"/>
      <c r="J433" s="32"/>
      <c r="K433" s="12">
        <f t="shared" si="49"/>
        <v>0</v>
      </c>
      <c r="L433" s="12">
        <f t="shared" si="50"/>
        <v>0</v>
      </c>
      <c r="M433" s="12">
        <f t="shared" si="51"/>
        <v>0</v>
      </c>
      <c r="N433" s="12">
        <f t="shared" si="52"/>
        <v>0</v>
      </c>
      <c r="O433" s="12">
        <f t="shared" si="53"/>
        <v>0</v>
      </c>
      <c r="P433" s="12">
        <f t="shared" si="54"/>
        <v>0</v>
      </c>
      <c r="Q433" s="12">
        <f t="shared" si="55"/>
        <v>0</v>
      </c>
      <c r="R433" s="12">
        <f>IF(E433&lt;1,0,IF(A433&lt;(Støtteark!$H$4-5),0,(IF(G433="Utførelse",(K433+L433+M433+N433+O433+P433),IF(G433="Fagkontroll",(Q433),0)))))</f>
        <v>0</v>
      </c>
      <c r="S433" s="12">
        <f>IF(A433&lt;(Støtteark!$H$4-5),0,B433)</f>
        <v>0</v>
      </c>
    </row>
    <row r="434" spans="1:19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32"/>
      <c r="K434" s="12">
        <f t="shared" si="49"/>
        <v>0</v>
      </c>
      <c r="L434" s="12">
        <f t="shared" si="50"/>
        <v>0</v>
      </c>
      <c r="M434" s="12">
        <f t="shared" si="51"/>
        <v>0</v>
      </c>
      <c r="N434" s="12">
        <f t="shared" si="52"/>
        <v>0</v>
      </c>
      <c r="O434" s="12">
        <f t="shared" si="53"/>
        <v>0</v>
      </c>
      <c r="P434" s="12">
        <f t="shared" si="54"/>
        <v>0</v>
      </c>
      <c r="Q434" s="12">
        <f t="shared" si="55"/>
        <v>0</v>
      </c>
      <c r="R434" s="12">
        <f>IF(E434&lt;1,0,IF(A434&lt;(Støtteark!$H$4-5),0,(IF(G434="Utførelse",(K434+L434+M434+N434+O434+P434),IF(G434="Fagkontroll",(Q434),0)))))</f>
        <v>0</v>
      </c>
      <c r="S434" s="12">
        <f>IF(A434&lt;(Støtteark!$H$4-5),0,B434)</f>
        <v>0</v>
      </c>
    </row>
    <row r="435" spans="1:19" x14ac:dyDescent="0.25">
      <c r="A435" s="20"/>
      <c r="B435" s="20"/>
      <c r="C435" s="20"/>
      <c r="D435" s="20"/>
      <c r="E435" s="20"/>
      <c r="F435" s="20"/>
      <c r="G435" s="20"/>
      <c r="H435" s="20"/>
      <c r="I435" s="20"/>
      <c r="J435" s="32"/>
      <c r="K435" s="12">
        <f t="shared" si="49"/>
        <v>0</v>
      </c>
      <c r="L435" s="12">
        <f t="shared" si="50"/>
        <v>0</v>
      </c>
      <c r="M435" s="12">
        <f t="shared" si="51"/>
        <v>0</v>
      </c>
      <c r="N435" s="12">
        <f t="shared" si="52"/>
        <v>0</v>
      </c>
      <c r="O435" s="12">
        <f t="shared" si="53"/>
        <v>0</v>
      </c>
      <c r="P435" s="12">
        <f t="shared" si="54"/>
        <v>0</v>
      </c>
      <c r="Q435" s="12">
        <f t="shared" si="55"/>
        <v>0</v>
      </c>
      <c r="R435" s="12">
        <f>IF(E435&lt;1,0,IF(A435&lt;(Støtteark!$H$4-5),0,(IF(G435="Utførelse",(K435+L435+M435+N435+O435+P435),IF(G435="Fagkontroll",(Q435),0)))))</f>
        <v>0</v>
      </c>
      <c r="S435" s="12">
        <f>IF(A435&lt;(Støtteark!$H$4-5),0,B435)</f>
        <v>0</v>
      </c>
    </row>
    <row r="436" spans="1:19" x14ac:dyDescent="0.25">
      <c r="A436" s="20"/>
      <c r="B436" s="20"/>
      <c r="C436" s="20"/>
      <c r="D436" s="20"/>
      <c r="E436" s="20"/>
      <c r="F436" s="20"/>
      <c r="G436" s="20"/>
      <c r="H436" s="20"/>
      <c r="I436" s="20"/>
      <c r="J436" s="32"/>
      <c r="K436" s="12">
        <f t="shared" si="49"/>
        <v>0</v>
      </c>
      <c r="L436" s="12">
        <f t="shared" si="50"/>
        <v>0</v>
      </c>
      <c r="M436" s="12">
        <f t="shared" si="51"/>
        <v>0</v>
      </c>
      <c r="N436" s="12">
        <f t="shared" si="52"/>
        <v>0</v>
      </c>
      <c r="O436" s="12">
        <f t="shared" si="53"/>
        <v>0</v>
      </c>
      <c r="P436" s="12">
        <f t="shared" si="54"/>
        <v>0</v>
      </c>
      <c r="Q436" s="12">
        <f t="shared" si="55"/>
        <v>0</v>
      </c>
      <c r="R436" s="12">
        <f>IF(E436&lt;1,0,IF(A436&lt;(Støtteark!$H$4-5),0,(IF(G436="Utførelse",(K436+L436+M436+N436+O436+P436),IF(G436="Fagkontroll",(Q436),0)))))</f>
        <v>0</v>
      </c>
      <c r="S436" s="12">
        <f>IF(A436&lt;(Støtteark!$H$4-5),0,B436)</f>
        <v>0</v>
      </c>
    </row>
    <row r="437" spans="1:19" x14ac:dyDescent="0.25">
      <c r="A437" s="20"/>
      <c r="B437" s="20"/>
      <c r="C437" s="20"/>
      <c r="D437" s="20"/>
      <c r="E437" s="20"/>
      <c r="F437" s="20"/>
      <c r="G437" s="20"/>
      <c r="H437" s="20"/>
      <c r="I437" s="20"/>
      <c r="J437" s="32"/>
      <c r="K437" s="12">
        <f t="shared" si="49"/>
        <v>0</v>
      </c>
      <c r="L437" s="12">
        <f t="shared" si="50"/>
        <v>0</v>
      </c>
      <c r="M437" s="12">
        <f t="shared" si="51"/>
        <v>0</v>
      </c>
      <c r="N437" s="12">
        <f t="shared" si="52"/>
        <v>0</v>
      </c>
      <c r="O437" s="12">
        <f t="shared" si="53"/>
        <v>0</v>
      </c>
      <c r="P437" s="12">
        <f t="shared" si="54"/>
        <v>0</v>
      </c>
      <c r="Q437" s="12">
        <f t="shared" si="55"/>
        <v>0</v>
      </c>
      <c r="R437" s="12">
        <f>IF(E437&lt;1,0,IF(A437&lt;(Støtteark!$H$4-5),0,(IF(G437="Utførelse",(K437+L437+M437+N437+O437+P437),IF(G437="Fagkontroll",(Q437),0)))))</f>
        <v>0</v>
      </c>
      <c r="S437" s="12">
        <f>IF(A437&lt;(Støtteark!$H$4-5),0,B437)</f>
        <v>0</v>
      </c>
    </row>
    <row r="438" spans="1:19" x14ac:dyDescent="0.25">
      <c r="A438" s="20"/>
      <c r="B438" s="20"/>
      <c r="C438" s="20"/>
      <c r="D438" s="20"/>
      <c r="E438" s="20"/>
      <c r="F438" s="20"/>
      <c r="G438" s="20"/>
      <c r="H438" s="20"/>
      <c r="I438" s="20"/>
      <c r="J438" s="32"/>
      <c r="K438" s="12">
        <f t="shared" si="49"/>
        <v>0</v>
      </c>
      <c r="L438" s="12">
        <f t="shared" si="50"/>
        <v>0</v>
      </c>
      <c r="M438" s="12">
        <f t="shared" si="51"/>
        <v>0</v>
      </c>
      <c r="N438" s="12">
        <f t="shared" si="52"/>
        <v>0</v>
      </c>
      <c r="O438" s="12">
        <f t="shared" si="53"/>
        <v>0</v>
      </c>
      <c r="P438" s="12">
        <f t="shared" si="54"/>
        <v>0</v>
      </c>
      <c r="Q438" s="12">
        <f t="shared" si="55"/>
        <v>0</v>
      </c>
      <c r="R438" s="12">
        <f>IF(E438&lt;1,0,IF(A438&lt;(Støtteark!$H$4-5),0,(IF(G438="Utførelse",(K438+L438+M438+N438+O438+P438),IF(G438="Fagkontroll",(Q438),0)))))</f>
        <v>0</v>
      </c>
      <c r="S438" s="12">
        <f>IF(A438&lt;(Støtteark!$H$4-5),0,B438)</f>
        <v>0</v>
      </c>
    </row>
    <row r="439" spans="1:19" x14ac:dyDescent="0.25">
      <c r="A439" s="20"/>
      <c r="B439" s="20"/>
      <c r="C439" s="20"/>
      <c r="D439" s="20"/>
      <c r="E439" s="20"/>
      <c r="F439" s="20"/>
      <c r="G439" s="20"/>
      <c r="H439" s="20"/>
      <c r="I439" s="20"/>
      <c r="J439" s="32"/>
      <c r="K439" s="12">
        <f t="shared" si="49"/>
        <v>0</v>
      </c>
      <c r="L439" s="12">
        <f t="shared" si="50"/>
        <v>0</v>
      </c>
      <c r="M439" s="12">
        <f t="shared" si="51"/>
        <v>0</v>
      </c>
      <c r="N439" s="12">
        <f t="shared" si="52"/>
        <v>0</v>
      </c>
      <c r="O439" s="12">
        <f t="shared" si="53"/>
        <v>0</v>
      </c>
      <c r="P439" s="12">
        <f t="shared" si="54"/>
        <v>0</v>
      </c>
      <c r="Q439" s="12">
        <f t="shared" si="55"/>
        <v>0</v>
      </c>
      <c r="R439" s="12">
        <f>IF(E439&lt;1,0,IF(A439&lt;(Støtteark!$H$4-5),0,(IF(G439="Utførelse",(K439+L439+M439+N439+O439+P439),IF(G439="Fagkontroll",(Q439),0)))))</f>
        <v>0</v>
      </c>
      <c r="S439" s="12">
        <f>IF(A439&lt;(Støtteark!$H$4-5),0,B439)</f>
        <v>0</v>
      </c>
    </row>
    <row r="440" spans="1:19" x14ac:dyDescent="0.25">
      <c r="A440" s="20"/>
      <c r="B440" s="20"/>
      <c r="C440" s="20"/>
      <c r="D440" s="20"/>
      <c r="E440" s="20"/>
      <c r="F440" s="20"/>
      <c r="G440" s="20"/>
      <c r="H440" s="20"/>
      <c r="I440" s="20"/>
      <c r="J440" s="32"/>
      <c r="K440" s="12">
        <f t="shared" si="49"/>
        <v>0</v>
      </c>
      <c r="L440" s="12">
        <f t="shared" si="50"/>
        <v>0</v>
      </c>
      <c r="M440" s="12">
        <f t="shared" si="51"/>
        <v>0</v>
      </c>
      <c r="N440" s="12">
        <f t="shared" si="52"/>
        <v>0</v>
      </c>
      <c r="O440" s="12">
        <f t="shared" si="53"/>
        <v>0</v>
      </c>
      <c r="P440" s="12">
        <f t="shared" si="54"/>
        <v>0</v>
      </c>
      <c r="Q440" s="12">
        <f t="shared" si="55"/>
        <v>0</v>
      </c>
      <c r="R440" s="12">
        <f>IF(E440&lt;1,0,IF(A440&lt;(Støtteark!$H$4-5),0,(IF(G440="Utførelse",(K440+L440+M440+N440+O440+P440),IF(G440="Fagkontroll",(Q440),0)))))</f>
        <v>0</v>
      </c>
      <c r="S440" s="12">
        <f>IF(A440&lt;(Støtteark!$H$4-5),0,B440)</f>
        <v>0</v>
      </c>
    </row>
    <row r="441" spans="1:19" x14ac:dyDescent="0.25">
      <c r="A441" s="20"/>
      <c r="B441" s="20"/>
      <c r="C441" s="20"/>
      <c r="D441" s="20"/>
      <c r="E441" s="20"/>
      <c r="F441" s="20"/>
      <c r="G441" s="20"/>
      <c r="H441" s="20"/>
      <c r="I441" s="20"/>
      <c r="J441" s="32"/>
      <c r="K441" s="12">
        <f t="shared" si="49"/>
        <v>0</v>
      </c>
      <c r="L441" s="12">
        <f t="shared" si="50"/>
        <v>0</v>
      </c>
      <c r="M441" s="12">
        <f t="shared" si="51"/>
        <v>0</v>
      </c>
      <c r="N441" s="12">
        <f t="shared" si="52"/>
        <v>0</v>
      </c>
      <c r="O441" s="12">
        <f t="shared" si="53"/>
        <v>0</v>
      </c>
      <c r="P441" s="12">
        <f t="shared" si="54"/>
        <v>0</v>
      </c>
      <c r="Q441" s="12">
        <f t="shared" si="55"/>
        <v>0</v>
      </c>
      <c r="R441" s="12">
        <f>IF(E441&lt;1,0,IF(A441&lt;(Støtteark!$H$4-5),0,(IF(G441="Utførelse",(K441+L441+M441+N441+O441+P441),IF(G441="Fagkontroll",(Q441),0)))))</f>
        <v>0</v>
      </c>
      <c r="S441" s="12">
        <f>IF(A441&lt;(Støtteark!$H$4-5),0,B441)</f>
        <v>0</v>
      </c>
    </row>
    <row r="442" spans="1:19" x14ac:dyDescent="0.25">
      <c r="A442" s="20"/>
      <c r="B442" s="20"/>
      <c r="C442" s="20"/>
      <c r="D442" s="20"/>
      <c r="E442" s="20"/>
      <c r="F442" s="20"/>
      <c r="G442" s="20"/>
      <c r="H442" s="20"/>
      <c r="I442" s="20"/>
      <c r="J442" s="32"/>
      <c r="K442" s="12">
        <f t="shared" si="49"/>
        <v>0</v>
      </c>
      <c r="L442" s="12">
        <f t="shared" si="50"/>
        <v>0</v>
      </c>
      <c r="M442" s="12">
        <f t="shared" si="51"/>
        <v>0</v>
      </c>
      <c r="N442" s="12">
        <f t="shared" si="52"/>
        <v>0</v>
      </c>
      <c r="O442" s="12">
        <f t="shared" si="53"/>
        <v>0</v>
      </c>
      <c r="P442" s="12">
        <f t="shared" si="54"/>
        <v>0</v>
      </c>
      <c r="Q442" s="12">
        <f t="shared" si="55"/>
        <v>0</v>
      </c>
      <c r="R442" s="12">
        <f>IF(E442&lt;1,0,IF(A442&lt;(Støtteark!$H$4-5),0,(IF(G442="Utførelse",(K442+L442+M442+N442+O442+P442),IF(G442="Fagkontroll",(Q442),0)))))</f>
        <v>0</v>
      </c>
      <c r="S442" s="12">
        <f>IF(A442&lt;(Støtteark!$H$4-5),0,B442)</f>
        <v>0</v>
      </c>
    </row>
    <row r="443" spans="1:19" x14ac:dyDescent="0.25">
      <c r="A443" s="20"/>
      <c r="B443" s="20"/>
      <c r="C443" s="20"/>
      <c r="D443" s="20"/>
      <c r="E443" s="20"/>
      <c r="F443" s="20"/>
      <c r="G443" s="20"/>
      <c r="H443" s="20"/>
      <c r="I443" s="20"/>
      <c r="J443" s="32"/>
      <c r="K443" s="12">
        <f t="shared" si="49"/>
        <v>0</v>
      </c>
      <c r="L443" s="12">
        <f t="shared" si="50"/>
        <v>0</v>
      </c>
      <c r="M443" s="12">
        <f t="shared" si="51"/>
        <v>0</v>
      </c>
      <c r="N443" s="12">
        <f t="shared" si="52"/>
        <v>0</v>
      </c>
      <c r="O443" s="12">
        <f t="shared" si="53"/>
        <v>0</v>
      </c>
      <c r="P443" s="12">
        <f t="shared" si="54"/>
        <v>0</v>
      </c>
      <c r="Q443" s="12">
        <f t="shared" si="55"/>
        <v>0</v>
      </c>
      <c r="R443" s="12">
        <f>IF(E443&lt;1,0,IF(A443&lt;(Støtteark!$H$4-5),0,(IF(G443="Utførelse",(K443+L443+M443+N443+O443+P443),IF(G443="Fagkontroll",(Q443),0)))))</f>
        <v>0</v>
      </c>
      <c r="S443" s="12">
        <f>IF(A443&lt;(Støtteark!$H$4-5),0,B443)</f>
        <v>0</v>
      </c>
    </row>
    <row r="444" spans="1:19" x14ac:dyDescent="0.25">
      <c r="A444" s="20"/>
      <c r="B444" s="20"/>
      <c r="C444" s="20"/>
      <c r="D444" s="20"/>
      <c r="E444" s="20"/>
      <c r="F444" s="20"/>
      <c r="G444" s="20"/>
      <c r="H444" s="20"/>
      <c r="I444" s="20"/>
      <c r="J444" s="32"/>
      <c r="K444" s="12">
        <f t="shared" si="49"/>
        <v>0</v>
      </c>
      <c r="L444" s="12">
        <f t="shared" si="50"/>
        <v>0</v>
      </c>
      <c r="M444" s="12">
        <f t="shared" si="51"/>
        <v>0</v>
      </c>
      <c r="N444" s="12">
        <f t="shared" si="52"/>
        <v>0</v>
      </c>
      <c r="O444" s="12">
        <f t="shared" si="53"/>
        <v>0</v>
      </c>
      <c r="P444" s="12">
        <f t="shared" si="54"/>
        <v>0</v>
      </c>
      <c r="Q444" s="12">
        <f t="shared" si="55"/>
        <v>0</v>
      </c>
      <c r="R444" s="12">
        <f>IF(E444&lt;1,0,IF(A444&lt;(Støtteark!$H$4-5),0,(IF(G444="Utførelse",(K444+L444+M444+N444+O444+P444),IF(G444="Fagkontroll",(Q444),0)))))</f>
        <v>0</v>
      </c>
      <c r="S444" s="12">
        <f>IF(A444&lt;(Støtteark!$H$4-5),0,B444)</f>
        <v>0</v>
      </c>
    </row>
    <row r="445" spans="1:19" x14ac:dyDescent="0.25">
      <c r="A445" s="20"/>
      <c r="B445" s="20"/>
      <c r="C445" s="20"/>
      <c r="D445" s="20"/>
      <c r="E445" s="20"/>
      <c r="F445" s="20"/>
      <c r="G445" s="20"/>
      <c r="H445" s="20"/>
      <c r="I445" s="20"/>
      <c r="J445" s="32"/>
      <c r="K445" s="12">
        <f t="shared" si="49"/>
        <v>0</v>
      </c>
      <c r="L445" s="12">
        <f t="shared" si="50"/>
        <v>0</v>
      </c>
      <c r="M445" s="12">
        <f t="shared" si="51"/>
        <v>0</v>
      </c>
      <c r="N445" s="12">
        <f t="shared" si="52"/>
        <v>0</v>
      </c>
      <c r="O445" s="12">
        <f t="shared" si="53"/>
        <v>0</v>
      </c>
      <c r="P445" s="12">
        <f t="shared" si="54"/>
        <v>0</v>
      </c>
      <c r="Q445" s="12">
        <f t="shared" si="55"/>
        <v>0</v>
      </c>
      <c r="R445" s="12">
        <f>IF(E445&lt;1,0,IF(A445&lt;(Støtteark!$H$4-5),0,(IF(G445="Utførelse",(K445+L445+M445+N445+O445+P445),IF(G445="Fagkontroll",(Q445),0)))))</f>
        <v>0</v>
      </c>
      <c r="S445" s="12">
        <f>IF(A445&lt;(Støtteark!$H$4-5),0,B445)</f>
        <v>0</v>
      </c>
    </row>
    <row r="446" spans="1:19" x14ac:dyDescent="0.25">
      <c r="A446" s="20"/>
      <c r="B446" s="20"/>
      <c r="C446" s="20"/>
      <c r="D446" s="20"/>
      <c r="E446" s="20"/>
      <c r="F446" s="20"/>
      <c r="G446" s="20"/>
      <c r="H446" s="20"/>
      <c r="I446" s="20"/>
      <c r="J446" s="32"/>
      <c r="K446" s="12">
        <f t="shared" si="49"/>
        <v>0</v>
      </c>
      <c r="L446" s="12">
        <f t="shared" si="50"/>
        <v>0</v>
      </c>
      <c r="M446" s="12">
        <f t="shared" si="51"/>
        <v>0</v>
      </c>
      <c r="N446" s="12">
        <f t="shared" si="52"/>
        <v>0</v>
      </c>
      <c r="O446" s="12">
        <f t="shared" si="53"/>
        <v>0</v>
      </c>
      <c r="P446" s="12">
        <f t="shared" si="54"/>
        <v>0</v>
      </c>
      <c r="Q446" s="12">
        <f t="shared" si="55"/>
        <v>0</v>
      </c>
      <c r="R446" s="12">
        <f>IF(E446&lt;1,0,IF(A446&lt;(Støtteark!$H$4-5),0,(IF(G446="Utførelse",(K446+L446+M446+N446+O446+P446),IF(G446="Fagkontroll",(Q446),0)))))</f>
        <v>0</v>
      </c>
      <c r="S446" s="12">
        <f>IF(A446&lt;(Støtteark!$H$4-5),0,B446)</f>
        <v>0</v>
      </c>
    </row>
    <row r="447" spans="1:19" x14ac:dyDescent="0.25">
      <c r="A447" s="20"/>
      <c r="B447" s="20"/>
      <c r="C447" s="20"/>
      <c r="D447" s="20"/>
      <c r="E447" s="20"/>
      <c r="F447" s="20"/>
      <c r="G447" s="20"/>
      <c r="H447" s="20"/>
      <c r="I447" s="20"/>
      <c r="J447" s="32"/>
      <c r="K447" s="12">
        <f t="shared" si="49"/>
        <v>0</v>
      </c>
      <c r="L447" s="12">
        <f t="shared" si="50"/>
        <v>0</v>
      </c>
      <c r="M447" s="12">
        <f t="shared" si="51"/>
        <v>0</v>
      </c>
      <c r="N447" s="12">
        <f t="shared" si="52"/>
        <v>0</v>
      </c>
      <c r="O447" s="12">
        <f t="shared" si="53"/>
        <v>0</v>
      </c>
      <c r="P447" s="12">
        <f t="shared" si="54"/>
        <v>0</v>
      </c>
      <c r="Q447" s="12">
        <f t="shared" si="55"/>
        <v>0</v>
      </c>
      <c r="R447" s="12">
        <f>IF(E447&lt;1,0,IF(A447&lt;(Støtteark!$H$4-5),0,(IF(G447="Utførelse",(K447+L447+M447+N447+O447+P447),IF(G447="Fagkontroll",(Q447),0)))))</f>
        <v>0</v>
      </c>
      <c r="S447" s="12">
        <f>IF(A447&lt;(Støtteark!$H$4-5),0,B447)</f>
        <v>0</v>
      </c>
    </row>
    <row r="448" spans="1:19" x14ac:dyDescent="0.25">
      <c r="A448" s="20"/>
      <c r="B448" s="20"/>
      <c r="C448" s="20"/>
      <c r="D448" s="20"/>
      <c r="E448" s="20"/>
      <c r="F448" s="20"/>
      <c r="G448" s="20"/>
      <c r="H448" s="20"/>
      <c r="I448" s="20"/>
      <c r="J448" s="32"/>
      <c r="K448" s="12">
        <f t="shared" si="49"/>
        <v>0</v>
      </c>
      <c r="L448" s="12">
        <f t="shared" si="50"/>
        <v>0</v>
      </c>
      <c r="M448" s="12">
        <f t="shared" si="51"/>
        <v>0</v>
      </c>
      <c r="N448" s="12">
        <f t="shared" si="52"/>
        <v>0</v>
      </c>
      <c r="O448" s="12">
        <f t="shared" si="53"/>
        <v>0</v>
      </c>
      <c r="P448" s="12">
        <f t="shared" si="54"/>
        <v>0</v>
      </c>
      <c r="Q448" s="12">
        <f t="shared" si="55"/>
        <v>0</v>
      </c>
      <c r="R448" s="12">
        <f>IF(E448&lt;1,0,IF(A448&lt;(Støtteark!$H$4-5),0,(IF(G448="Utførelse",(K448+L448+M448+N448+O448+P448),IF(G448="Fagkontroll",(Q448),0)))))</f>
        <v>0</v>
      </c>
      <c r="S448" s="12">
        <f>IF(A448&lt;(Støtteark!$H$4-5),0,B448)</f>
        <v>0</v>
      </c>
    </row>
    <row r="449" spans="1:19" x14ac:dyDescent="0.25">
      <c r="A449" s="20"/>
      <c r="B449" s="20"/>
      <c r="C449" s="20"/>
      <c r="D449" s="20"/>
      <c r="E449" s="20"/>
      <c r="F449" s="20"/>
      <c r="G449" s="20"/>
      <c r="H449" s="20"/>
      <c r="I449" s="20"/>
      <c r="J449" s="32"/>
      <c r="K449" s="12">
        <f t="shared" si="49"/>
        <v>0</v>
      </c>
      <c r="L449" s="12">
        <f t="shared" si="50"/>
        <v>0</v>
      </c>
      <c r="M449" s="12">
        <f t="shared" si="51"/>
        <v>0</v>
      </c>
      <c r="N449" s="12">
        <f t="shared" si="52"/>
        <v>0</v>
      </c>
      <c r="O449" s="12">
        <f t="shared" si="53"/>
        <v>0</v>
      </c>
      <c r="P449" s="12">
        <f t="shared" si="54"/>
        <v>0</v>
      </c>
      <c r="Q449" s="12">
        <f t="shared" si="55"/>
        <v>0</v>
      </c>
      <c r="R449" s="12">
        <f>IF(E449&lt;1,0,IF(A449&lt;(Støtteark!$H$4-5),0,(IF(G449="Utførelse",(K449+L449+M449+N449+O449+P449),IF(G449="Fagkontroll",(Q449),0)))))</f>
        <v>0</v>
      </c>
      <c r="S449" s="12">
        <f>IF(A449&lt;(Støtteark!$H$4-5),0,B449)</f>
        <v>0</v>
      </c>
    </row>
    <row r="450" spans="1:19" x14ac:dyDescent="0.25">
      <c r="A450" s="20"/>
      <c r="B450" s="20"/>
      <c r="C450" s="20"/>
      <c r="D450" s="20"/>
      <c r="E450" s="20"/>
      <c r="F450" s="20"/>
      <c r="G450" s="20"/>
      <c r="H450" s="20"/>
      <c r="I450" s="20"/>
      <c r="J450" s="32"/>
      <c r="K450" s="12">
        <f t="shared" si="49"/>
        <v>0</v>
      </c>
      <c r="L450" s="12">
        <f t="shared" si="50"/>
        <v>0</v>
      </c>
      <c r="M450" s="12">
        <f t="shared" si="51"/>
        <v>0</v>
      </c>
      <c r="N450" s="12">
        <f t="shared" si="52"/>
        <v>0</v>
      </c>
      <c r="O450" s="12">
        <f t="shared" si="53"/>
        <v>0</v>
      </c>
      <c r="P450" s="12">
        <f t="shared" si="54"/>
        <v>0</v>
      </c>
      <c r="Q450" s="12">
        <f t="shared" si="55"/>
        <v>0</v>
      </c>
      <c r="R450" s="12">
        <f>IF(E450&lt;1,0,IF(A450&lt;(Støtteark!$H$4-5),0,(IF(G450="Utførelse",(K450+L450+M450+N450+O450+P450),IF(G450="Fagkontroll",(Q450),0)))))</f>
        <v>0</v>
      </c>
      <c r="S450" s="12">
        <f>IF(A450&lt;(Støtteark!$H$4-5),0,B450)</f>
        <v>0</v>
      </c>
    </row>
    <row r="451" spans="1:19" x14ac:dyDescent="0.25">
      <c r="A451" s="20"/>
      <c r="B451" s="20"/>
      <c r="C451" s="20"/>
      <c r="D451" s="20"/>
      <c r="E451" s="20"/>
      <c r="F451" s="20"/>
      <c r="G451" s="20"/>
      <c r="H451" s="20"/>
      <c r="I451" s="20"/>
      <c r="J451" s="32"/>
      <c r="K451" s="12">
        <f t="shared" si="49"/>
        <v>0</v>
      </c>
      <c r="L451" s="12">
        <f t="shared" si="50"/>
        <v>0</v>
      </c>
      <c r="M451" s="12">
        <f t="shared" si="51"/>
        <v>0</v>
      </c>
      <c r="N451" s="12">
        <f t="shared" si="52"/>
        <v>0</v>
      </c>
      <c r="O451" s="12">
        <f t="shared" si="53"/>
        <v>0</v>
      </c>
      <c r="P451" s="12">
        <f t="shared" si="54"/>
        <v>0</v>
      </c>
      <c r="Q451" s="12">
        <f t="shared" si="55"/>
        <v>0</v>
      </c>
      <c r="R451" s="12">
        <f>IF(E451&lt;1,0,IF(A451&lt;(Støtteark!$H$4-5),0,(IF(G451="Utførelse",(K451+L451+M451+N451+O451+P451),IF(G451="Fagkontroll",(Q451),0)))))</f>
        <v>0</v>
      </c>
      <c r="S451" s="12">
        <f>IF(A451&lt;(Støtteark!$H$4-5),0,B451)</f>
        <v>0</v>
      </c>
    </row>
    <row r="452" spans="1:19" x14ac:dyDescent="0.25">
      <c r="A452" s="20"/>
      <c r="B452" s="20"/>
      <c r="C452" s="20"/>
      <c r="D452" s="20"/>
      <c r="E452" s="20"/>
      <c r="F452" s="20"/>
      <c r="G452" s="20"/>
      <c r="H452" s="20"/>
      <c r="I452" s="20"/>
      <c r="J452" s="32"/>
      <c r="K452" s="12">
        <f t="shared" si="49"/>
        <v>0</v>
      </c>
      <c r="L452" s="12">
        <f t="shared" si="50"/>
        <v>0</v>
      </c>
      <c r="M452" s="12">
        <f t="shared" si="51"/>
        <v>0</v>
      </c>
      <c r="N452" s="12">
        <f t="shared" si="52"/>
        <v>0</v>
      </c>
      <c r="O452" s="12">
        <f t="shared" si="53"/>
        <v>0</v>
      </c>
      <c r="P452" s="12">
        <f t="shared" si="54"/>
        <v>0</v>
      </c>
      <c r="Q452" s="12">
        <f t="shared" si="55"/>
        <v>0</v>
      </c>
      <c r="R452" s="12">
        <f>IF(E452&lt;1,0,IF(A452&lt;(Støtteark!$H$4-5),0,(IF(G452="Utførelse",(K452+L452+M452+N452+O452+P452),IF(G452="Fagkontroll",(Q452),0)))))</f>
        <v>0</v>
      </c>
      <c r="S452" s="12">
        <f>IF(A452&lt;(Støtteark!$H$4-5),0,B452)</f>
        <v>0</v>
      </c>
    </row>
    <row r="453" spans="1:19" x14ac:dyDescent="0.25">
      <c r="A453" s="20"/>
      <c r="B453" s="20"/>
      <c r="C453" s="20"/>
      <c r="D453" s="20"/>
      <c r="E453" s="20"/>
      <c r="F453" s="20"/>
      <c r="G453" s="20"/>
      <c r="H453" s="20"/>
      <c r="I453" s="20"/>
      <c r="J453" s="32"/>
      <c r="K453" s="12">
        <f t="shared" si="49"/>
        <v>0</v>
      </c>
      <c r="L453" s="12">
        <f t="shared" si="50"/>
        <v>0</v>
      </c>
      <c r="M453" s="12">
        <f t="shared" si="51"/>
        <v>0</v>
      </c>
      <c r="N453" s="12">
        <f t="shared" si="52"/>
        <v>0</v>
      </c>
      <c r="O453" s="12">
        <f t="shared" si="53"/>
        <v>0</v>
      </c>
      <c r="P453" s="12">
        <f t="shared" si="54"/>
        <v>0</v>
      </c>
      <c r="Q453" s="12">
        <f t="shared" si="55"/>
        <v>0</v>
      </c>
      <c r="R453" s="12">
        <f>IF(E453&lt;1,0,IF(A453&lt;(Støtteark!$H$4-5),0,(IF(G453="Utførelse",(K453+L453+M453+N453+O453+P453),IF(G453="Fagkontroll",(Q453),0)))))</f>
        <v>0</v>
      </c>
      <c r="S453" s="12">
        <f>IF(A453&lt;(Støtteark!$H$4-5),0,B453)</f>
        <v>0</v>
      </c>
    </row>
    <row r="454" spans="1:19" x14ac:dyDescent="0.25">
      <c r="A454" s="20"/>
      <c r="B454" s="20"/>
      <c r="C454" s="20"/>
      <c r="D454" s="20"/>
      <c r="E454" s="20"/>
      <c r="F454" s="20"/>
      <c r="G454" s="20"/>
      <c r="H454" s="20"/>
      <c r="I454" s="20"/>
      <c r="J454" s="32"/>
      <c r="K454" s="12">
        <f t="shared" si="49"/>
        <v>0</v>
      </c>
      <c r="L454" s="12">
        <f t="shared" si="50"/>
        <v>0</v>
      </c>
      <c r="M454" s="12">
        <f t="shared" si="51"/>
        <v>0</v>
      </c>
      <c r="N454" s="12">
        <f t="shared" si="52"/>
        <v>0</v>
      </c>
      <c r="O454" s="12">
        <f t="shared" si="53"/>
        <v>0</v>
      </c>
      <c r="P454" s="12">
        <f t="shared" si="54"/>
        <v>0</v>
      </c>
      <c r="Q454" s="12">
        <f t="shared" si="55"/>
        <v>0</v>
      </c>
      <c r="R454" s="12">
        <f>IF(E454&lt;1,0,IF(A454&lt;(Støtteark!$H$4-5),0,(IF(G454="Utførelse",(K454+L454+M454+N454+O454+P454),IF(G454="Fagkontroll",(Q454),0)))))</f>
        <v>0</v>
      </c>
      <c r="S454" s="12">
        <f>IF(A454&lt;(Støtteark!$H$4-5),0,B454)</f>
        <v>0</v>
      </c>
    </row>
    <row r="455" spans="1:19" x14ac:dyDescent="0.25">
      <c r="A455" s="20"/>
      <c r="B455" s="20"/>
      <c r="C455" s="20"/>
      <c r="D455" s="20"/>
      <c r="E455" s="20"/>
      <c r="F455" s="20"/>
      <c r="G455" s="20"/>
      <c r="H455" s="20"/>
      <c r="I455" s="20"/>
      <c r="J455" s="32"/>
      <c r="K455" s="12">
        <f t="shared" si="49"/>
        <v>0</v>
      </c>
      <c r="L455" s="12">
        <f t="shared" si="50"/>
        <v>0</v>
      </c>
      <c r="M455" s="12">
        <f t="shared" si="51"/>
        <v>0</v>
      </c>
      <c r="N455" s="12">
        <f t="shared" si="52"/>
        <v>0</v>
      </c>
      <c r="O455" s="12">
        <f t="shared" si="53"/>
        <v>0</v>
      </c>
      <c r="P455" s="12">
        <f t="shared" si="54"/>
        <v>0</v>
      </c>
      <c r="Q455" s="12">
        <f t="shared" si="55"/>
        <v>0</v>
      </c>
      <c r="R455" s="12">
        <f>IF(E455&lt;1,0,IF(A455&lt;(Støtteark!$H$4-5),0,(IF(G455="Utførelse",(K455+L455+M455+N455+O455+P455),IF(G455="Fagkontroll",(Q455),0)))))</f>
        <v>0</v>
      </c>
      <c r="S455" s="12">
        <f>IF(A455&lt;(Støtteark!$H$4-5),0,B455)</f>
        <v>0</v>
      </c>
    </row>
    <row r="456" spans="1:19" x14ac:dyDescent="0.25">
      <c r="A456" s="20"/>
      <c r="B456" s="20"/>
      <c r="C456" s="20"/>
      <c r="D456" s="20"/>
      <c r="E456" s="20"/>
      <c r="F456" s="20"/>
      <c r="G456" s="20"/>
      <c r="H456" s="20"/>
      <c r="I456" s="20"/>
      <c r="J456" s="32"/>
      <c r="K456" s="12">
        <f t="shared" si="49"/>
        <v>0</v>
      </c>
      <c r="L456" s="12">
        <f t="shared" si="50"/>
        <v>0</v>
      </c>
      <c r="M456" s="12">
        <f t="shared" si="51"/>
        <v>0</v>
      </c>
      <c r="N456" s="12">
        <f t="shared" si="52"/>
        <v>0</v>
      </c>
      <c r="O456" s="12">
        <f t="shared" si="53"/>
        <v>0</v>
      </c>
      <c r="P456" s="12">
        <f t="shared" si="54"/>
        <v>0</v>
      </c>
      <c r="Q456" s="12">
        <f t="shared" si="55"/>
        <v>0</v>
      </c>
      <c r="R456" s="12">
        <f>IF(E456&lt;1,0,IF(A456&lt;(Støtteark!$H$4-5),0,(IF(G456="Utførelse",(K456+L456+M456+N456+O456+P456),IF(G456="Fagkontroll",(Q456),0)))))</f>
        <v>0</v>
      </c>
      <c r="S456" s="12">
        <f>IF(A456&lt;(Støtteark!$H$4-5),0,B456)</f>
        <v>0</v>
      </c>
    </row>
    <row r="457" spans="1:19" x14ac:dyDescent="0.25">
      <c r="A457" s="20"/>
      <c r="B457" s="20"/>
      <c r="C457" s="20"/>
      <c r="D457" s="20"/>
      <c r="E457" s="20"/>
      <c r="F457" s="20"/>
      <c r="G457" s="20"/>
      <c r="H457" s="20"/>
      <c r="I457" s="20"/>
      <c r="J457" s="32"/>
      <c r="K457" s="12">
        <f t="shared" si="49"/>
        <v>0</v>
      </c>
      <c r="L457" s="12">
        <f t="shared" si="50"/>
        <v>0</v>
      </c>
      <c r="M457" s="12">
        <f t="shared" si="51"/>
        <v>0</v>
      </c>
      <c r="N457" s="12">
        <f t="shared" si="52"/>
        <v>0</v>
      </c>
      <c r="O457" s="12">
        <f t="shared" si="53"/>
        <v>0</v>
      </c>
      <c r="P457" s="12">
        <f t="shared" si="54"/>
        <v>0</v>
      </c>
      <c r="Q457" s="12">
        <f t="shared" si="55"/>
        <v>0</v>
      </c>
      <c r="R457" s="12">
        <f>IF(E457&lt;1,0,IF(A457&lt;(Støtteark!$H$4-5),0,(IF(G457="Utførelse",(K457+L457+M457+N457+O457+P457),IF(G457="Fagkontroll",(Q457),0)))))</f>
        <v>0</v>
      </c>
      <c r="S457" s="12">
        <f>IF(A457&lt;(Støtteark!$H$4-5),0,B457)</f>
        <v>0</v>
      </c>
    </row>
    <row r="458" spans="1:19" x14ac:dyDescent="0.25">
      <c r="A458" s="20"/>
      <c r="B458" s="20"/>
      <c r="C458" s="20"/>
      <c r="D458" s="20"/>
      <c r="E458" s="20"/>
      <c r="F458" s="20"/>
      <c r="G458" s="20"/>
      <c r="H458" s="20"/>
      <c r="I458" s="20"/>
      <c r="J458" s="32"/>
      <c r="K458" s="12">
        <f t="shared" si="49"/>
        <v>0</v>
      </c>
      <c r="L458" s="12">
        <f t="shared" si="50"/>
        <v>0</v>
      </c>
      <c r="M458" s="12">
        <f t="shared" si="51"/>
        <v>0</v>
      </c>
      <c r="N458" s="12">
        <f t="shared" si="52"/>
        <v>0</v>
      </c>
      <c r="O458" s="12">
        <f t="shared" si="53"/>
        <v>0</v>
      </c>
      <c r="P458" s="12">
        <f t="shared" si="54"/>
        <v>0</v>
      </c>
      <c r="Q458" s="12">
        <f t="shared" si="55"/>
        <v>0</v>
      </c>
      <c r="R458" s="12">
        <f>IF(E458&lt;1,0,IF(A458&lt;(Støtteark!$H$4-5),0,(IF(G458="Utførelse",(K458+L458+M458+N458+O458+P458),IF(G458="Fagkontroll",(Q458),0)))))</f>
        <v>0</v>
      </c>
      <c r="S458" s="12">
        <f>IF(A458&lt;(Støtteark!$H$4-5),0,B458)</f>
        <v>0</v>
      </c>
    </row>
    <row r="459" spans="1:19" x14ac:dyDescent="0.25">
      <c r="A459" s="20"/>
      <c r="B459" s="20"/>
      <c r="C459" s="20"/>
      <c r="D459" s="20"/>
      <c r="E459" s="20"/>
      <c r="F459" s="20"/>
      <c r="G459" s="20"/>
      <c r="H459" s="20"/>
      <c r="I459" s="20"/>
      <c r="J459" s="32"/>
      <c r="K459" s="12">
        <f t="shared" si="49"/>
        <v>0</v>
      </c>
      <c r="L459" s="12">
        <f t="shared" si="50"/>
        <v>0</v>
      </c>
      <c r="M459" s="12">
        <f t="shared" si="51"/>
        <v>0</v>
      </c>
      <c r="N459" s="12">
        <f t="shared" si="52"/>
        <v>0</v>
      </c>
      <c r="O459" s="12">
        <f t="shared" si="53"/>
        <v>0</v>
      </c>
      <c r="P459" s="12">
        <f t="shared" si="54"/>
        <v>0</v>
      </c>
      <c r="Q459" s="12">
        <f t="shared" si="55"/>
        <v>0</v>
      </c>
      <c r="R459" s="12">
        <f>IF(E459&lt;1,0,IF(A459&lt;(Støtteark!$H$4-5),0,(IF(G459="Utførelse",(K459+L459+M459+N459+O459+P459),IF(G459="Fagkontroll",(Q459),0)))))</f>
        <v>0</v>
      </c>
      <c r="S459" s="12">
        <f>IF(A459&lt;(Støtteark!$H$4-5),0,B459)</f>
        <v>0</v>
      </c>
    </row>
    <row r="460" spans="1:19" x14ac:dyDescent="0.25">
      <c r="A460" s="20"/>
      <c r="B460" s="20"/>
      <c r="C460" s="20"/>
      <c r="D460" s="20"/>
      <c r="E460" s="20"/>
      <c r="F460" s="20"/>
      <c r="G460" s="20"/>
      <c r="H460" s="20"/>
      <c r="I460" s="20"/>
      <c r="J460" s="32"/>
      <c r="K460" s="12">
        <f t="shared" si="49"/>
        <v>0</v>
      </c>
      <c r="L460" s="12">
        <f t="shared" si="50"/>
        <v>0</v>
      </c>
      <c r="M460" s="12">
        <f t="shared" si="51"/>
        <v>0</v>
      </c>
      <c r="N460" s="12">
        <f t="shared" si="52"/>
        <v>0</v>
      </c>
      <c r="O460" s="12">
        <f t="shared" si="53"/>
        <v>0</v>
      </c>
      <c r="P460" s="12">
        <f t="shared" si="54"/>
        <v>0</v>
      </c>
      <c r="Q460" s="12">
        <f t="shared" si="55"/>
        <v>0</v>
      </c>
      <c r="R460" s="12">
        <f>IF(E460&lt;1,0,IF(A460&lt;(Støtteark!$H$4-5),0,(IF(G460="Utførelse",(K460+L460+M460+N460+O460+P460),IF(G460="Fagkontroll",(Q460),0)))))</f>
        <v>0</v>
      </c>
      <c r="S460" s="12">
        <f>IF(A460&lt;(Støtteark!$H$4-5),0,B460)</f>
        <v>0</v>
      </c>
    </row>
    <row r="461" spans="1:19" x14ac:dyDescent="0.25">
      <c r="A461" s="20"/>
      <c r="B461" s="20"/>
      <c r="C461" s="20"/>
      <c r="D461" s="20"/>
      <c r="E461" s="20"/>
      <c r="F461" s="20"/>
      <c r="G461" s="20"/>
      <c r="H461" s="20"/>
      <c r="I461" s="20"/>
      <c r="J461" s="32"/>
      <c r="K461" s="12">
        <f t="shared" si="49"/>
        <v>0</v>
      </c>
      <c r="L461" s="12">
        <f t="shared" si="50"/>
        <v>0</v>
      </c>
      <c r="M461" s="12">
        <f t="shared" si="51"/>
        <v>0</v>
      </c>
      <c r="N461" s="12">
        <f t="shared" si="52"/>
        <v>0</v>
      </c>
      <c r="O461" s="12">
        <f t="shared" si="53"/>
        <v>0</v>
      </c>
      <c r="P461" s="12">
        <f t="shared" si="54"/>
        <v>0</v>
      </c>
      <c r="Q461" s="12">
        <f t="shared" si="55"/>
        <v>0</v>
      </c>
      <c r="R461" s="12">
        <f>IF(E461&lt;1,0,IF(A461&lt;(Støtteark!$H$4-5),0,(IF(G461="Utførelse",(K461+L461+M461+N461+O461+P461),IF(G461="Fagkontroll",(Q461),0)))))</f>
        <v>0</v>
      </c>
      <c r="S461" s="12">
        <f>IF(A461&lt;(Støtteark!$H$4-5),0,B461)</f>
        <v>0</v>
      </c>
    </row>
    <row r="462" spans="1:19" x14ac:dyDescent="0.25">
      <c r="A462" s="20"/>
      <c r="B462" s="20"/>
      <c r="C462" s="20"/>
      <c r="D462" s="20"/>
      <c r="E462" s="20"/>
      <c r="F462" s="20"/>
      <c r="G462" s="20"/>
      <c r="H462" s="20"/>
      <c r="I462" s="20"/>
      <c r="J462" s="32"/>
      <c r="K462" s="12">
        <f t="shared" si="49"/>
        <v>0</v>
      </c>
      <c r="L462" s="12">
        <f t="shared" si="50"/>
        <v>0</v>
      </c>
      <c r="M462" s="12">
        <f t="shared" si="51"/>
        <v>0</v>
      </c>
      <c r="N462" s="12">
        <f t="shared" si="52"/>
        <v>0</v>
      </c>
      <c r="O462" s="12">
        <f t="shared" si="53"/>
        <v>0</v>
      </c>
      <c r="P462" s="12">
        <f t="shared" si="54"/>
        <v>0</v>
      </c>
      <c r="Q462" s="12">
        <f t="shared" si="55"/>
        <v>0</v>
      </c>
      <c r="R462" s="12">
        <f>IF(E462&lt;1,0,IF(A462&lt;(Støtteark!$H$4-5),0,(IF(G462="Utførelse",(K462+L462+M462+N462+O462+P462),IF(G462="Fagkontroll",(Q462),0)))))</f>
        <v>0</v>
      </c>
      <c r="S462" s="12">
        <f>IF(A462&lt;(Støtteark!$H$4-5),0,B462)</f>
        <v>0</v>
      </c>
    </row>
    <row r="463" spans="1:19" x14ac:dyDescent="0.25">
      <c r="A463" s="20"/>
      <c r="B463" s="20"/>
      <c r="C463" s="20"/>
      <c r="D463" s="20"/>
      <c r="E463" s="20"/>
      <c r="F463" s="20"/>
      <c r="G463" s="20"/>
      <c r="H463" s="20"/>
      <c r="I463" s="20"/>
      <c r="J463" s="32"/>
      <c r="K463" s="12">
        <f t="shared" ref="K463:K526" si="56">IF(E463&lt;1,0,(IF(G463="Utførelse",IF(F463="Dambruddsbølgeberegninger",B463,0),0)))</f>
        <v>0</v>
      </c>
      <c r="L463" s="12">
        <f t="shared" ref="L463:L526" si="57">IF(E463&lt;1,0,(IF(G463="Utførelse",IF(F463="Kapasitet åpent flomløp",B463,0),0)))</f>
        <v>0</v>
      </c>
      <c r="M463" s="12">
        <f t="shared" ref="M463:M526" si="58">IF(E463&lt;1,0,(IF(G463="Utførelse",IF(F463="Kapasitet lukket flomløp",B463,0),0)))</f>
        <v>0</v>
      </c>
      <c r="N463" s="12">
        <f t="shared" ref="N463:N526" si="59">IF(E463&lt;1,0,(IF(G463="Utførelse",IF(F463="Kapasitet luker",B463,0),0)))</f>
        <v>0</v>
      </c>
      <c r="O463" s="12">
        <f t="shared" ref="O463:O526" si="60">IF(E463&lt;1,0,(IF(G463="Utførelse",IF(F463="Kapasitet overføringstunnel",B463,0),0)))</f>
        <v>0</v>
      </c>
      <c r="P463" s="12">
        <f t="shared" ref="P463:P526" si="61">IF(E463&lt;1,0,(IF(G463="Utførelse",IF(F463="Kapasitet kanal",B463,0),0)))</f>
        <v>0</v>
      </c>
      <c r="Q463" s="12">
        <f t="shared" ref="Q463:Q526" si="62">IF(K463+L463+M463+N463+O463+P463&gt;0,0,B463)</f>
        <v>0</v>
      </c>
      <c r="R463" s="12">
        <f>IF(E463&lt;1,0,IF(A463&lt;(Støtteark!$H$4-5),0,(IF(G463="Utførelse",(K463+L463+M463+N463+O463+P463),IF(G463="Fagkontroll",(Q463),0)))))</f>
        <v>0</v>
      </c>
      <c r="S463" s="12">
        <f>IF(A463&lt;(Støtteark!$H$4-5),0,B463)</f>
        <v>0</v>
      </c>
    </row>
    <row r="464" spans="1:19" x14ac:dyDescent="0.25">
      <c r="A464" s="20"/>
      <c r="B464" s="20"/>
      <c r="C464" s="20"/>
      <c r="D464" s="20"/>
      <c r="E464" s="20"/>
      <c r="F464" s="20"/>
      <c r="G464" s="20"/>
      <c r="H464" s="20"/>
      <c r="I464" s="20"/>
      <c r="J464" s="32"/>
      <c r="K464" s="12">
        <f t="shared" si="56"/>
        <v>0</v>
      </c>
      <c r="L464" s="12">
        <f t="shared" si="57"/>
        <v>0</v>
      </c>
      <c r="M464" s="12">
        <f t="shared" si="58"/>
        <v>0</v>
      </c>
      <c r="N464" s="12">
        <f t="shared" si="59"/>
        <v>0</v>
      </c>
      <c r="O464" s="12">
        <f t="shared" si="60"/>
        <v>0</v>
      </c>
      <c r="P464" s="12">
        <f t="shared" si="61"/>
        <v>0</v>
      </c>
      <c r="Q464" s="12">
        <f t="shared" si="62"/>
        <v>0</v>
      </c>
      <c r="R464" s="12">
        <f>IF(E464&lt;1,0,IF(A464&lt;(Støtteark!$H$4-5),0,(IF(G464="Utførelse",(K464+L464+M464+N464+O464+P464),IF(G464="Fagkontroll",(Q464),0)))))</f>
        <v>0</v>
      </c>
      <c r="S464" s="12">
        <f>IF(A464&lt;(Støtteark!$H$4-5),0,B464)</f>
        <v>0</v>
      </c>
    </row>
    <row r="465" spans="1:19" x14ac:dyDescent="0.25">
      <c r="A465" s="20"/>
      <c r="B465" s="20"/>
      <c r="C465" s="20"/>
      <c r="D465" s="20"/>
      <c r="E465" s="20"/>
      <c r="F465" s="20"/>
      <c r="G465" s="20"/>
      <c r="H465" s="20"/>
      <c r="I465" s="20"/>
      <c r="J465" s="32"/>
      <c r="K465" s="12">
        <f t="shared" si="56"/>
        <v>0</v>
      </c>
      <c r="L465" s="12">
        <f t="shared" si="57"/>
        <v>0</v>
      </c>
      <c r="M465" s="12">
        <f t="shared" si="58"/>
        <v>0</v>
      </c>
      <c r="N465" s="12">
        <f t="shared" si="59"/>
        <v>0</v>
      </c>
      <c r="O465" s="12">
        <f t="shared" si="60"/>
        <v>0</v>
      </c>
      <c r="P465" s="12">
        <f t="shared" si="61"/>
        <v>0</v>
      </c>
      <c r="Q465" s="12">
        <f t="shared" si="62"/>
        <v>0</v>
      </c>
      <c r="R465" s="12">
        <f>IF(E465&lt;1,0,IF(A465&lt;(Støtteark!$H$4-5),0,(IF(G465="Utførelse",(K465+L465+M465+N465+O465+P465),IF(G465="Fagkontroll",(Q465),0)))))</f>
        <v>0</v>
      </c>
      <c r="S465" s="12">
        <f>IF(A465&lt;(Støtteark!$H$4-5),0,B465)</f>
        <v>0</v>
      </c>
    </row>
    <row r="466" spans="1:19" x14ac:dyDescent="0.25">
      <c r="A466" s="20"/>
      <c r="B466" s="20"/>
      <c r="C466" s="20"/>
      <c r="D466" s="20"/>
      <c r="E466" s="20"/>
      <c r="F466" s="20"/>
      <c r="G466" s="20"/>
      <c r="H466" s="20"/>
      <c r="I466" s="20"/>
      <c r="J466" s="32"/>
      <c r="K466" s="12">
        <f t="shared" si="56"/>
        <v>0</v>
      </c>
      <c r="L466" s="12">
        <f t="shared" si="57"/>
        <v>0</v>
      </c>
      <c r="M466" s="12">
        <f t="shared" si="58"/>
        <v>0</v>
      </c>
      <c r="N466" s="12">
        <f t="shared" si="59"/>
        <v>0</v>
      </c>
      <c r="O466" s="12">
        <f t="shared" si="60"/>
        <v>0</v>
      </c>
      <c r="P466" s="12">
        <f t="shared" si="61"/>
        <v>0</v>
      </c>
      <c r="Q466" s="12">
        <f t="shared" si="62"/>
        <v>0</v>
      </c>
      <c r="R466" s="12">
        <f>IF(E466&lt;1,0,IF(A466&lt;(Støtteark!$H$4-5),0,(IF(G466="Utførelse",(K466+L466+M466+N466+O466+P466),IF(G466="Fagkontroll",(Q466),0)))))</f>
        <v>0</v>
      </c>
      <c r="S466" s="12">
        <f>IF(A466&lt;(Støtteark!$H$4-5),0,B466)</f>
        <v>0</v>
      </c>
    </row>
    <row r="467" spans="1:19" x14ac:dyDescent="0.25">
      <c r="A467" s="20"/>
      <c r="B467" s="20"/>
      <c r="C467" s="20"/>
      <c r="D467" s="20"/>
      <c r="E467" s="20"/>
      <c r="F467" s="20"/>
      <c r="G467" s="20"/>
      <c r="H467" s="20"/>
      <c r="I467" s="20"/>
      <c r="J467" s="32"/>
      <c r="K467" s="12">
        <f t="shared" si="56"/>
        <v>0</v>
      </c>
      <c r="L467" s="12">
        <f t="shared" si="57"/>
        <v>0</v>
      </c>
      <c r="M467" s="12">
        <f t="shared" si="58"/>
        <v>0</v>
      </c>
      <c r="N467" s="12">
        <f t="shared" si="59"/>
        <v>0</v>
      </c>
      <c r="O467" s="12">
        <f t="shared" si="60"/>
        <v>0</v>
      </c>
      <c r="P467" s="12">
        <f t="shared" si="61"/>
        <v>0</v>
      </c>
      <c r="Q467" s="12">
        <f t="shared" si="62"/>
        <v>0</v>
      </c>
      <c r="R467" s="12">
        <f>IF(E467&lt;1,0,IF(A467&lt;(Støtteark!$H$4-5),0,(IF(G467="Utførelse",(K467+L467+M467+N467+O467+P467),IF(G467="Fagkontroll",(Q467),0)))))</f>
        <v>0</v>
      </c>
      <c r="S467" s="12">
        <f>IF(A467&lt;(Støtteark!$H$4-5),0,B467)</f>
        <v>0</v>
      </c>
    </row>
    <row r="468" spans="1:19" x14ac:dyDescent="0.25">
      <c r="A468" s="20"/>
      <c r="B468" s="20"/>
      <c r="C468" s="20"/>
      <c r="D468" s="20"/>
      <c r="E468" s="20"/>
      <c r="F468" s="20"/>
      <c r="G468" s="20"/>
      <c r="H468" s="20"/>
      <c r="I468" s="20"/>
      <c r="J468" s="32"/>
      <c r="K468" s="12">
        <f t="shared" si="56"/>
        <v>0</v>
      </c>
      <c r="L468" s="12">
        <f t="shared" si="57"/>
        <v>0</v>
      </c>
      <c r="M468" s="12">
        <f t="shared" si="58"/>
        <v>0</v>
      </c>
      <c r="N468" s="12">
        <f t="shared" si="59"/>
        <v>0</v>
      </c>
      <c r="O468" s="12">
        <f t="shared" si="60"/>
        <v>0</v>
      </c>
      <c r="P468" s="12">
        <f t="shared" si="61"/>
        <v>0</v>
      </c>
      <c r="Q468" s="12">
        <f t="shared" si="62"/>
        <v>0</v>
      </c>
      <c r="R468" s="12">
        <f>IF(E468&lt;1,0,IF(A468&lt;(Støtteark!$H$4-5),0,(IF(G468="Utførelse",(K468+L468+M468+N468+O468+P468),IF(G468="Fagkontroll",(Q468),0)))))</f>
        <v>0</v>
      </c>
      <c r="S468" s="12">
        <f>IF(A468&lt;(Støtteark!$H$4-5),0,B468)</f>
        <v>0</v>
      </c>
    </row>
    <row r="469" spans="1:19" x14ac:dyDescent="0.25">
      <c r="A469" s="20"/>
      <c r="B469" s="20"/>
      <c r="C469" s="20"/>
      <c r="D469" s="20"/>
      <c r="E469" s="20"/>
      <c r="F469" s="20"/>
      <c r="G469" s="20"/>
      <c r="H469" s="20"/>
      <c r="I469" s="20"/>
      <c r="J469" s="32"/>
      <c r="K469" s="12">
        <f t="shared" si="56"/>
        <v>0</v>
      </c>
      <c r="L469" s="12">
        <f t="shared" si="57"/>
        <v>0</v>
      </c>
      <c r="M469" s="12">
        <f t="shared" si="58"/>
        <v>0</v>
      </c>
      <c r="N469" s="12">
        <f t="shared" si="59"/>
        <v>0</v>
      </c>
      <c r="O469" s="12">
        <f t="shared" si="60"/>
        <v>0</v>
      </c>
      <c r="P469" s="12">
        <f t="shared" si="61"/>
        <v>0</v>
      </c>
      <c r="Q469" s="12">
        <f t="shared" si="62"/>
        <v>0</v>
      </c>
      <c r="R469" s="12">
        <f>IF(E469&lt;1,0,IF(A469&lt;(Støtteark!$H$4-5),0,(IF(G469="Utførelse",(K469+L469+M469+N469+O469+P469),IF(G469="Fagkontroll",(Q469),0)))))</f>
        <v>0</v>
      </c>
      <c r="S469" s="12">
        <f>IF(A469&lt;(Støtteark!$H$4-5),0,B469)</f>
        <v>0</v>
      </c>
    </row>
    <row r="470" spans="1:19" x14ac:dyDescent="0.25">
      <c r="A470" s="20"/>
      <c r="B470" s="20"/>
      <c r="C470" s="20"/>
      <c r="D470" s="20"/>
      <c r="E470" s="20"/>
      <c r="F470" s="20"/>
      <c r="G470" s="20"/>
      <c r="H470" s="20"/>
      <c r="I470" s="20"/>
      <c r="J470" s="32"/>
      <c r="K470" s="12">
        <f t="shared" si="56"/>
        <v>0</v>
      </c>
      <c r="L470" s="12">
        <f t="shared" si="57"/>
        <v>0</v>
      </c>
      <c r="M470" s="12">
        <f t="shared" si="58"/>
        <v>0</v>
      </c>
      <c r="N470" s="12">
        <f t="shared" si="59"/>
        <v>0</v>
      </c>
      <c r="O470" s="12">
        <f t="shared" si="60"/>
        <v>0</v>
      </c>
      <c r="P470" s="12">
        <f t="shared" si="61"/>
        <v>0</v>
      </c>
      <c r="Q470" s="12">
        <f t="shared" si="62"/>
        <v>0</v>
      </c>
      <c r="R470" s="12">
        <f>IF(E470&lt;1,0,IF(A470&lt;(Støtteark!$H$4-5),0,(IF(G470="Utførelse",(K470+L470+M470+N470+O470+P470),IF(G470="Fagkontroll",(Q470),0)))))</f>
        <v>0</v>
      </c>
      <c r="S470" s="12">
        <f>IF(A470&lt;(Støtteark!$H$4-5),0,B470)</f>
        <v>0</v>
      </c>
    </row>
    <row r="471" spans="1:19" x14ac:dyDescent="0.25">
      <c r="A471" s="20"/>
      <c r="B471" s="20"/>
      <c r="C471" s="20"/>
      <c r="D471" s="20"/>
      <c r="E471" s="20"/>
      <c r="F471" s="20"/>
      <c r="G471" s="20"/>
      <c r="H471" s="20"/>
      <c r="I471" s="20"/>
      <c r="J471" s="32"/>
      <c r="K471" s="12">
        <f t="shared" si="56"/>
        <v>0</v>
      </c>
      <c r="L471" s="12">
        <f t="shared" si="57"/>
        <v>0</v>
      </c>
      <c r="M471" s="12">
        <f t="shared" si="58"/>
        <v>0</v>
      </c>
      <c r="N471" s="12">
        <f t="shared" si="59"/>
        <v>0</v>
      </c>
      <c r="O471" s="12">
        <f t="shared" si="60"/>
        <v>0</v>
      </c>
      <c r="P471" s="12">
        <f t="shared" si="61"/>
        <v>0</v>
      </c>
      <c r="Q471" s="12">
        <f t="shared" si="62"/>
        <v>0</v>
      </c>
      <c r="R471" s="12">
        <f>IF(E471&lt;1,0,IF(A471&lt;(Støtteark!$H$4-5),0,(IF(G471="Utførelse",(K471+L471+M471+N471+O471+P471),IF(G471="Fagkontroll",(Q471),0)))))</f>
        <v>0</v>
      </c>
      <c r="S471" s="12">
        <f>IF(A471&lt;(Støtteark!$H$4-5),0,B471)</f>
        <v>0</v>
      </c>
    </row>
    <row r="472" spans="1:19" x14ac:dyDescent="0.25">
      <c r="A472" s="20"/>
      <c r="B472" s="20"/>
      <c r="C472" s="20"/>
      <c r="D472" s="20"/>
      <c r="E472" s="20"/>
      <c r="F472" s="20"/>
      <c r="G472" s="20"/>
      <c r="H472" s="20"/>
      <c r="I472" s="20"/>
      <c r="J472" s="32"/>
      <c r="K472" s="12">
        <f t="shared" si="56"/>
        <v>0</v>
      </c>
      <c r="L472" s="12">
        <f t="shared" si="57"/>
        <v>0</v>
      </c>
      <c r="M472" s="12">
        <f t="shared" si="58"/>
        <v>0</v>
      </c>
      <c r="N472" s="12">
        <f t="shared" si="59"/>
        <v>0</v>
      </c>
      <c r="O472" s="12">
        <f t="shared" si="60"/>
        <v>0</v>
      </c>
      <c r="P472" s="12">
        <f t="shared" si="61"/>
        <v>0</v>
      </c>
      <c r="Q472" s="12">
        <f t="shared" si="62"/>
        <v>0</v>
      </c>
      <c r="R472" s="12">
        <f>IF(E472&lt;1,0,IF(A472&lt;(Støtteark!$H$4-5),0,(IF(G472="Utførelse",(K472+L472+M472+N472+O472+P472),IF(G472="Fagkontroll",(Q472),0)))))</f>
        <v>0</v>
      </c>
      <c r="S472" s="12">
        <f>IF(A472&lt;(Støtteark!$H$4-5),0,B472)</f>
        <v>0</v>
      </c>
    </row>
    <row r="473" spans="1:19" x14ac:dyDescent="0.25">
      <c r="A473" s="20"/>
      <c r="B473" s="20"/>
      <c r="C473" s="20"/>
      <c r="D473" s="20"/>
      <c r="E473" s="20"/>
      <c r="F473" s="20"/>
      <c r="G473" s="20"/>
      <c r="H473" s="20"/>
      <c r="I473" s="20"/>
      <c r="J473" s="32"/>
      <c r="K473" s="12">
        <f t="shared" si="56"/>
        <v>0</v>
      </c>
      <c r="L473" s="12">
        <f t="shared" si="57"/>
        <v>0</v>
      </c>
      <c r="M473" s="12">
        <f t="shared" si="58"/>
        <v>0</v>
      </c>
      <c r="N473" s="12">
        <f t="shared" si="59"/>
        <v>0</v>
      </c>
      <c r="O473" s="12">
        <f t="shared" si="60"/>
        <v>0</v>
      </c>
      <c r="P473" s="12">
        <f t="shared" si="61"/>
        <v>0</v>
      </c>
      <c r="Q473" s="12">
        <f t="shared" si="62"/>
        <v>0</v>
      </c>
      <c r="R473" s="12">
        <f>IF(E473&lt;1,0,IF(A473&lt;(Støtteark!$H$4-5),0,(IF(G473="Utførelse",(K473+L473+M473+N473+O473+P473),IF(G473="Fagkontroll",(Q473),0)))))</f>
        <v>0</v>
      </c>
      <c r="S473" s="12">
        <f>IF(A473&lt;(Støtteark!$H$4-5),0,B473)</f>
        <v>0</v>
      </c>
    </row>
    <row r="474" spans="1:19" x14ac:dyDescent="0.25">
      <c r="A474" s="20"/>
      <c r="B474" s="20"/>
      <c r="C474" s="20"/>
      <c r="D474" s="20"/>
      <c r="E474" s="20"/>
      <c r="F474" s="20"/>
      <c r="G474" s="20"/>
      <c r="H474" s="20"/>
      <c r="I474" s="20"/>
      <c r="J474" s="32"/>
      <c r="K474" s="12">
        <f t="shared" si="56"/>
        <v>0</v>
      </c>
      <c r="L474" s="12">
        <f t="shared" si="57"/>
        <v>0</v>
      </c>
      <c r="M474" s="12">
        <f t="shared" si="58"/>
        <v>0</v>
      </c>
      <c r="N474" s="12">
        <f t="shared" si="59"/>
        <v>0</v>
      </c>
      <c r="O474" s="12">
        <f t="shared" si="60"/>
        <v>0</v>
      </c>
      <c r="P474" s="12">
        <f t="shared" si="61"/>
        <v>0</v>
      </c>
      <c r="Q474" s="12">
        <f t="shared" si="62"/>
        <v>0</v>
      </c>
      <c r="R474" s="12">
        <f>IF(E474&lt;1,0,IF(A474&lt;(Støtteark!$H$4-5),0,(IF(G474="Utførelse",(K474+L474+M474+N474+O474+P474),IF(G474="Fagkontroll",(Q474),0)))))</f>
        <v>0</v>
      </c>
      <c r="S474" s="12">
        <f>IF(A474&lt;(Støtteark!$H$4-5),0,B474)</f>
        <v>0</v>
      </c>
    </row>
    <row r="475" spans="1:19" x14ac:dyDescent="0.25">
      <c r="A475" s="20"/>
      <c r="B475" s="20"/>
      <c r="C475" s="20"/>
      <c r="D475" s="20"/>
      <c r="E475" s="20"/>
      <c r="F475" s="20"/>
      <c r="G475" s="20"/>
      <c r="H475" s="20"/>
      <c r="I475" s="20"/>
      <c r="J475" s="32"/>
      <c r="K475" s="12">
        <f t="shared" si="56"/>
        <v>0</v>
      </c>
      <c r="L475" s="12">
        <f t="shared" si="57"/>
        <v>0</v>
      </c>
      <c r="M475" s="12">
        <f t="shared" si="58"/>
        <v>0</v>
      </c>
      <c r="N475" s="12">
        <f t="shared" si="59"/>
        <v>0</v>
      </c>
      <c r="O475" s="12">
        <f t="shared" si="60"/>
        <v>0</v>
      </c>
      <c r="P475" s="12">
        <f t="shared" si="61"/>
        <v>0</v>
      </c>
      <c r="Q475" s="12">
        <f t="shared" si="62"/>
        <v>0</v>
      </c>
      <c r="R475" s="12">
        <f>IF(E475&lt;1,0,IF(A475&lt;(Støtteark!$H$4-5),0,(IF(G475="Utførelse",(K475+L475+M475+N475+O475+P475),IF(G475="Fagkontroll",(Q475),0)))))</f>
        <v>0</v>
      </c>
      <c r="S475" s="12">
        <f>IF(A475&lt;(Støtteark!$H$4-5),0,B475)</f>
        <v>0</v>
      </c>
    </row>
    <row r="476" spans="1:19" x14ac:dyDescent="0.25">
      <c r="A476" s="20"/>
      <c r="B476" s="20"/>
      <c r="C476" s="20"/>
      <c r="D476" s="20"/>
      <c r="E476" s="20"/>
      <c r="F476" s="20"/>
      <c r="G476" s="20"/>
      <c r="H476" s="20"/>
      <c r="I476" s="20"/>
      <c r="J476" s="32"/>
      <c r="K476" s="12">
        <f t="shared" si="56"/>
        <v>0</v>
      </c>
      <c r="L476" s="12">
        <f t="shared" si="57"/>
        <v>0</v>
      </c>
      <c r="M476" s="12">
        <f t="shared" si="58"/>
        <v>0</v>
      </c>
      <c r="N476" s="12">
        <f t="shared" si="59"/>
        <v>0</v>
      </c>
      <c r="O476" s="12">
        <f t="shared" si="60"/>
        <v>0</v>
      </c>
      <c r="P476" s="12">
        <f t="shared" si="61"/>
        <v>0</v>
      </c>
      <c r="Q476" s="12">
        <f t="shared" si="62"/>
        <v>0</v>
      </c>
      <c r="R476" s="12">
        <f>IF(E476&lt;1,0,IF(A476&lt;(Støtteark!$H$4-5),0,(IF(G476="Utførelse",(K476+L476+M476+N476+O476+P476),IF(G476="Fagkontroll",(Q476),0)))))</f>
        <v>0</v>
      </c>
      <c r="S476" s="12">
        <f>IF(A476&lt;(Støtteark!$H$4-5),0,B476)</f>
        <v>0</v>
      </c>
    </row>
    <row r="477" spans="1:19" x14ac:dyDescent="0.25">
      <c r="A477" s="20"/>
      <c r="B477" s="20"/>
      <c r="C477" s="20"/>
      <c r="D477" s="20"/>
      <c r="E477" s="20"/>
      <c r="F477" s="20"/>
      <c r="G477" s="20"/>
      <c r="H477" s="20"/>
      <c r="I477" s="20"/>
      <c r="J477" s="32"/>
      <c r="K477" s="12">
        <f t="shared" si="56"/>
        <v>0</v>
      </c>
      <c r="L477" s="12">
        <f t="shared" si="57"/>
        <v>0</v>
      </c>
      <c r="M477" s="12">
        <f t="shared" si="58"/>
        <v>0</v>
      </c>
      <c r="N477" s="12">
        <f t="shared" si="59"/>
        <v>0</v>
      </c>
      <c r="O477" s="12">
        <f t="shared" si="60"/>
        <v>0</v>
      </c>
      <c r="P477" s="12">
        <f t="shared" si="61"/>
        <v>0</v>
      </c>
      <c r="Q477" s="12">
        <f t="shared" si="62"/>
        <v>0</v>
      </c>
      <c r="R477" s="12">
        <f>IF(E477&lt;1,0,IF(A477&lt;(Støtteark!$H$4-5),0,(IF(G477="Utførelse",(K477+L477+M477+N477+O477+P477),IF(G477="Fagkontroll",(Q477),0)))))</f>
        <v>0</v>
      </c>
      <c r="S477" s="12">
        <f>IF(A477&lt;(Støtteark!$H$4-5),0,B477)</f>
        <v>0</v>
      </c>
    </row>
    <row r="478" spans="1:19" x14ac:dyDescent="0.25">
      <c r="A478" s="20"/>
      <c r="B478" s="20"/>
      <c r="C478" s="20"/>
      <c r="D478" s="20"/>
      <c r="E478" s="20"/>
      <c r="F478" s="20"/>
      <c r="G478" s="20"/>
      <c r="H478" s="20"/>
      <c r="I478" s="20"/>
      <c r="J478" s="32"/>
      <c r="K478" s="12">
        <f t="shared" si="56"/>
        <v>0</v>
      </c>
      <c r="L478" s="12">
        <f t="shared" si="57"/>
        <v>0</v>
      </c>
      <c r="M478" s="12">
        <f t="shared" si="58"/>
        <v>0</v>
      </c>
      <c r="N478" s="12">
        <f t="shared" si="59"/>
        <v>0</v>
      </c>
      <c r="O478" s="12">
        <f t="shared" si="60"/>
        <v>0</v>
      </c>
      <c r="P478" s="12">
        <f t="shared" si="61"/>
        <v>0</v>
      </c>
      <c r="Q478" s="12">
        <f t="shared" si="62"/>
        <v>0</v>
      </c>
      <c r="R478" s="12">
        <f>IF(E478&lt;1,0,IF(A478&lt;(Støtteark!$H$4-5),0,(IF(G478="Utførelse",(K478+L478+M478+N478+O478+P478),IF(G478="Fagkontroll",(Q478),0)))))</f>
        <v>0</v>
      </c>
      <c r="S478" s="12">
        <f>IF(A478&lt;(Støtteark!$H$4-5),0,B478)</f>
        <v>0</v>
      </c>
    </row>
    <row r="479" spans="1:19" x14ac:dyDescent="0.25">
      <c r="A479" s="20"/>
      <c r="B479" s="20"/>
      <c r="C479" s="20"/>
      <c r="D479" s="20"/>
      <c r="E479" s="20"/>
      <c r="F479" s="20"/>
      <c r="G479" s="20"/>
      <c r="H479" s="20"/>
      <c r="I479" s="20"/>
      <c r="J479" s="32"/>
      <c r="K479" s="12">
        <f t="shared" si="56"/>
        <v>0</v>
      </c>
      <c r="L479" s="12">
        <f t="shared" si="57"/>
        <v>0</v>
      </c>
      <c r="M479" s="12">
        <f t="shared" si="58"/>
        <v>0</v>
      </c>
      <c r="N479" s="12">
        <f t="shared" si="59"/>
        <v>0</v>
      </c>
      <c r="O479" s="12">
        <f t="shared" si="60"/>
        <v>0</v>
      </c>
      <c r="P479" s="12">
        <f t="shared" si="61"/>
        <v>0</v>
      </c>
      <c r="Q479" s="12">
        <f t="shared" si="62"/>
        <v>0</v>
      </c>
      <c r="R479" s="12">
        <f>IF(E479&lt;1,0,IF(A479&lt;(Støtteark!$H$4-5),0,(IF(G479="Utførelse",(K479+L479+M479+N479+O479+P479),IF(G479="Fagkontroll",(Q479),0)))))</f>
        <v>0</v>
      </c>
      <c r="S479" s="12">
        <f>IF(A479&lt;(Støtteark!$H$4-5),0,B479)</f>
        <v>0</v>
      </c>
    </row>
    <row r="480" spans="1:19" x14ac:dyDescent="0.25">
      <c r="A480" s="20"/>
      <c r="B480" s="20"/>
      <c r="C480" s="20"/>
      <c r="D480" s="20"/>
      <c r="E480" s="20"/>
      <c r="F480" s="20"/>
      <c r="G480" s="20"/>
      <c r="H480" s="20"/>
      <c r="I480" s="20"/>
      <c r="J480" s="32"/>
      <c r="K480" s="12">
        <f t="shared" si="56"/>
        <v>0</v>
      </c>
      <c r="L480" s="12">
        <f t="shared" si="57"/>
        <v>0</v>
      </c>
      <c r="M480" s="12">
        <f t="shared" si="58"/>
        <v>0</v>
      </c>
      <c r="N480" s="12">
        <f t="shared" si="59"/>
        <v>0</v>
      </c>
      <c r="O480" s="12">
        <f t="shared" si="60"/>
        <v>0</v>
      </c>
      <c r="P480" s="12">
        <f t="shared" si="61"/>
        <v>0</v>
      </c>
      <c r="Q480" s="12">
        <f t="shared" si="62"/>
        <v>0</v>
      </c>
      <c r="R480" s="12">
        <f>IF(E480&lt;1,0,IF(A480&lt;(Støtteark!$H$4-5),0,(IF(G480="Utførelse",(K480+L480+M480+N480+O480+P480),IF(G480="Fagkontroll",(Q480),0)))))</f>
        <v>0</v>
      </c>
      <c r="S480" s="12">
        <f>IF(A480&lt;(Støtteark!$H$4-5),0,B480)</f>
        <v>0</v>
      </c>
    </row>
    <row r="481" spans="1:19" x14ac:dyDescent="0.25">
      <c r="A481" s="20"/>
      <c r="B481" s="20"/>
      <c r="C481" s="20"/>
      <c r="D481" s="20"/>
      <c r="E481" s="20"/>
      <c r="F481" s="20"/>
      <c r="G481" s="20"/>
      <c r="H481" s="20"/>
      <c r="I481" s="20"/>
      <c r="J481" s="32"/>
      <c r="K481" s="12">
        <f t="shared" si="56"/>
        <v>0</v>
      </c>
      <c r="L481" s="12">
        <f t="shared" si="57"/>
        <v>0</v>
      </c>
      <c r="M481" s="12">
        <f t="shared" si="58"/>
        <v>0</v>
      </c>
      <c r="N481" s="12">
        <f t="shared" si="59"/>
        <v>0</v>
      </c>
      <c r="O481" s="12">
        <f t="shared" si="60"/>
        <v>0</v>
      </c>
      <c r="P481" s="12">
        <f t="shared" si="61"/>
        <v>0</v>
      </c>
      <c r="Q481" s="12">
        <f t="shared" si="62"/>
        <v>0</v>
      </c>
      <c r="R481" s="12">
        <f>IF(E481&lt;1,0,IF(A481&lt;(Støtteark!$H$4-5),0,(IF(G481="Utførelse",(K481+L481+M481+N481+O481+P481),IF(G481="Fagkontroll",(Q481),0)))))</f>
        <v>0</v>
      </c>
      <c r="S481" s="12">
        <f>IF(A481&lt;(Støtteark!$H$4-5),0,B481)</f>
        <v>0</v>
      </c>
    </row>
    <row r="482" spans="1:19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32"/>
      <c r="K482" s="12">
        <f t="shared" si="56"/>
        <v>0</v>
      </c>
      <c r="L482" s="12">
        <f t="shared" si="57"/>
        <v>0</v>
      </c>
      <c r="M482" s="12">
        <f t="shared" si="58"/>
        <v>0</v>
      </c>
      <c r="N482" s="12">
        <f t="shared" si="59"/>
        <v>0</v>
      </c>
      <c r="O482" s="12">
        <f t="shared" si="60"/>
        <v>0</v>
      </c>
      <c r="P482" s="12">
        <f t="shared" si="61"/>
        <v>0</v>
      </c>
      <c r="Q482" s="12">
        <f t="shared" si="62"/>
        <v>0</v>
      </c>
      <c r="R482" s="12">
        <f>IF(E482&lt;1,0,IF(A482&lt;(Støtteark!$H$4-5),0,(IF(G482="Utførelse",(K482+L482+M482+N482+O482+P482),IF(G482="Fagkontroll",(Q482),0)))))</f>
        <v>0</v>
      </c>
      <c r="S482" s="12">
        <f>IF(A482&lt;(Støtteark!$H$4-5),0,B482)</f>
        <v>0</v>
      </c>
    </row>
    <row r="483" spans="1:19" x14ac:dyDescent="0.25">
      <c r="A483" s="20"/>
      <c r="B483" s="20"/>
      <c r="C483" s="20"/>
      <c r="D483" s="20"/>
      <c r="E483" s="20"/>
      <c r="F483" s="20"/>
      <c r="G483" s="20"/>
      <c r="H483" s="20"/>
      <c r="I483" s="20"/>
      <c r="J483" s="32"/>
      <c r="K483" s="12">
        <f t="shared" si="56"/>
        <v>0</v>
      </c>
      <c r="L483" s="12">
        <f t="shared" si="57"/>
        <v>0</v>
      </c>
      <c r="M483" s="12">
        <f t="shared" si="58"/>
        <v>0</v>
      </c>
      <c r="N483" s="12">
        <f t="shared" si="59"/>
        <v>0</v>
      </c>
      <c r="O483" s="12">
        <f t="shared" si="60"/>
        <v>0</v>
      </c>
      <c r="P483" s="12">
        <f t="shared" si="61"/>
        <v>0</v>
      </c>
      <c r="Q483" s="12">
        <f t="shared" si="62"/>
        <v>0</v>
      </c>
      <c r="R483" s="12">
        <f>IF(E483&lt;1,0,IF(A483&lt;(Støtteark!$H$4-5),0,(IF(G483="Utførelse",(K483+L483+M483+N483+O483+P483),IF(G483="Fagkontroll",(Q483),0)))))</f>
        <v>0</v>
      </c>
      <c r="S483" s="12">
        <f>IF(A483&lt;(Støtteark!$H$4-5),0,B483)</f>
        <v>0</v>
      </c>
    </row>
    <row r="484" spans="1:19" x14ac:dyDescent="0.25">
      <c r="A484" s="20"/>
      <c r="B484" s="20"/>
      <c r="C484" s="20"/>
      <c r="D484" s="20"/>
      <c r="E484" s="20"/>
      <c r="F484" s="20"/>
      <c r="G484" s="20"/>
      <c r="H484" s="20"/>
      <c r="I484" s="20"/>
      <c r="J484" s="32"/>
      <c r="K484" s="12">
        <f t="shared" si="56"/>
        <v>0</v>
      </c>
      <c r="L484" s="12">
        <f t="shared" si="57"/>
        <v>0</v>
      </c>
      <c r="M484" s="12">
        <f t="shared" si="58"/>
        <v>0</v>
      </c>
      <c r="N484" s="12">
        <f t="shared" si="59"/>
        <v>0</v>
      </c>
      <c r="O484" s="12">
        <f t="shared" si="60"/>
        <v>0</v>
      </c>
      <c r="P484" s="12">
        <f t="shared" si="61"/>
        <v>0</v>
      </c>
      <c r="Q484" s="12">
        <f t="shared" si="62"/>
        <v>0</v>
      </c>
      <c r="R484" s="12">
        <f>IF(E484&lt;1,0,IF(A484&lt;(Støtteark!$H$4-5),0,(IF(G484="Utførelse",(K484+L484+M484+N484+O484+P484),IF(G484="Fagkontroll",(Q484),0)))))</f>
        <v>0</v>
      </c>
      <c r="S484" s="12">
        <f>IF(A484&lt;(Støtteark!$H$4-5),0,B484)</f>
        <v>0</v>
      </c>
    </row>
    <row r="485" spans="1:19" x14ac:dyDescent="0.25">
      <c r="A485" s="20"/>
      <c r="B485" s="20"/>
      <c r="C485" s="20"/>
      <c r="D485" s="20"/>
      <c r="E485" s="20"/>
      <c r="F485" s="20"/>
      <c r="G485" s="20"/>
      <c r="H485" s="20"/>
      <c r="I485" s="20"/>
      <c r="J485" s="32"/>
      <c r="K485" s="12">
        <f t="shared" si="56"/>
        <v>0</v>
      </c>
      <c r="L485" s="12">
        <f t="shared" si="57"/>
        <v>0</v>
      </c>
      <c r="M485" s="12">
        <f t="shared" si="58"/>
        <v>0</v>
      </c>
      <c r="N485" s="12">
        <f t="shared" si="59"/>
        <v>0</v>
      </c>
      <c r="O485" s="12">
        <f t="shared" si="60"/>
        <v>0</v>
      </c>
      <c r="P485" s="12">
        <f t="shared" si="61"/>
        <v>0</v>
      </c>
      <c r="Q485" s="12">
        <f t="shared" si="62"/>
        <v>0</v>
      </c>
      <c r="R485" s="12">
        <f>IF(E485&lt;1,0,IF(A485&lt;(Støtteark!$H$4-5),0,(IF(G485="Utførelse",(K485+L485+M485+N485+O485+P485),IF(G485="Fagkontroll",(Q485),0)))))</f>
        <v>0</v>
      </c>
      <c r="S485" s="12">
        <f>IF(A485&lt;(Støtteark!$H$4-5),0,B485)</f>
        <v>0</v>
      </c>
    </row>
    <row r="486" spans="1:19" x14ac:dyDescent="0.25">
      <c r="A486" s="20"/>
      <c r="B486" s="20"/>
      <c r="C486" s="20"/>
      <c r="D486" s="20"/>
      <c r="E486" s="20"/>
      <c r="F486" s="20"/>
      <c r="G486" s="20"/>
      <c r="H486" s="20"/>
      <c r="I486" s="20"/>
      <c r="J486" s="32"/>
      <c r="K486" s="12">
        <f t="shared" si="56"/>
        <v>0</v>
      </c>
      <c r="L486" s="12">
        <f t="shared" si="57"/>
        <v>0</v>
      </c>
      <c r="M486" s="12">
        <f t="shared" si="58"/>
        <v>0</v>
      </c>
      <c r="N486" s="12">
        <f t="shared" si="59"/>
        <v>0</v>
      </c>
      <c r="O486" s="12">
        <f t="shared" si="60"/>
        <v>0</v>
      </c>
      <c r="P486" s="12">
        <f t="shared" si="61"/>
        <v>0</v>
      </c>
      <c r="Q486" s="12">
        <f t="shared" si="62"/>
        <v>0</v>
      </c>
      <c r="R486" s="12">
        <f>IF(E486&lt;1,0,IF(A486&lt;(Støtteark!$H$4-5),0,(IF(G486="Utførelse",(K486+L486+M486+N486+O486+P486),IF(G486="Fagkontroll",(Q486),0)))))</f>
        <v>0</v>
      </c>
      <c r="S486" s="12">
        <f>IF(A486&lt;(Støtteark!$H$4-5),0,B486)</f>
        <v>0</v>
      </c>
    </row>
    <row r="487" spans="1:19" x14ac:dyDescent="0.25">
      <c r="A487" s="20"/>
      <c r="B487" s="20"/>
      <c r="C487" s="20"/>
      <c r="D487" s="20"/>
      <c r="E487" s="20"/>
      <c r="F487" s="20"/>
      <c r="G487" s="20"/>
      <c r="H487" s="20"/>
      <c r="I487" s="20"/>
      <c r="J487" s="32"/>
      <c r="K487" s="12">
        <f t="shared" si="56"/>
        <v>0</v>
      </c>
      <c r="L487" s="12">
        <f t="shared" si="57"/>
        <v>0</v>
      </c>
      <c r="M487" s="12">
        <f t="shared" si="58"/>
        <v>0</v>
      </c>
      <c r="N487" s="12">
        <f t="shared" si="59"/>
        <v>0</v>
      </c>
      <c r="O487" s="12">
        <f t="shared" si="60"/>
        <v>0</v>
      </c>
      <c r="P487" s="12">
        <f t="shared" si="61"/>
        <v>0</v>
      </c>
      <c r="Q487" s="12">
        <f t="shared" si="62"/>
        <v>0</v>
      </c>
      <c r="R487" s="12">
        <f>IF(E487&lt;1,0,IF(A487&lt;(Støtteark!$H$4-5),0,(IF(G487="Utførelse",(K487+L487+M487+N487+O487+P487),IF(G487="Fagkontroll",(Q487),0)))))</f>
        <v>0</v>
      </c>
      <c r="S487" s="12">
        <f>IF(A487&lt;(Støtteark!$H$4-5),0,B487)</f>
        <v>0</v>
      </c>
    </row>
    <row r="488" spans="1:19" x14ac:dyDescent="0.25">
      <c r="A488" s="20"/>
      <c r="B488" s="20"/>
      <c r="C488" s="20"/>
      <c r="D488" s="20"/>
      <c r="E488" s="20"/>
      <c r="F488" s="20"/>
      <c r="G488" s="20"/>
      <c r="H488" s="20"/>
      <c r="I488" s="20"/>
      <c r="J488" s="32"/>
      <c r="K488" s="12">
        <f t="shared" si="56"/>
        <v>0</v>
      </c>
      <c r="L488" s="12">
        <f t="shared" si="57"/>
        <v>0</v>
      </c>
      <c r="M488" s="12">
        <f t="shared" si="58"/>
        <v>0</v>
      </c>
      <c r="N488" s="12">
        <f t="shared" si="59"/>
        <v>0</v>
      </c>
      <c r="O488" s="12">
        <f t="shared" si="60"/>
        <v>0</v>
      </c>
      <c r="P488" s="12">
        <f t="shared" si="61"/>
        <v>0</v>
      </c>
      <c r="Q488" s="12">
        <f t="shared" si="62"/>
        <v>0</v>
      </c>
      <c r="R488" s="12">
        <f>IF(E488&lt;1,0,IF(A488&lt;(Støtteark!$H$4-5),0,(IF(G488="Utførelse",(K488+L488+M488+N488+O488+P488),IF(G488="Fagkontroll",(Q488),0)))))</f>
        <v>0</v>
      </c>
      <c r="S488" s="12">
        <f>IF(A488&lt;(Støtteark!$H$4-5),0,B488)</f>
        <v>0</v>
      </c>
    </row>
    <row r="489" spans="1:19" x14ac:dyDescent="0.25">
      <c r="A489" s="20"/>
      <c r="B489" s="20"/>
      <c r="C489" s="20"/>
      <c r="D489" s="20"/>
      <c r="E489" s="20"/>
      <c r="F489" s="20"/>
      <c r="G489" s="20"/>
      <c r="H489" s="20"/>
      <c r="I489" s="20"/>
      <c r="J489" s="32"/>
      <c r="K489" s="12">
        <f t="shared" si="56"/>
        <v>0</v>
      </c>
      <c r="L489" s="12">
        <f t="shared" si="57"/>
        <v>0</v>
      </c>
      <c r="M489" s="12">
        <f t="shared" si="58"/>
        <v>0</v>
      </c>
      <c r="N489" s="12">
        <f t="shared" si="59"/>
        <v>0</v>
      </c>
      <c r="O489" s="12">
        <f t="shared" si="60"/>
        <v>0</v>
      </c>
      <c r="P489" s="12">
        <f t="shared" si="61"/>
        <v>0</v>
      </c>
      <c r="Q489" s="12">
        <f t="shared" si="62"/>
        <v>0</v>
      </c>
      <c r="R489" s="12">
        <f>IF(E489&lt;1,0,IF(A489&lt;(Støtteark!$H$4-5),0,(IF(G489="Utførelse",(K489+L489+M489+N489+O489+P489),IF(G489="Fagkontroll",(Q489),0)))))</f>
        <v>0</v>
      </c>
      <c r="S489" s="12">
        <f>IF(A489&lt;(Støtteark!$H$4-5),0,B489)</f>
        <v>0</v>
      </c>
    </row>
    <row r="490" spans="1:19" x14ac:dyDescent="0.25">
      <c r="A490" s="20"/>
      <c r="B490" s="20"/>
      <c r="C490" s="20"/>
      <c r="D490" s="20"/>
      <c r="E490" s="20"/>
      <c r="F490" s="20"/>
      <c r="G490" s="20"/>
      <c r="H490" s="20"/>
      <c r="I490" s="20"/>
      <c r="J490" s="32"/>
      <c r="K490" s="12">
        <f t="shared" si="56"/>
        <v>0</v>
      </c>
      <c r="L490" s="12">
        <f t="shared" si="57"/>
        <v>0</v>
      </c>
      <c r="M490" s="12">
        <f t="shared" si="58"/>
        <v>0</v>
      </c>
      <c r="N490" s="12">
        <f t="shared" si="59"/>
        <v>0</v>
      </c>
      <c r="O490" s="12">
        <f t="shared" si="60"/>
        <v>0</v>
      </c>
      <c r="P490" s="12">
        <f t="shared" si="61"/>
        <v>0</v>
      </c>
      <c r="Q490" s="12">
        <f t="shared" si="62"/>
        <v>0</v>
      </c>
      <c r="R490" s="12">
        <f>IF(E490&lt;1,0,IF(A490&lt;(Støtteark!$H$4-5),0,(IF(G490="Utførelse",(K490+L490+M490+N490+O490+P490),IF(G490="Fagkontroll",(Q490),0)))))</f>
        <v>0</v>
      </c>
      <c r="S490" s="12">
        <f>IF(A490&lt;(Støtteark!$H$4-5),0,B490)</f>
        <v>0</v>
      </c>
    </row>
    <row r="491" spans="1:19" x14ac:dyDescent="0.25">
      <c r="A491" s="20"/>
      <c r="B491" s="20"/>
      <c r="C491" s="20"/>
      <c r="D491" s="20"/>
      <c r="E491" s="20"/>
      <c r="F491" s="20"/>
      <c r="G491" s="20"/>
      <c r="H491" s="20"/>
      <c r="I491" s="20"/>
      <c r="J491" s="32"/>
      <c r="K491" s="12">
        <f t="shared" si="56"/>
        <v>0</v>
      </c>
      <c r="L491" s="12">
        <f t="shared" si="57"/>
        <v>0</v>
      </c>
      <c r="M491" s="12">
        <f t="shared" si="58"/>
        <v>0</v>
      </c>
      <c r="N491" s="12">
        <f t="shared" si="59"/>
        <v>0</v>
      </c>
      <c r="O491" s="12">
        <f t="shared" si="60"/>
        <v>0</v>
      </c>
      <c r="P491" s="12">
        <f t="shared" si="61"/>
        <v>0</v>
      </c>
      <c r="Q491" s="12">
        <f t="shared" si="62"/>
        <v>0</v>
      </c>
      <c r="R491" s="12">
        <f>IF(E491&lt;1,0,IF(A491&lt;(Støtteark!$H$4-5),0,(IF(G491="Utførelse",(K491+L491+M491+N491+O491+P491),IF(G491="Fagkontroll",(Q491),0)))))</f>
        <v>0</v>
      </c>
      <c r="S491" s="12">
        <f>IF(A491&lt;(Støtteark!$H$4-5),0,B491)</f>
        <v>0</v>
      </c>
    </row>
    <row r="492" spans="1:19" x14ac:dyDescent="0.25">
      <c r="A492" s="20"/>
      <c r="B492" s="20"/>
      <c r="C492" s="20"/>
      <c r="D492" s="20"/>
      <c r="E492" s="20"/>
      <c r="F492" s="20"/>
      <c r="G492" s="20"/>
      <c r="H492" s="20"/>
      <c r="I492" s="20"/>
      <c r="J492" s="32"/>
      <c r="K492" s="12">
        <f t="shared" si="56"/>
        <v>0</v>
      </c>
      <c r="L492" s="12">
        <f t="shared" si="57"/>
        <v>0</v>
      </c>
      <c r="M492" s="12">
        <f t="shared" si="58"/>
        <v>0</v>
      </c>
      <c r="N492" s="12">
        <f t="shared" si="59"/>
        <v>0</v>
      </c>
      <c r="O492" s="12">
        <f t="shared" si="60"/>
        <v>0</v>
      </c>
      <c r="P492" s="12">
        <f t="shared" si="61"/>
        <v>0</v>
      </c>
      <c r="Q492" s="12">
        <f t="shared" si="62"/>
        <v>0</v>
      </c>
      <c r="R492" s="12">
        <f>IF(E492&lt;1,0,IF(A492&lt;(Støtteark!$H$4-5),0,(IF(G492="Utførelse",(K492+L492+M492+N492+O492+P492),IF(G492="Fagkontroll",(Q492),0)))))</f>
        <v>0</v>
      </c>
      <c r="S492" s="12">
        <f>IF(A492&lt;(Støtteark!$H$4-5),0,B492)</f>
        <v>0</v>
      </c>
    </row>
    <row r="493" spans="1:19" x14ac:dyDescent="0.25">
      <c r="A493" s="20"/>
      <c r="B493" s="20"/>
      <c r="C493" s="20"/>
      <c r="D493" s="20"/>
      <c r="E493" s="20"/>
      <c r="F493" s="20"/>
      <c r="G493" s="20"/>
      <c r="H493" s="20"/>
      <c r="I493" s="20"/>
      <c r="J493" s="32"/>
      <c r="K493" s="12">
        <f t="shared" si="56"/>
        <v>0</v>
      </c>
      <c r="L493" s="12">
        <f t="shared" si="57"/>
        <v>0</v>
      </c>
      <c r="M493" s="12">
        <f t="shared" si="58"/>
        <v>0</v>
      </c>
      <c r="N493" s="12">
        <f t="shared" si="59"/>
        <v>0</v>
      </c>
      <c r="O493" s="12">
        <f t="shared" si="60"/>
        <v>0</v>
      </c>
      <c r="P493" s="12">
        <f t="shared" si="61"/>
        <v>0</v>
      </c>
      <c r="Q493" s="12">
        <f t="shared" si="62"/>
        <v>0</v>
      </c>
      <c r="R493" s="12">
        <f>IF(E493&lt;1,0,IF(A493&lt;(Støtteark!$H$4-5),0,(IF(G493="Utførelse",(K493+L493+M493+N493+O493+P493),IF(G493="Fagkontroll",(Q493),0)))))</f>
        <v>0</v>
      </c>
      <c r="S493" s="12">
        <f>IF(A493&lt;(Støtteark!$H$4-5),0,B493)</f>
        <v>0</v>
      </c>
    </row>
    <row r="494" spans="1:19" x14ac:dyDescent="0.25">
      <c r="A494" s="20"/>
      <c r="B494" s="20"/>
      <c r="C494" s="20"/>
      <c r="D494" s="20"/>
      <c r="E494" s="20"/>
      <c r="F494" s="20"/>
      <c r="G494" s="20"/>
      <c r="H494" s="20"/>
      <c r="I494" s="20"/>
      <c r="J494" s="32"/>
      <c r="K494" s="12">
        <f t="shared" si="56"/>
        <v>0</v>
      </c>
      <c r="L494" s="12">
        <f t="shared" si="57"/>
        <v>0</v>
      </c>
      <c r="M494" s="12">
        <f t="shared" si="58"/>
        <v>0</v>
      </c>
      <c r="N494" s="12">
        <f t="shared" si="59"/>
        <v>0</v>
      </c>
      <c r="O494" s="12">
        <f t="shared" si="60"/>
        <v>0</v>
      </c>
      <c r="P494" s="12">
        <f t="shared" si="61"/>
        <v>0</v>
      </c>
      <c r="Q494" s="12">
        <f t="shared" si="62"/>
        <v>0</v>
      </c>
      <c r="R494" s="12">
        <f>IF(E494&lt;1,0,IF(A494&lt;(Støtteark!$H$4-5),0,(IF(G494="Utførelse",(K494+L494+M494+N494+O494+P494),IF(G494="Fagkontroll",(Q494),0)))))</f>
        <v>0</v>
      </c>
      <c r="S494" s="12">
        <f>IF(A494&lt;(Støtteark!$H$4-5),0,B494)</f>
        <v>0</v>
      </c>
    </row>
    <row r="495" spans="1:19" x14ac:dyDescent="0.25">
      <c r="A495" s="20"/>
      <c r="B495" s="20"/>
      <c r="C495" s="20"/>
      <c r="D495" s="20"/>
      <c r="E495" s="20"/>
      <c r="F495" s="20"/>
      <c r="G495" s="20"/>
      <c r="H495" s="20"/>
      <c r="I495" s="20"/>
      <c r="J495" s="32"/>
      <c r="K495" s="12">
        <f t="shared" si="56"/>
        <v>0</v>
      </c>
      <c r="L495" s="12">
        <f t="shared" si="57"/>
        <v>0</v>
      </c>
      <c r="M495" s="12">
        <f t="shared" si="58"/>
        <v>0</v>
      </c>
      <c r="N495" s="12">
        <f t="shared" si="59"/>
        <v>0</v>
      </c>
      <c r="O495" s="12">
        <f t="shared" si="60"/>
        <v>0</v>
      </c>
      <c r="P495" s="12">
        <f t="shared" si="61"/>
        <v>0</v>
      </c>
      <c r="Q495" s="12">
        <f t="shared" si="62"/>
        <v>0</v>
      </c>
      <c r="R495" s="12">
        <f>IF(E495&lt;1,0,IF(A495&lt;(Støtteark!$H$4-5),0,(IF(G495="Utførelse",(K495+L495+M495+N495+O495+P495),IF(G495="Fagkontroll",(Q495),0)))))</f>
        <v>0</v>
      </c>
      <c r="S495" s="12">
        <f>IF(A495&lt;(Støtteark!$H$4-5),0,B495)</f>
        <v>0</v>
      </c>
    </row>
    <row r="496" spans="1:19" x14ac:dyDescent="0.25">
      <c r="A496" s="20"/>
      <c r="B496" s="20"/>
      <c r="C496" s="20"/>
      <c r="D496" s="20"/>
      <c r="E496" s="20"/>
      <c r="F496" s="20"/>
      <c r="G496" s="20"/>
      <c r="H496" s="20"/>
      <c r="I496" s="20"/>
      <c r="J496" s="32"/>
      <c r="K496" s="12">
        <f t="shared" si="56"/>
        <v>0</v>
      </c>
      <c r="L496" s="12">
        <f t="shared" si="57"/>
        <v>0</v>
      </c>
      <c r="M496" s="12">
        <f t="shared" si="58"/>
        <v>0</v>
      </c>
      <c r="N496" s="12">
        <f t="shared" si="59"/>
        <v>0</v>
      </c>
      <c r="O496" s="12">
        <f t="shared" si="60"/>
        <v>0</v>
      </c>
      <c r="P496" s="12">
        <f t="shared" si="61"/>
        <v>0</v>
      </c>
      <c r="Q496" s="12">
        <f t="shared" si="62"/>
        <v>0</v>
      </c>
      <c r="R496" s="12">
        <f>IF(E496&lt;1,0,IF(A496&lt;(Støtteark!$H$4-5),0,(IF(G496="Utførelse",(K496+L496+M496+N496+O496+P496),IF(G496="Fagkontroll",(Q496),0)))))</f>
        <v>0</v>
      </c>
      <c r="S496" s="12">
        <f>IF(A496&lt;(Støtteark!$H$4-5),0,B496)</f>
        <v>0</v>
      </c>
    </row>
    <row r="497" spans="1:19" x14ac:dyDescent="0.25">
      <c r="A497" s="20"/>
      <c r="B497" s="20"/>
      <c r="C497" s="20"/>
      <c r="D497" s="20"/>
      <c r="E497" s="20"/>
      <c r="F497" s="20"/>
      <c r="G497" s="20"/>
      <c r="H497" s="20"/>
      <c r="I497" s="20"/>
      <c r="J497" s="32"/>
      <c r="K497" s="12">
        <f t="shared" si="56"/>
        <v>0</v>
      </c>
      <c r="L497" s="12">
        <f t="shared" si="57"/>
        <v>0</v>
      </c>
      <c r="M497" s="12">
        <f t="shared" si="58"/>
        <v>0</v>
      </c>
      <c r="N497" s="12">
        <f t="shared" si="59"/>
        <v>0</v>
      </c>
      <c r="O497" s="12">
        <f t="shared" si="60"/>
        <v>0</v>
      </c>
      <c r="P497" s="12">
        <f t="shared" si="61"/>
        <v>0</v>
      </c>
      <c r="Q497" s="12">
        <f t="shared" si="62"/>
        <v>0</v>
      </c>
      <c r="R497" s="12">
        <f>IF(E497&lt;1,0,IF(A497&lt;(Støtteark!$H$4-5),0,(IF(G497="Utførelse",(K497+L497+M497+N497+O497+P497),IF(G497="Fagkontroll",(Q497),0)))))</f>
        <v>0</v>
      </c>
      <c r="S497" s="12">
        <f>IF(A497&lt;(Støtteark!$H$4-5),0,B497)</f>
        <v>0</v>
      </c>
    </row>
    <row r="498" spans="1:19" x14ac:dyDescent="0.25">
      <c r="A498" s="20"/>
      <c r="B498" s="20"/>
      <c r="C498" s="20"/>
      <c r="D498" s="20"/>
      <c r="E498" s="20"/>
      <c r="F498" s="20"/>
      <c r="G498" s="20"/>
      <c r="H498" s="20"/>
      <c r="I498" s="20"/>
      <c r="J498" s="32"/>
      <c r="K498" s="12">
        <f t="shared" si="56"/>
        <v>0</v>
      </c>
      <c r="L498" s="12">
        <f t="shared" si="57"/>
        <v>0</v>
      </c>
      <c r="M498" s="12">
        <f t="shared" si="58"/>
        <v>0</v>
      </c>
      <c r="N498" s="12">
        <f t="shared" si="59"/>
        <v>0</v>
      </c>
      <c r="O498" s="12">
        <f t="shared" si="60"/>
        <v>0</v>
      </c>
      <c r="P498" s="12">
        <f t="shared" si="61"/>
        <v>0</v>
      </c>
      <c r="Q498" s="12">
        <f t="shared" si="62"/>
        <v>0</v>
      </c>
      <c r="R498" s="12">
        <f>IF(E498&lt;1,0,IF(A498&lt;(Støtteark!$H$4-5),0,(IF(G498="Utførelse",(K498+L498+M498+N498+O498+P498),IF(G498="Fagkontroll",(Q498),0)))))</f>
        <v>0</v>
      </c>
      <c r="S498" s="12">
        <f>IF(A498&lt;(Støtteark!$H$4-5),0,B498)</f>
        <v>0</v>
      </c>
    </row>
    <row r="499" spans="1:19" x14ac:dyDescent="0.25">
      <c r="A499" s="20"/>
      <c r="B499" s="20"/>
      <c r="C499" s="20"/>
      <c r="D499" s="20"/>
      <c r="E499" s="20"/>
      <c r="F499" s="20"/>
      <c r="G499" s="20"/>
      <c r="H499" s="20"/>
      <c r="I499" s="20"/>
      <c r="J499" s="32"/>
      <c r="K499" s="12">
        <f t="shared" si="56"/>
        <v>0</v>
      </c>
      <c r="L499" s="12">
        <f t="shared" si="57"/>
        <v>0</v>
      </c>
      <c r="M499" s="12">
        <f t="shared" si="58"/>
        <v>0</v>
      </c>
      <c r="N499" s="12">
        <f t="shared" si="59"/>
        <v>0</v>
      </c>
      <c r="O499" s="12">
        <f t="shared" si="60"/>
        <v>0</v>
      </c>
      <c r="P499" s="12">
        <f t="shared" si="61"/>
        <v>0</v>
      </c>
      <c r="Q499" s="12">
        <f t="shared" si="62"/>
        <v>0</v>
      </c>
      <c r="R499" s="12">
        <f>IF(E499&lt;1,0,IF(A499&lt;(Støtteark!$H$4-5),0,(IF(G499="Utførelse",(K499+L499+M499+N499+O499+P499),IF(G499="Fagkontroll",(Q499),0)))))</f>
        <v>0</v>
      </c>
      <c r="S499" s="12">
        <f>IF(A499&lt;(Støtteark!$H$4-5),0,B499)</f>
        <v>0</v>
      </c>
    </row>
    <row r="500" spans="1:19" x14ac:dyDescent="0.25">
      <c r="A500" s="20"/>
      <c r="B500" s="20"/>
      <c r="C500" s="20"/>
      <c r="D500" s="20"/>
      <c r="E500" s="20"/>
      <c r="F500" s="20"/>
      <c r="G500" s="20"/>
      <c r="H500" s="20"/>
      <c r="I500" s="20"/>
      <c r="J500" s="32"/>
      <c r="K500" s="12">
        <f t="shared" si="56"/>
        <v>0</v>
      </c>
      <c r="L500" s="12">
        <f t="shared" si="57"/>
        <v>0</v>
      </c>
      <c r="M500" s="12">
        <f t="shared" si="58"/>
        <v>0</v>
      </c>
      <c r="N500" s="12">
        <f t="shared" si="59"/>
        <v>0</v>
      </c>
      <c r="O500" s="12">
        <f t="shared" si="60"/>
        <v>0</v>
      </c>
      <c r="P500" s="12">
        <f t="shared" si="61"/>
        <v>0</v>
      </c>
      <c r="Q500" s="12">
        <f t="shared" si="62"/>
        <v>0</v>
      </c>
      <c r="R500" s="12">
        <f>IF(E500&lt;1,0,IF(A500&lt;(Støtteark!$H$4-5),0,(IF(G500="Utførelse",(K500+L500+M500+N500+O500+P500),IF(G500="Fagkontroll",(Q500),0)))))</f>
        <v>0</v>
      </c>
      <c r="S500" s="12">
        <f>IF(A500&lt;(Støtteark!$H$4-5),0,B500)</f>
        <v>0</v>
      </c>
    </row>
    <row r="501" spans="1:19" x14ac:dyDescent="0.25">
      <c r="A501" s="20"/>
      <c r="B501" s="20"/>
      <c r="C501" s="20"/>
      <c r="D501" s="20"/>
      <c r="E501" s="20"/>
      <c r="F501" s="20"/>
      <c r="G501" s="20"/>
      <c r="H501" s="20"/>
      <c r="I501" s="20"/>
      <c r="J501" s="32"/>
      <c r="K501" s="12">
        <f t="shared" si="56"/>
        <v>0</v>
      </c>
      <c r="L501" s="12">
        <f t="shared" si="57"/>
        <v>0</v>
      </c>
      <c r="M501" s="12">
        <f t="shared" si="58"/>
        <v>0</v>
      </c>
      <c r="N501" s="12">
        <f t="shared" si="59"/>
        <v>0</v>
      </c>
      <c r="O501" s="12">
        <f t="shared" si="60"/>
        <v>0</v>
      </c>
      <c r="P501" s="12">
        <f t="shared" si="61"/>
        <v>0</v>
      </c>
      <c r="Q501" s="12">
        <f t="shared" si="62"/>
        <v>0</v>
      </c>
      <c r="R501" s="12">
        <f>IF(E501&lt;1,0,IF(A501&lt;(Støtteark!$H$4-5),0,(IF(G501="Utførelse",(K501+L501+M501+N501+O501+P501),IF(G501="Fagkontroll",(Q501),0)))))</f>
        <v>0</v>
      </c>
      <c r="S501" s="12">
        <f>IF(A501&lt;(Støtteark!$H$4-5),0,B501)</f>
        <v>0</v>
      </c>
    </row>
    <row r="502" spans="1:19" x14ac:dyDescent="0.25">
      <c r="A502" s="20"/>
      <c r="B502" s="20"/>
      <c r="C502" s="20"/>
      <c r="D502" s="20"/>
      <c r="E502" s="20"/>
      <c r="F502" s="20"/>
      <c r="G502" s="20"/>
      <c r="H502" s="20"/>
      <c r="I502" s="20"/>
      <c r="J502" s="32"/>
      <c r="K502" s="12">
        <f t="shared" si="56"/>
        <v>0</v>
      </c>
      <c r="L502" s="12">
        <f t="shared" si="57"/>
        <v>0</v>
      </c>
      <c r="M502" s="12">
        <f t="shared" si="58"/>
        <v>0</v>
      </c>
      <c r="N502" s="12">
        <f t="shared" si="59"/>
        <v>0</v>
      </c>
      <c r="O502" s="12">
        <f t="shared" si="60"/>
        <v>0</v>
      </c>
      <c r="P502" s="12">
        <f t="shared" si="61"/>
        <v>0</v>
      </c>
      <c r="Q502" s="12">
        <f t="shared" si="62"/>
        <v>0</v>
      </c>
      <c r="R502" s="12">
        <f>IF(E502&lt;1,0,IF(A502&lt;(Støtteark!$H$4-5),0,(IF(G502="Utførelse",(K502+L502+M502+N502+O502+P502),IF(G502="Fagkontroll",(Q502),0)))))</f>
        <v>0</v>
      </c>
      <c r="S502" s="12">
        <f>IF(A502&lt;(Støtteark!$H$4-5),0,B502)</f>
        <v>0</v>
      </c>
    </row>
    <row r="503" spans="1:19" x14ac:dyDescent="0.25">
      <c r="A503" s="20"/>
      <c r="B503" s="20"/>
      <c r="C503" s="20"/>
      <c r="D503" s="20"/>
      <c r="E503" s="20"/>
      <c r="F503" s="20"/>
      <c r="G503" s="20"/>
      <c r="H503" s="20"/>
      <c r="I503" s="20"/>
      <c r="J503" s="32"/>
      <c r="K503" s="12">
        <f t="shared" si="56"/>
        <v>0</v>
      </c>
      <c r="L503" s="12">
        <f t="shared" si="57"/>
        <v>0</v>
      </c>
      <c r="M503" s="12">
        <f t="shared" si="58"/>
        <v>0</v>
      </c>
      <c r="N503" s="12">
        <f t="shared" si="59"/>
        <v>0</v>
      </c>
      <c r="O503" s="12">
        <f t="shared" si="60"/>
        <v>0</v>
      </c>
      <c r="P503" s="12">
        <f t="shared" si="61"/>
        <v>0</v>
      </c>
      <c r="Q503" s="12">
        <f t="shared" si="62"/>
        <v>0</v>
      </c>
      <c r="R503" s="12">
        <f>IF(E503&lt;1,0,IF(A503&lt;(Støtteark!$H$4-5),0,(IF(G503="Utførelse",(K503+L503+M503+N503+O503+P503),IF(G503="Fagkontroll",(Q503),0)))))</f>
        <v>0</v>
      </c>
      <c r="S503" s="12">
        <f>IF(A503&lt;(Støtteark!$H$4-5),0,B503)</f>
        <v>0</v>
      </c>
    </row>
    <row r="504" spans="1:19" x14ac:dyDescent="0.25">
      <c r="A504" s="20"/>
      <c r="B504" s="20"/>
      <c r="C504" s="20"/>
      <c r="D504" s="20"/>
      <c r="E504" s="20"/>
      <c r="F504" s="20"/>
      <c r="G504" s="20"/>
      <c r="H504" s="20"/>
      <c r="I504" s="20"/>
      <c r="J504" s="32"/>
      <c r="K504" s="12">
        <f t="shared" si="56"/>
        <v>0</v>
      </c>
      <c r="L504" s="12">
        <f t="shared" si="57"/>
        <v>0</v>
      </c>
      <c r="M504" s="12">
        <f t="shared" si="58"/>
        <v>0</v>
      </c>
      <c r="N504" s="12">
        <f t="shared" si="59"/>
        <v>0</v>
      </c>
      <c r="O504" s="12">
        <f t="shared" si="60"/>
        <v>0</v>
      </c>
      <c r="P504" s="12">
        <f t="shared" si="61"/>
        <v>0</v>
      </c>
      <c r="Q504" s="12">
        <f t="shared" si="62"/>
        <v>0</v>
      </c>
      <c r="R504" s="12">
        <f>IF(E504&lt;1,0,IF(A504&lt;(Støtteark!$H$4-5),0,(IF(G504="Utførelse",(K504+L504+M504+N504+O504+P504),IF(G504="Fagkontroll",(Q504),0)))))</f>
        <v>0</v>
      </c>
      <c r="S504" s="12">
        <f>IF(A504&lt;(Støtteark!$H$4-5),0,B504)</f>
        <v>0</v>
      </c>
    </row>
    <row r="505" spans="1:19" x14ac:dyDescent="0.25">
      <c r="A505" s="20"/>
      <c r="B505" s="20"/>
      <c r="C505" s="20"/>
      <c r="D505" s="20"/>
      <c r="E505" s="20"/>
      <c r="F505" s="20"/>
      <c r="G505" s="20"/>
      <c r="H505" s="20"/>
      <c r="I505" s="20"/>
      <c r="J505" s="32"/>
      <c r="K505" s="12">
        <f t="shared" si="56"/>
        <v>0</v>
      </c>
      <c r="L505" s="12">
        <f t="shared" si="57"/>
        <v>0</v>
      </c>
      <c r="M505" s="12">
        <f t="shared" si="58"/>
        <v>0</v>
      </c>
      <c r="N505" s="12">
        <f t="shared" si="59"/>
        <v>0</v>
      </c>
      <c r="O505" s="12">
        <f t="shared" si="60"/>
        <v>0</v>
      </c>
      <c r="P505" s="12">
        <f t="shared" si="61"/>
        <v>0</v>
      </c>
      <c r="Q505" s="12">
        <f t="shared" si="62"/>
        <v>0</v>
      </c>
      <c r="R505" s="12">
        <f>IF(E505&lt;1,0,IF(A505&lt;(Støtteark!$H$4-5),0,(IF(G505="Utførelse",(K505+L505+M505+N505+O505+P505),IF(G505="Fagkontroll",(Q505),0)))))</f>
        <v>0</v>
      </c>
      <c r="S505" s="12">
        <f>IF(A505&lt;(Støtteark!$H$4-5),0,B505)</f>
        <v>0</v>
      </c>
    </row>
    <row r="506" spans="1:19" x14ac:dyDescent="0.25">
      <c r="A506" s="20"/>
      <c r="B506" s="20"/>
      <c r="C506" s="20"/>
      <c r="D506" s="20"/>
      <c r="E506" s="20"/>
      <c r="F506" s="20"/>
      <c r="G506" s="20"/>
      <c r="H506" s="20"/>
      <c r="I506" s="20"/>
      <c r="J506" s="32"/>
      <c r="K506" s="12">
        <f t="shared" si="56"/>
        <v>0</v>
      </c>
      <c r="L506" s="12">
        <f t="shared" si="57"/>
        <v>0</v>
      </c>
      <c r="M506" s="12">
        <f t="shared" si="58"/>
        <v>0</v>
      </c>
      <c r="N506" s="12">
        <f t="shared" si="59"/>
        <v>0</v>
      </c>
      <c r="O506" s="12">
        <f t="shared" si="60"/>
        <v>0</v>
      </c>
      <c r="P506" s="12">
        <f t="shared" si="61"/>
        <v>0</v>
      </c>
      <c r="Q506" s="12">
        <f t="shared" si="62"/>
        <v>0</v>
      </c>
      <c r="R506" s="12">
        <f>IF(E506&lt;1,0,IF(A506&lt;(Støtteark!$H$4-5),0,(IF(G506="Utførelse",(K506+L506+M506+N506+O506+P506),IF(G506="Fagkontroll",(Q506),0)))))</f>
        <v>0</v>
      </c>
      <c r="S506" s="12">
        <f>IF(A506&lt;(Støtteark!$H$4-5),0,B506)</f>
        <v>0</v>
      </c>
    </row>
    <row r="507" spans="1:19" x14ac:dyDescent="0.25">
      <c r="A507" s="20"/>
      <c r="B507" s="20"/>
      <c r="C507" s="20"/>
      <c r="D507" s="20"/>
      <c r="E507" s="20"/>
      <c r="F507" s="20"/>
      <c r="G507" s="20"/>
      <c r="H507" s="20"/>
      <c r="I507" s="20"/>
      <c r="J507" s="32"/>
      <c r="K507" s="12">
        <f t="shared" si="56"/>
        <v>0</v>
      </c>
      <c r="L507" s="12">
        <f t="shared" si="57"/>
        <v>0</v>
      </c>
      <c r="M507" s="12">
        <f t="shared" si="58"/>
        <v>0</v>
      </c>
      <c r="N507" s="12">
        <f t="shared" si="59"/>
        <v>0</v>
      </c>
      <c r="O507" s="12">
        <f t="shared" si="60"/>
        <v>0</v>
      </c>
      <c r="P507" s="12">
        <f t="shared" si="61"/>
        <v>0</v>
      </c>
      <c r="Q507" s="12">
        <f t="shared" si="62"/>
        <v>0</v>
      </c>
      <c r="R507" s="12">
        <f>IF(E507&lt;1,0,IF(A507&lt;(Støtteark!$H$4-5),0,(IF(G507="Utførelse",(K507+L507+M507+N507+O507+P507),IF(G507="Fagkontroll",(Q507),0)))))</f>
        <v>0</v>
      </c>
      <c r="S507" s="12">
        <f>IF(A507&lt;(Støtteark!$H$4-5),0,B507)</f>
        <v>0</v>
      </c>
    </row>
    <row r="508" spans="1:19" x14ac:dyDescent="0.25">
      <c r="A508" s="20"/>
      <c r="B508" s="20"/>
      <c r="C508" s="20"/>
      <c r="D508" s="20"/>
      <c r="E508" s="20"/>
      <c r="F508" s="20"/>
      <c r="G508" s="20"/>
      <c r="H508" s="20"/>
      <c r="I508" s="20"/>
      <c r="J508" s="32"/>
      <c r="K508" s="12">
        <f t="shared" si="56"/>
        <v>0</v>
      </c>
      <c r="L508" s="12">
        <f t="shared" si="57"/>
        <v>0</v>
      </c>
      <c r="M508" s="12">
        <f t="shared" si="58"/>
        <v>0</v>
      </c>
      <c r="N508" s="12">
        <f t="shared" si="59"/>
        <v>0</v>
      </c>
      <c r="O508" s="12">
        <f t="shared" si="60"/>
        <v>0</v>
      </c>
      <c r="P508" s="12">
        <f t="shared" si="61"/>
        <v>0</v>
      </c>
      <c r="Q508" s="12">
        <f t="shared" si="62"/>
        <v>0</v>
      </c>
      <c r="R508" s="12">
        <f>IF(E508&lt;1,0,IF(A508&lt;(Støtteark!$H$4-5),0,(IF(G508="Utførelse",(K508+L508+M508+N508+O508+P508),IF(G508="Fagkontroll",(Q508),0)))))</f>
        <v>0</v>
      </c>
      <c r="S508" s="12">
        <f>IF(A508&lt;(Støtteark!$H$4-5),0,B508)</f>
        <v>0</v>
      </c>
    </row>
    <row r="509" spans="1:19" x14ac:dyDescent="0.25">
      <c r="A509" s="20"/>
      <c r="B509" s="20"/>
      <c r="C509" s="20"/>
      <c r="D509" s="20"/>
      <c r="E509" s="20"/>
      <c r="F509" s="20"/>
      <c r="G509" s="20"/>
      <c r="H509" s="20"/>
      <c r="I509" s="20"/>
      <c r="J509" s="32"/>
      <c r="K509" s="12">
        <f t="shared" si="56"/>
        <v>0</v>
      </c>
      <c r="L509" s="12">
        <f t="shared" si="57"/>
        <v>0</v>
      </c>
      <c r="M509" s="12">
        <f t="shared" si="58"/>
        <v>0</v>
      </c>
      <c r="N509" s="12">
        <f t="shared" si="59"/>
        <v>0</v>
      </c>
      <c r="O509" s="12">
        <f t="shared" si="60"/>
        <v>0</v>
      </c>
      <c r="P509" s="12">
        <f t="shared" si="61"/>
        <v>0</v>
      </c>
      <c r="Q509" s="12">
        <f t="shared" si="62"/>
        <v>0</v>
      </c>
      <c r="R509" s="12">
        <f>IF(E509&lt;1,0,IF(A509&lt;(Støtteark!$H$4-5),0,(IF(G509="Utførelse",(K509+L509+M509+N509+O509+P509),IF(G509="Fagkontroll",(Q509),0)))))</f>
        <v>0</v>
      </c>
      <c r="S509" s="12">
        <f>IF(A509&lt;(Støtteark!$H$4-5),0,B509)</f>
        <v>0</v>
      </c>
    </row>
    <row r="510" spans="1:19" x14ac:dyDescent="0.25">
      <c r="A510" s="20"/>
      <c r="B510" s="20"/>
      <c r="C510" s="20"/>
      <c r="D510" s="20"/>
      <c r="E510" s="20"/>
      <c r="F510" s="20"/>
      <c r="G510" s="20"/>
      <c r="H510" s="20"/>
      <c r="I510" s="20"/>
      <c r="J510" s="32"/>
      <c r="K510" s="12">
        <f t="shared" si="56"/>
        <v>0</v>
      </c>
      <c r="L510" s="12">
        <f t="shared" si="57"/>
        <v>0</v>
      </c>
      <c r="M510" s="12">
        <f t="shared" si="58"/>
        <v>0</v>
      </c>
      <c r="N510" s="12">
        <f t="shared" si="59"/>
        <v>0</v>
      </c>
      <c r="O510" s="12">
        <f t="shared" si="60"/>
        <v>0</v>
      </c>
      <c r="P510" s="12">
        <f t="shared" si="61"/>
        <v>0</v>
      </c>
      <c r="Q510" s="12">
        <f t="shared" si="62"/>
        <v>0</v>
      </c>
      <c r="R510" s="12">
        <f>IF(E510&lt;1,0,IF(A510&lt;(Støtteark!$H$4-5),0,(IF(G510="Utførelse",(K510+L510+M510+N510+O510+P510),IF(G510="Fagkontroll",(Q510),0)))))</f>
        <v>0</v>
      </c>
      <c r="S510" s="12">
        <f>IF(A510&lt;(Støtteark!$H$4-5),0,B510)</f>
        <v>0</v>
      </c>
    </row>
    <row r="511" spans="1:19" x14ac:dyDescent="0.25">
      <c r="A511" s="20"/>
      <c r="B511" s="20"/>
      <c r="C511" s="20"/>
      <c r="D511" s="20"/>
      <c r="E511" s="20"/>
      <c r="F511" s="20"/>
      <c r="G511" s="20"/>
      <c r="H511" s="20"/>
      <c r="I511" s="20"/>
      <c r="J511" s="32"/>
      <c r="K511" s="12">
        <f t="shared" si="56"/>
        <v>0</v>
      </c>
      <c r="L511" s="12">
        <f t="shared" si="57"/>
        <v>0</v>
      </c>
      <c r="M511" s="12">
        <f t="shared" si="58"/>
        <v>0</v>
      </c>
      <c r="N511" s="12">
        <f t="shared" si="59"/>
        <v>0</v>
      </c>
      <c r="O511" s="12">
        <f t="shared" si="60"/>
        <v>0</v>
      </c>
      <c r="P511" s="12">
        <f t="shared" si="61"/>
        <v>0</v>
      </c>
      <c r="Q511" s="12">
        <f t="shared" si="62"/>
        <v>0</v>
      </c>
      <c r="R511" s="12">
        <f>IF(E511&lt;1,0,IF(A511&lt;(Støtteark!$H$4-5),0,(IF(G511="Utførelse",(K511+L511+M511+N511+O511+P511),IF(G511="Fagkontroll",(Q511),0)))))</f>
        <v>0</v>
      </c>
      <c r="S511" s="12">
        <f>IF(A511&lt;(Støtteark!$H$4-5),0,B511)</f>
        <v>0</v>
      </c>
    </row>
    <row r="512" spans="1:19" x14ac:dyDescent="0.25">
      <c r="A512" s="20"/>
      <c r="B512" s="20"/>
      <c r="C512" s="20"/>
      <c r="D512" s="20"/>
      <c r="E512" s="20"/>
      <c r="F512" s="20"/>
      <c r="G512" s="20"/>
      <c r="H512" s="20"/>
      <c r="I512" s="20"/>
      <c r="J512" s="32"/>
      <c r="K512" s="12">
        <f t="shared" si="56"/>
        <v>0</v>
      </c>
      <c r="L512" s="12">
        <f t="shared" si="57"/>
        <v>0</v>
      </c>
      <c r="M512" s="12">
        <f t="shared" si="58"/>
        <v>0</v>
      </c>
      <c r="N512" s="12">
        <f t="shared" si="59"/>
        <v>0</v>
      </c>
      <c r="O512" s="12">
        <f t="shared" si="60"/>
        <v>0</v>
      </c>
      <c r="P512" s="12">
        <f t="shared" si="61"/>
        <v>0</v>
      </c>
      <c r="Q512" s="12">
        <f t="shared" si="62"/>
        <v>0</v>
      </c>
      <c r="R512" s="12">
        <f>IF(E512&lt;1,0,IF(A512&lt;(Støtteark!$H$4-5),0,(IF(G512="Utførelse",(K512+L512+M512+N512+O512+P512),IF(G512="Fagkontroll",(Q512),0)))))</f>
        <v>0</v>
      </c>
      <c r="S512" s="12">
        <f>IF(A512&lt;(Støtteark!$H$4-5),0,B512)</f>
        <v>0</v>
      </c>
    </row>
    <row r="513" spans="1:19" x14ac:dyDescent="0.25">
      <c r="A513" s="20"/>
      <c r="B513" s="20"/>
      <c r="C513" s="20"/>
      <c r="D513" s="20"/>
      <c r="E513" s="20"/>
      <c r="F513" s="20"/>
      <c r="G513" s="20"/>
      <c r="H513" s="20"/>
      <c r="I513" s="20"/>
      <c r="J513" s="32"/>
      <c r="K513" s="12">
        <f t="shared" si="56"/>
        <v>0</v>
      </c>
      <c r="L513" s="12">
        <f t="shared" si="57"/>
        <v>0</v>
      </c>
      <c r="M513" s="12">
        <f t="shared" si="58"/>
        <v>0</v>
      </c>
      <c r="N513" s="12">
        <f t="shared" si="59"/>
        <v>0</v>
      </c>
      <c r="O513" s="12">
        <f t="shared" si="60"/>
        <v>0</v>
      </c>
      <c r="P513" s="12">
        <f t="shared" si="61"/>
        <v>0</v>
      </c>
      <c r="Q513" s="12">
        <f t="shared" si="62"/>
        <v>0</v>
      </c>
      <c r="R513" s="12">
        <f>IF(E513&lt;1,0,IF(A513&lt;(Støtteark!$H$4-5),0,(IF(G513="Utførelse",(K513+L513+M513+N513+O513+P513),IF(G513="Fagkontroll",(Q513),0)))))</f>
        <v>0</v>
      </c>
      <c r="S513" s="12">
        <f>IF(A513&lt;(Støtteark!$H$4-5),0,B513)</f>
        <v>0</v>
      </c>
    </row>
    <row r="514" spans="1:19" x14ac:dyDescent="0.25">
      <c r="A514" s="20"/>
      <c r="B514" s="20"/>
      <c r="C514" s="20"/>
      <c r="D514" s="20"/>
      <c r="E514" s="20"/>
      <c r="F514" s="20"/>
      <c r="G514" s="20"/>
      <c r="H514" s="20"/>
      <c r="I514" s="20"/>
      <c r="J514" s="32"/>
      <c r="K514" s="12">
        <f t="shared" si="56"/>
        <v>0</v>
      </c>
      <c r="L514" s="12">
        <f t="shared" si="57"/>
        <v>0</v>
      </c>
      <c r="M514" s="12">
        <f t="shared" si="58"/>
        <v>0</v>
      </c>
      <c r="N514" s="12">
        <f t="shared" si="59"/>
        <v>0</v>
      </c>
      <c r="O514" s="12">
        <f t="shared" si="60"/>
        <v>0</v>
      </c>
      <c r="P514" s="12">
        <f t="shared" si="61"/>
        <v>0</v>
      </c>
      <c r="Q514" s="12">
        <f t="shared" si="62"/>
        <v>0</v>
      </c>
      <c r="R514" s="12">
        <f>IF(E514&lt;1,0,IF(A514&lt;(Støtteark!$H$4-5),0,(IF(G514="Utførelse",(K514+L514+M514+N514+O514+P514),IF(G514="Fagkontroll",(Q514),0)))))</f>
        <v>0</v>
      </c>
      <c r="S514" s="12">
        <f>IF(A514&lt;(Støtteark!$H$4-5),0,B514)</f>
        <v>0</v>
      </c>
    </row>
    <row r="515" spans="1:19" x14ac:dyDescent="0.25">
      <c r="A515" s="20"/>
      <c r="B515" s="20"/>
      <c r="C515" s="20"/>
      <c r="D515" s="20"/>
      <c r="E515" s="20"/>
      <c r="F515" s="20"/>
      <c r="G515" s="20"/>
      <c r="H515" s="20"/>
      <c r="I515" s="20"/>
      <c r="J515" s="32"/>
      <c r="K515" s="12">
        <f t="shared" si="56"/>
        <v>0</v>
      </c>
      <c r="L515" s="12">
        <f t="shared" si="57"/>
        <v>0</v>
      </c>
      <c r="M515" s="12">
        <f t="shared" si="58"/>
        <v>0</v>
      </c>
      <c r="N515" s="12">
        <f t="shared" si="59"/>
        <v>0</v>
      </c>
      <c r="O515" s="12">
        <f t="shared" si="60"/>
        <v>0</v>
      </c>
      <c r="P515" s="12">
        <f t="shared" si="61"/>
        <v>0</v>
      </c>
      <c r="Q515" s="12">
        <f t="shared" si="62"/>
        <v>0</v>
      </c>
      <c r="R515" s="12">
        <f>IF(E515&lt;1,0,IF(A515&lt;(Støtteark!$H$4-5),0,(IF(G515="Utførelse",(K515+L515+M515+N515+O515+P515),IF(G515="Fagkontroll",(Q515),0)))))</f>
        <v>0</v>
      </c>
      <c r="S515" s="12">
        <f>IF(A515&lt;(Støtteark!$H$4-5),0,B515)</f>
        <v>0</v>
      </c>
    </row>
    <row r="516" spans="1:19" x14ac:dyDescent="0.25">
      <c r="A516" s="20"/>
      <c r="B516" s="20"/>
      <c r="C516" s="20"/>
      <c r="D516" s="20"/>
      <c r="E516" s="20"/>
      <c r="F516" s="20"/>
      <c r="G516" s="20"/>
      <c r="H516" s="20"/>
      <c r="I516" s="20"/>
      <c r="J516" s="32"/>
      <c r="K516" s="12">
        <f t="shared" si="56"/>
        <v>0</v>
      </c>
      <c r="L516" s="12">
        <f t="shared" si="57"/>
        <v>0</v>
      </c>
      <c r="M516" s="12">
        <f t="shared" si="58"/>
        <v>0</v>
      </c>
      <c r="N516" s="12">
        <f t="shared" si="59"/>
        <v>0</v>
      </c>
      <c r="O516" s="12">
        <f t="shared" si="60"/>
        <v>0</v>
      </c>
      <c r="P516" s="12">
        <f t="shared" si="61"/>
        <v>0</v>
      </c>
      <c r="Q516" s="12">
        <f t="shared" si="62"/>
        <v>0</v>
      </c>
      <c r="R516" s="12">
        <f>IF(E516&lt;1,0,IF(A516&lt;(Støtteark!$H$4-5),0,(IF(G516="Utførelse",(K516+L516+M516+N516+O516+P516),IF(G516="Fagkontroll",(Q516),0)))))</f>
        <v>0</v>
      </c>
      <c r="S516" s="12">
        <f>IF(A516&lt;(Støtteark!$H$4-5),0,B516)</f>
        <v>0</v>
      </c>
    </row>
    <row r="517" spans="1:19" x14ac:dyDescent="0.25">
      <c r="A517" s="20"/>
      <c r="B517" s="20"/>
      <c r="C517" s="20"/>
      <c r="D517" s="20"/>
      <c r="E517" s="20"/>
      <c r="F517" s="20"/>
      <c r="G517" s="20"/>
      <c r="H517" s="20"/>
      <c r="I517" s="20"/>
      <c r="J517" s="32"/>
      <c r="K517" s="12">
        <f t="shared" si="56"/>
        <v>0</v>
      </c>
      <c r="L517" s="12">
        <f t="shared" si="57"/>
        <v>0</v>
      </c>
      <c r="M517" s="12">
        <f t="shared" si="58"/>
        <v>0</v>
      </c>
      <c r="N517" s="12">
        <f t="shared" si="59"/>
        <v>0</v>
      </c>
      <c r="O517" s="12">
        <f t="shared" si="60"/>
        <v>0</v>
      </c>
      <c r="P517" s="12">
        <f t="shared" si="61"/>
        <v>0</v>
      </c>
      <c r="Q517" s="12">
        <f t="shared" si="62"/>
        <v>0</v>
      </c>
      <c r="R517" s="12">
        <f>IF(E517&lt;1,0,IF(A517&lt;(Støtteark!$H$4-5),0,(IF(G517="Utførelse",(K517+L517+M517+N517+O517+P517),IF(G517="Fagkontroll",(Q517),0)))))</f>
        <v>0</v>
      </c>
      <c r="S517" s="12">
        <f>IF(A517&lt;(Støtteark!$H$4-5),0,B517)</f>
        <v>0</v>
      </c>
    </row>
    <row r="518" spans="1:19" x14ac:dyDescent="0.25">
      <c r="A518" s="20"/>
      <c r="B518" s="20"/>
      <c r="C518" s="20"/>
      <c r="D518" s="20"/>
      <c r="E518" s="20"/>
      <c r="F518" s="20"/>
      <c r="G518" s="20"/>
      <c r="H518" s="20"/>
      <c r="I518" s="20"/>
      <c r="J518" s="32"/>
      <c r="K518" s="12">
        <f t="shared" si="56"/>
        <v>0</v>
      </c>
      <c r="L518" s="12">
        <f t="shared" si="57"/>
        <v>0</v>
      </c>
      <c r="M518" s="12">
        <f t="shared" si="58"/>
        <v>0</v>
      </c>
      <c r="N518" s="12">
        <f t="shared" si="59"/>
        <v>0</v>
      </c>
      <c r="O518" s="12">
        <f t="shared" si="60"/>
        <v>0</v>
      </c>
      <c r="P518" s="12">
        <f t="shared" si="61"/>
        <v>0</v>
      </c>
      <c r="Q518" s="12">
        <f t="shared" si="62"/>
        <v>0</v>
      </c>
      <c r="R518" s="12">
        <f>IF(E518&lt;1,0,IF(A518&lt;(Støtteark!$H$4-5),0,(IF(G518="Utførelse",(K518+L518+M518+N518+O518+P518),IF(G518="Fagkontroll",(Q518),0)))))</f>
        <v>0</v>
      </c>
      <c r="S518" s="12">
        <f>IF(A518&lt;(Støtteark!$H$4-5),0,B518)</f>
        <v>0</v>
      </c>
    </row>
    <row r="519" spans="1:19" x14ac:dyDescent="0.25">
      <c r="A519" s="20"/>
      <c r="B519" s="20"/>
      <c r="C519" s="20"/>
      <c r="D519" s="20"/>
      <c r="E519" s="20"/>
      <c r="F519" s="20"/>
      <c r="G519" s="20"/>
      <c r="H519" s="20"/>
      <c r="I519" s="20"/>
      <c r="J519" s="32"/>
      <c r="K519" s="12">
        <f t="shared" si="56"/>
        <v>0</v>
      </c>
      <c r="L519" s="12">
        <f t="shared" si="57"/>
        <v>0</v>
      </c>
      <c r="M519" s="12">
        <f t="shared" si="58"/>
        <v>0</v>
      </c>
      <c r="N519" s="12">
        <f t="shared" si="59"/>
        <v>0</v>
      </c>
      <c r="O519" s="12">
        <f t="shared" si="60"/>
        <v>0</v>
      </c>
      <c r="P519" s="12">
        <f t="shared" si="61"/>
        <v>0</v>
      </c>
      <c r="Q519" s="12">
        <f t="shared" si="62"/>
        <v>0</v>
      </c>
      <c r="R519" s="12">
        <f>IF(E519&lt;1,0,IF(A519&lt;(Støtteark!$H$4-5),0,(IF(G519="Utførelse",(K519+L519+M519+N519+O519+P519),IF(G519="Fagkontroll",(Q519),0)))))</f>
        <v>0</v>
      </c>
      <c r="S519" s="12">
        <f>IF(A519&lt;(Støtteark!$H$4-5),0,B519)</f>
        <v>0</v>
      </c>
    </row>
    <row r="520" spans="1:19" x14ac:dyDescent="0.25">
      <c r="A520" s="20"/>
      <c r="B520" s="20"/>
      <c r="C520" s="20"/>
      <c r="D520" s="20"/>
      <c r="E520" s="20"/>
      <c r="F520" s="20"/>
      <c r="G520" s="20"/>
      <c r="H520" s="20"/>
      <c r="I520" s="20"/>
      <c r="J520" s="32"/>
      <c r="K520" s="12">
        <f t="shared" si="56"/>
        <v>0</v>
      </c>
      <c r="L520" s="12">
        <f t="shared" si="57"/>
        <v>0</v>
      </c>
      <c r="M520" s="12">
        <f t="shared" si="58"/>
        <v>0</v>
      </c>
      <c r="N520" s="12">
        <f t="shared" si="59"/>
        <v>0</v>
      </c>
      <c r="O520" s="12">
        <f t="shared" si="60"/>
        <v>0</v>
      </c>
      <c r="P520" s="12">
        <f t="shared" si="61"/>
        <v>0</v>
      </c>
      <c r="Q520" s="12">
        <f t="shared" si="62"/>
        <v>0</v>
      </c>
      <c r="R520" s="12">
        <f>IF(E520&lt;1,0,IF(A520&lt;(Støtteark!$H$4-5),0,(IF(G520="Utførelse",(K520+L520+M520+N520+O520+P520),IF(G520="Fagkontroll",(Q520),0)))))</f>
        <v>0</v>
      </c>
      <c r="S520" s="12">
        <f>IF(A520&lt;(Støtteark!$H$4-5),0,B520)</f>
        <v>0</v>
      </c>
    </row>
    <row r="521" spans="1:19" x14ac:dyDescent="0.25">
      <c r="A521" s="20"/>
      <c r="B521" s="20"/>
      <c r="C521" s="20"/>
      <c r="D521" s="20"/>
      <c r="E521" s="20"/>
      <c r="F521" s="20"/>
      <c r="G521" s="20"/>
      <c r="H521" s="20"/>
      <c r="I521" s="20"/>
      <c r="J521" s="32"/>
      <c r="K521" s="12">
        <f t="shared" si="56"/>
        <v>0</v>
      </c>
      <c r="L521" s="12">
        <f t="shared" si="57"/>
        <v>0</v>
      </c>
      <c r="M521" s="12">
        <f t="shared" si="58"/>
        <v>0</v>
      </c>
      <c r="N521" s="12">
        <f t="shared" si="59"/>
        <v>0</v>
      </c>
      <c r="O521" s="12">
        <f t="shared" si="60"/>
        <v>0</v>
      </c>
      <c r="P521" s="12">
        <f t="shared" si="61"/>
        <v>0</v>
      </c>
      <c r="Q521" s="12">
        <f t="shared" si="62"/>
        <v>0</v>
      </c>
      <c r="R521" s="12">
        <f>IF(E521&lt;1,0,IF(A521&lt;(Støtteark!$H$4-5),0,(IF(G521="Utførelse",(K521+L521+M521+N521+O521+P521),IF(G521="Fagkontroll",(Q521),0)))))</f>
        <v>0</v>
      </c>
      <c r="S521" s="12">
        <f>IF(A521&lt;(Støtteark!$H$4-5),0,B521)</f>
        <v>0</v>
      </c>
    </row>
    <row r="522" spans="1:19" x14ac:dyDescent="0.25">
      <c r="A522" s="20"/>
      <c r="B522" s="20"/>
      <c r="C522" s="20"/>
      <c r="D522" s="20"/>
      <c r="E522" s="20"/>
      <c r="F522" s="20"/>
      <c r="G522" s="20"/>
      <c r="H522" s="20"/>
      <c r="I522" s="20"/>
      <c r="J522" s="32"/>
      <c r="K522" s="12">
        <f t="shared" si="56"/>
        <v>0</v>
      </c>
      <c r="L522" s="12">
        <f t="shared" si="57"/>
        <v>0</v>
      </c>
      <c r="M522" s="12">
        <f t="shared" si="58"/>
        <v>0</v>
      </c>
      <c r="N522" s="12">
        <f t="shared" si="59"/>
        <v>0</v>
      </c>
      <c r="O522" s="12">
        <f t="shared" si="60"/>
        <v>0</v>
      </c>
      <c r="P522" s="12">
        <f t="shared" si="61"/>
        <v>0</v>
      </c>
      <c r="Q522" s="12">
        <f t="shared" si="62"/>
        <v>0</v>
      </c>
      <c r="R522" s="12">
        <f>IF(E522&lt;1,0,IF(A522&lt;(Støtteark!$H$4-5),0,(IF(G522="Utførelse",(K522+L522+M522+N522+O522+P522),IF(G522="Fagkontroll",(Q522),0)))))</f>
        <v>0</v>
      </c>
      <c r="S522" s="12">
        <f>IF(A522&lt;(Støtteark!$H$4-5),0,B522)</f>
        <v>0</v>
      </c>
    </row>
    <row r="523" spans="1:19" x14ac:dyDescent="0.25">
      <c r="A523" s="20"/>
      <c r="B523" s="20"/>
      <c r="C523" s="20"/>
      <c r="D523" s="20"/>
      <c r="E523" s="20"/>
      <c r="F523" s="20"/>
      <c r="G523" s="20"/>
      <c r="H523" s="20"/>
      <c r="I523" s="20"/>
      <c r="J523" s="32"/>
      <c r="K523" s="12">
        <f t="shared" si="56"/>
        <v>0</v>
      </c>
      <c r="L523" s="12">
        <f t="shared" si="57"/>
        <v>0</v>
      </c>
      <c r="M523" s="12">
        <f t="shared" si="58"/>
        <v>0</v>
      </c>
      <c r="N523" s="12">
        <f t="shared" si="59"/>
        <v>0</v>
      </c>
      <c r="O523" s="12">
        <f t="shared" si="60"/>
        <v>0</v>
      </c>
      <c r="P523" s="12">
        <f t="shared" si="61"/>
        <v>0</v>
      </c>
      <c r="Q523" s="12">
        <f t="shared" si="62"/>
        <v>0</v>
      </c>
      <c r="R523" s="12">
        <f>IF(E523&lt;1,0,IF(A523&lt;(Støtteark!$H$4-5),0,(IF(G523="Utførelse",(K523+L523+M523+N523+O523+P523),IF(G523="Fagkontroll",(Q523),0)))))</f>
        <v>0</v>
      </c>
      <c r="S523" s="12">
        <f>IF(A523&lt;(Støtteark!$H$4-5),0,B523)</f>
        <v>0</v>
      </c>
    </row>
    <row r="524" spans="1:19" x14ac:dyDescent="0.25">
      <c r="A524" s="20"/>
      <c r="B524" s="20"/>
      <c r="C524" s="20"/>
      <c r="D524" s="20"/>
      <c r="E524" s="20"/>
      <c r="F524" s="20"/>
      <c r="G524" s="20"/>
      <c r="H524" s="20"/>
      <c r="I524" s="20"/>
      <c r="J524" s="32"/>
      <c r="K524" s="12">
        <f t="shared" si="56"/>
        <v>0</v>
      </c>
      <c r="L524" s="12">
        <f t="shared" si="57"/>
        <v>0</v>
      </c>
      <c r="M524" s="12">
        <f t="shared" si="58"/>
        <v>0</v>
      </c>
      <c r="N524" s="12">
        <f t="shared" si="59"/>
        <v>0</v>
      </c>
      <c r="O524" s="12">
        <f t="shared" si="60"/>
        <v>0</v>
      </c>
      <c r="P524" s="12">
        <f t="shared" si="61"/>
        <v>0</v>
      </c>
      <c r="Q524" s="12">
        <f t="shared" si="62"/>
        <v>0</v>
      </c>
      <c r="R524" s="12">
        <f>IF(E524&lt;1,0,IF(A524&lt;(Støtteark!$H$4-5),0,(IF(G524="Utførelse",(K524+L524+M524+N524+O524+P524),IF(G524="Fagkontroll",(Q524),0)))))</f>
        <v>0</v>
      </c>
      <c r="S524" s="12">
        <f>IF(A524&lt;(Støtteark!$H$4-5),0,B524)</f>
        <v>0</v>
      </c>
    </row>
    <row r="525" spans="1:19" x14ac:dyDescent="0.25">
      <c r="A525" s="20"/>
      <c r="B525" s="20"/>
      <c r="C525" s="20"/>
      <c r="D525" s="20"/>
      <c r="E525" s="20"/>
      <c r="F525" s="20"/>
      <c r="G525" s="20"/>
      <c r="H525" s="20"/>
      <c r="I525" s="20"/>
      <c r="J525" s="32"/>
      <c r="K525" s="12">
        <f t="shared" si="56"/>
        <v>0</v>
      </c>
      <c r="L525" s="12">
        <f t="shared" si="57"/>
        <v>0</v>
      </c>
      <c r="M525" s="12">
        <f t="shared" si="58"/>
        <v>0</v>
      </c>
      <c r="N525" s="12">
        <f t="shared" si="59"/>
        <v>0</v>
      </c>
      <c r="O525" s="12">
        <f t="shared" si="60"/>
        <v>0</v>
      </c>
      <c r="P525" s="12">
        <f t="shared" si="61"/>
        <v>0</v>
      </c>
      <c r="Q525" s="12">
        <f t="shared" si="62"/>
        <v>0</v>
      </c>
      <c r="R525" s="12">
        <f>IF(E525&lt;1,0,IF(A525&lt;(Støtteark!$H$4-5),0,(IF(G525="Utførelse",(K525+L525+M525+N525+O525+P525),IF(G525="Fagkontroll",(Q525),0)))))</f>
        <v>0</v>
      </c>
      <c r="S525" s="12">
        <f>IF(A525&lt;(Støtteark!$H$4-5),0,B525)</f>
        <v>0</v>
      </c>
    </row>
    <row r="526" spans="1:19" x14ac:dyDescent="0.25">
      <c r="A526" s="20"/>
      <c r="B526" s="20"/>
      <c r="C526" s="20"/>
      <c r="D526" s="20"/>
      <c r="E526" s="20"/>
      <c r="F526" s="20"/>
      <c r="G526" s="20"/>
      <c r="H526" s="20"/>
      <c r="I526" s="20"/>
      <c r="J526" s="32"/>
      <c r="K526" s="12">
        <f t="shared" si="56"/>
        <v>0</v>
      </c>
      <c r="L526" s="12">
        <f t="shared" si="57"/>
        <v>0</v>
      </c>
      <c r="M526" s="12">
        <f t="shared" si="58"/>
        <v>0</v>
      </c>
      <c r="N526" s="12">
        <f t="shared" si="59"/>
        <v>0</v>
      </c>
      <c r="O526" s="12">
        <f t="shared" si="60"/>
        <v>0</v>
      </c>
      <c r="P526" s="12">
        <f t="shared" si="61"/>
        <v>0</v>
      </c>
      <c r="Q526" s="12">
        <f t="shared" si="62"/>
        <v>0</v>
      </c>
      <c r="R526" s="12">
        <f>IF(E526&lt;1,0,IF(A526&lt;(Støtteark!$H$4-5),0,(IF(G526="Utførelse",(K526+L526+M526+N526+O526+P526),IF(G526="Fagkontroll",(Q526),0)))))</f>
        <v>0</v>
      </c>
      <c r="S526" s="12">
        <f>IF(A526&lt;(Støtteark!$H$4-5),0,B526)</f>
        <v>0</v>
      </c>
    </row>
    <row r="527" spans="1:19" x14ac:dyDescent="0.25">
      <c r="A527" s="20"/>
      <c r="B527" s="20"/>
      <c r="C527" s="20"/>
      <c r="D527" s="20"/>
      <c r="E527" s="20"/>
      <c r="F527" s="20"/>
      <c r="G527" s="20"/>
      <c r="H527" s="20"/>
      <c r="I527" s="20"/>
      <c r="J527" s="32"/>
      <c r="K527" s="12">
        <f t="shared" ref="K527:K590" si="63">IF(E527&lt;1,0,(IF(G527="Utførelse",IF(F527="Dambruddsbølgeberegninger",B527,0),0)))</f>
        <v>0</v>
      </c>
      <c r="L527" s="12">
        <f t="shared" ref="L527:L590" si="64">IF(E527&lt;1,0,(IF(G527="Utførelse",IF(F527="Kapasitet åpent flomløp",B527,0),0)))</f>
        <v>0</v>
      </c>
      <c r="M527" s="12">
        <f t="shared" ref="M527:M590" si="65">IF(E527&lt;1,0,(IF(G527="Utførelse",IF(F527="Kapasitet lukket flomløp",B527,0),0)))</f>
        <v>0</v>
      </c>
      <c r="N527" s="12">
        <f t="shared" ref="N527:N590" si="66">IF(E527&lt;1,0,(IF(G527="Utførelse",IF(F527="Kapasitet luker",B527,0),0)))</f>
        <v>0</v>
      </c>
      <c r="O527" s="12">
        <f t="shared" ref="O527:O590" si="67">IF(E527&lt;1,0,(IF(G527="Utførelse",IF(F527="Kapasitet overføringstunnel",B527,0),0)))</f>
        <v>0</v>
      </c>
      <c r="P527" s="12">
        <f t="shared" ref="P527:P590" si="68">IF(E527&lt;1,0,(IF(G527="Utførelse",IF(F527="Kapasitet kanal",B527,0),0)))</f>
        <v>0</v>
      </c>
      <c r="Q527" s="12">
        <f t="shared" ref="Q527:Q590" si="69">IF(K527+L527+M527+N527+O527+P527&gt;0,0,B527)</f>
        <v>0</v>
      </c>
      <c r="R527" s="12">
        <f>IF(E527&lt;1,0,IF(A527&lt;(Støtteark!$H$4-5),0,(IF(G527="Utførelse",(K527+L527+M527+N527+O527+P527),IF(G527="Fagkontroll",(Q527),0)))))</f>
        <v>0</v>
      </c>
      <c r="S527" s="12">
        <f>IF(A527&lt;(Støtteark!$H$4-5),0,B527)</f>
        <v>0</v>
      </c>
    </row>
    <row r="528" spans="1:19" x14ac:dyDescent="0.25">
      <c r="A528" s="20"/>
      <c r="B528" s="20"/>
      <c r="C528" s="20"/>
      <c r="D528" s="20"/>
      <c r="E528" s="20"/>
      <c r="F528" s="20"/>
      <c r="G528" s="20"/>
      <c r="H528" s="20"/>
      <c r="I528" s="20"/>
      <c r="J528" s="32"/>
      <c r="K528" s="12">
        <f t="shared" si="63"/>
        <v>0</v>
      </c>
      <c r="L528" s="12">
        <f t="shared" si="64"/>
        <v>0</v>
      </c>
      <c r="M528" s="12">
        <f t="shared" si="65"/>
        <v>0</v>
      </c>
      <c r="N528" s="12">
        <f t="shared" si="66"/>
        <v>0</v>
      </c>
      <c r="O528" s="12">
        <f t="shared" si="67"/>
        <v>0</v>
      </c>
      <c r="P528" s="12">
        <f t="shared" si="68"/>
        <v>0</v>
      </c>
      <c r="Q528" s="12">
        <f t="shared" si="69"/>
        <v>0</v>
      </c>
      <c r="R528" s="12">
        <f>IF(E528&lt;1,0,IF(A528&lt;(Støtteark!$H$4-5),0,(IF(G528="Utførelse",(K528+L528+M528+N528+O528+P528),IF(G528="Fagkontroll",(Q528),0)))))</f>
        <v>0</v>
      </c>
      <c r="S528" s="12">
        <f>IF(A528&lt;(Støtteark!$H$4-5),0,B528)</f>
        <v>0</v>
      </c>
    </row>
    <row r="529" spans="1:19" x14ac:dyDescent="0.25">
      <c r="A529" s="20"/>
      <c r="B529" s="20"/>
      <c r="C529" s="20"/>
      <c r="D529" s="20"/>
      <c r="E529" s="20"/>
      <c r="F529" s="20"/>
      <c r="G529" s="20"/>
      <c r="H529" s="20"/>
      <c r="I529" s="20"/>
      <c r="J529" s="32"/>
      <c r="K529" s="12">
        <f t="shared" si="63"/>
        <v>0</v>
      </c>
      <c r="L529" s="12">
        <f t="shared" si="64"/>
        <v>0</v>
      </c>
      <c r="M529" s="12">
        <f t="shared" si="65"/>
        <v>0</v>
      </c>
      <c r="N529" s="12">
        <f t="shared" si="66"/>
        <v>0</v>
      </c>
      <c r="O529" s="12">
        <f t="shared" si="67"/>
        <v>0</v>
      </c>
      <c r="P529" s="12">
        <f t="shared" si="68"/>
        <v>0</v>
      </c>
      <c r="Q529" s="12">
        <f t="shared" si="69"/>
        <v>0</v>
      </c>
      <c r="R529" s="12">
        <f>IF(E529&lt;1,0,IF(A529&lt;(Støtteark!$H$4-5),0,(IF(G529="Utførelse",(K529+L529+M529+N529+O529+P529),IF(G529="Fagkontroll",(Q529),0)))))</f>
        <v>0</v>
      </c>
      <c r="S529" s="12">
        <f>IF(A529&lt;(Støtteark!$H$4-5),0,B529)</f>
        <v>0</v>
      </c>
    </row>
    <row r="530" spans="1:19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32"/>
      <c r="K530" s="12">
        <f t="shared" si="63"/>
        <v>0</v>
      </c>
      <c r="L530" s="12">
        <f t="shared" si="64"/>
        <v>0</v>
      </c>
      <c r="M530" s="12">
        <f t="shared" si="65"/>
        <v>0</v>
      </c>
      <c r="N530" s="12">
        <f t="shared" si="66"/>
        <v>0</v>
      </c>
      <c r="O530" s="12">
        <f t="shared" si="67"/>
        <v>0</v>
      </c>
      <c r="P530" s="12">
        <f t="shared" si="68"/>
        <v>0</v>
      </c>
      <c r="Q530" s="12">
        <f t="shared" si="69"/>
        <v>0</v>
      </c>
      <c r="R530" s="12">
        <f>IF(E530&lt;1,0,IF(A530&lt;(Støtteark!$H$4-5),0,(IF(G530="Utførelse",(K530+L530+M530+N530+O530+P530),IF(G530="Fagkontroll",(Q530),0)))))</f>
        <v>0</v>
      </c>
      <c r="S530" s="12">
        <f>IF(A530&lt;(Støtteark!$H$4-5),0,B530)</f>
        <v>0</v>
      </c>
    </row>
    <row r="531" spans="1:19" x14ac:dyDescent="0.25">
      <c r="A531" s="20"/>
      <c r="B531" s="20"/>
      <c r="C531" s="20"/>
      <c r="D531" s="20"/>
      <c r="E531" s="20"/>
      <c r="F531" s="20"/>
      <c r="G531" s="20"/>
      <c r="H531" s="20"/>
      <c r="I531" s="20"/>
      <c r="J531" s="32"/>
      <c r="K531" s="12">
        <f t="shared" si="63"/>
        <v>0</v>
      </c>
      <c r="L531" s="12">
        <f t="shared" si="64"/>
        <v>0</v>
      </c>
      <c r="M531" s="12">
        <f t="shared" si="65"/>
        <v>0</v>
      </c>
      <c r="N531" s="12">
        <f t="shared" si="66"/>
        <v>0</v>
      </c>
      <c r="O531" s="12">
        <f t="shared" si="67"/>
        <v>0</v>
      </c>
      <c r="P531" s="12">
        <f t="shared" si="68"/>
        <v>0</v>
      </c>
      <c r="Q531" s="12">
        <f t="shared" si="69"/>
        <v>0</v>
      </c>
      <c r="R531" s="12">
        <f>IF(E531&lt;1,0,IF(A531&lt;(Støtteark!$H$4-5),0,(IF(G531="Utførelse",(K531+L531+M531+N531+O531+P531),IF(G531="Fagkontroll",(Q531),0)))))</f>
        <v>0</v>
      </c>
      <c r="S531" s="12">
        <f>IF(A531&lt;(Støtteark!$H$4-5),0,B531)</f>
        <v>0</v>
      </c>
    </row>
    <row r="532" spans="1:19" x14ac:dyDescent="0.25">
      <c r="A532" s="20"/>
      <c r="B532" s="20"/>
      <c r="C532" s="20"/>
      <c r="D532" s="20"/>
      <c r="E532" s="20"/>
      <c r="F532" s="20"/>
      <c r="G532" s="20"/>
      <c r="H532" s="20"/>
      <c r="I532" s="20"/>
      <c r="J532" s="32"/>
      <c r="K532" s="12">
        <f t="shared" si="63"/>
        <v>0</v>
      </c>
      <c r="L532" s="12">
        <f t="shared" si="64"/>
        <v>0</v>
      </c>
      <c r="M532" s="12">
        <f t="shared" si="65"/>
        <v>0</v>
      </c>
      <c r="N532" s="12">
        <f t="shared" si="66"/>
        <v>0</v>
      </c>
      <c r="O532" s="12">
        <f t="shared" si="67"/>
        <v>0</v>
      </c>
      <c r="P532" s="12">
        <f t="shared" si="68"/>
        <v>0</v>
      </c>
      <c r="Q532" s="12">
        <f t="shared" si="69"/>
        <v>0</v>
      </c>
      <c r="R532" s="12">
        <f>IF(E532&lt;1,0,IF(A532&lt;(Støtteark!$H$4-5),0,(IF(G532="Utførelse",(K532+L532+M532+N532+O532+P532),IF(G532="Fagkontroll",(Q532),0)))))</f>
        <v>0</v>
      </c>
      <c r="S532" s="12">
        <f>IF(A532&lt;(Støtteark!$H$4-5),0,B532)</f>
        <v>0</v>
      </c>
    </row>
    <row r="533" spans="1:19" x14ac:dyDescent="0.25">
      <c r="A533" s="20"/>
      <c r="B533" s="20"/>
      <c r="C533" s="20"/>
      <c r="D533" s="20"/>
      <c r="E533" s="20"/>
      <c r="F533" s="20"/>
      <c r="G533" s="20"/>
      <c r="H533" s="20"/>
      <c r="I533" s="20"/>
      <c r="J533" s="32"/>
      <c r="K533" s="12">
        <f t="shared" si="63"/>
        <v>0</v>
      </c>
      <c r="L533" s="12">
        <f t="shared" si="64"/>
        <v>0</v>
      </c>
      <c r="M533" s="12">
        <f t="shared" si="65"/>
        <v>0</v>
      </c>
      <c r="N533" s="12">
        <f t="shared" si="66"/>
        <v>0</v>
      </c>
      <c r="O533" s="12">
        <f t="shared" si="67"/>
        <v>0</v>
      </c>
      <c r="P533" s="12">
        <f t="shared" si="68"/>
        <v>0</v>
      </c>
      <c r="Q533" s="12">
        <f t="shared" si="69"/>
        <v>0</v>
      </c>
      <c r="R533" s="12">
        <f>IF(E533&lt;1,0,IF(A533&lt;(Støtteark!$H$4-5),0,(IF(G533="Utførelse",(K533+L533+M533+N533+O533+P533),IF(G533="Fagkontroll",(Q533),0)))))</f>
        <v>0</v>
      </c>
      <c r="S533" s="12">
        <f>IF(A533&lt;(Støtteark!$H$4-5),0,B533)</f>
        <v>0</v>
      </c>
    </row>
    <row r="534" spans="1:19" x14ac:dyDescent="0.25">
      <c r="A534" s="20"/>
      <c r="B534" s="20"/>
      <c r="C534" s="20"/>
      <c r="D534" s="20"/>
      <c r="E534" s="20"/>
      <c r="F534" s="20"/>
      <c r="G534" s="20"/>
      <c r="H534" s="20"/>
      <c r="I534" s="20"/>
      <c r="J534" s="32"/>
      <c r="K534" s="12">
        <f t="shared" si="63"/>
        <v>0</v>
      </c>
      <c r="L534" s="12">
        <f t="shared" si="64"/>
        <v>0</v>
      </c>
      <c r="M534" s="12">
        <f t="shared" si="65"/>
        <v>0</v>
      </c>
      <c r="N534" s="12">
        <f t="shared" si="66"/>
        <v>0</v>
      </c>
      <c r="O534" s="12">
        <f t="shared" si="67"/>
        <v>0</v>
      </c>
      <c r="P534" s="12">
        <f t="shared" si="68"/>
        <v>0</v>
      </c>
      <c r="Q534" s="12">
        <f t="shared" si="69"/>
        <v>0</v>
      </c>
      <c r="R534" s="12">
        <f>IF(E534&lt;1,0,IF(A534&lt;(Støtteark!$H$4-5),0,(IF(G534="Utførelse",(K534+L534+M534+N534+O534+P534),IF(G534="Fagkontroll",(Q534),0)))))</f>
        <v>0</v>
      </c>
      <c r="S534" s="12">
        <f>IF(A534&lt;(Støtteark!$H$4-5),0,B534)</f>
        <v>0</v>
      </c>
    </row>
    <row r="535" spans="1:19" x14ac:dyDescent="0.25">
      <c r="A535" s="20"/>
      <c r="B535" s="20"/>
      <c r="C535" s="20"/>
      <c r="D535" s="20"/>
      <c r="E535" s="20"/>
      <c r="F535" s="20"/>
      <c r="G535" s="20"/>
      <c r="H535" s="20"/>
      <c r="I535" s="20"/>
      <c r="J535" s="32"/>
      <c r="K535" s="12">
        <f t="shared" si="63"/>
        <v>0</v>
      </c>
      <c r="L535" s="12">
        <f t="shared" si="64"/>
        <v>0</v>
      </c>
      <c r="M535" s="12">
        <f t="shared" si="65"/>
        <v>0</v>
      </c>
      <c r="N535" s="12">
        <f t="shared" si="66"/>
        <v>0</v>
      </c>
      <c r="O535" s="12">
        <f t="shared" si="67"/>
        <v>0</v>
      </c>
      <c r="P535" s="12">
        <f t="shared" si="68"/>
        <v>0</v>
      </c>
      <c r="Q535" s="12">
        <f t="shared" si="69"/>
        <v>0</v>
      </c>
      <c r="R535" s="12">
        <f>IF(E535&lt;1,0,IF(A535&lt;(Støtteark!$H$4-5),0,(IF(G535="Utførelse",(K535+L535+M535+N535+O535+P535),IF(G535="Fagkontroll",(Q535),0)))))</f>
        <v>0</v>
      </c>
      <c r="S535" s="12">
        <f>IF(A535&lt;(Støtteark!$H$4-5),0,B535)</f>
        <v>0</v>
      </c>
    </row>
    <row r="536" spans="1:19" x14ac:dyDescent="0.25">
      <c r="A536" s="20"/>
      <c r="B536" s="20"/>
      <c r="C536" s="20"/>
      <c r="D536" s="20"/>
      <c r="E536" s="20"/>
      <c r="F536" s="20"/>
      <c r="G536" s="20"/>
      <c r="H536" s="20"/>
      <c r="I536" s="20"/>
      <c r="J536" s="32"/>
      <c r="K536" s="12">
        <f t="shared" si="63"/>
        <v>0</v>
      </c>
      <c r="L536" s="12">
        <f t="shared" si="64"/>
        <v>0</v>
      </c>
      <c r="M536" s="12">
        <f t="shared" si="65"/>
        <v>0</v>
      </c>
      <c r="N536" s="12">
        <f t="shared" si="66"/>
        <v>0</v>
      </c>
      <c r="O536" s="12">
        <f t="shared" si="67"/>
        <v>0</v>
      </c>
      <c r="P536" s="12">
        <f t="shared" si="68"/>
        <v>0</v>
      </c>
      <c r="Q536" s="12">
        <f t="shared" si="69"/>
        <v>0</v>
      </c>
      <c r="R536" s="12">
        <f>IF(E536&lt;1,0,IF(A536&lt;(Støtteark!$H$4-5),0,(IF(G536="Utførelse",(K536+L536+M536+N536+O536+P536),IF(G536="Fagkontroll",(Q536),0)))))</f>
        <v>0</v>
      </c>
      <c r="S536" s="12">
        <f>IF(A536&lt;(Støtteark!$H$4-5),0,B536)</f>
        <v>0</v>
      </c>
    </row>
    <row r="537" spans="1:19" x14ac:dyDescent="0.25">
      <c r="A537" s="20"/>
      <c r="B537" s="20"/>
      <c r="C537" s="20"/>
      <c r="D537" s="20"/>
      <c r="E537" s="20"/>
      <c r="F537" s="20"/>
      <c r="G537" s="20"/>
      <c r="H537" s="20"/>
      <c r="I537" s="20"/>
      <c r="J537" s="32"/>
      <c r="K537" s="12">
        <f t="shared" si="63"/>
        <v>0</v>
      </c>
      <c r="L537" s="12">
        <f t="shared" si="64"/>
        <v>0</v>
      </c>
      <c r="M537" s="12">
        <f t="shared" si="65"/>
        <v>0</v>
      </c>
      <c r="N537" s="12">
        <f t="shared" si="66"/>
        <v>0</v>
      </c>
      <c r="O537" s="12">
        <f t="shared" si="67"/>
        <v>0</v>
      </c>
      <c r="P537" s="12">
        <f t="shared" si="68"/>
        <v>0</v>
      </c>
      <c r="Q537" s="12">
        <f t="shared" si="69"/>
        <v>0</v>
      </c>
      <c r="R537" s="12">
        <f>IF(E537&lt;1,0,IF(A537&lt;(Støtteark!$H$4-5),0,(IF(G537="Utførelse",(K537+L537+M537+N537+O537+P537),IF(G537="Fagkontroll",(Q537),0)))))</f>
        <v>0</v>
      </c>
      <c r="S537" s="12">
        <f>IF(A537&lt;(Støtteark!$H$4-5),0,B537)</f>
        <v>0</v>
      </c>
    </row>
    <row r="538" spans="1:19" x14ac:dyDescent="0.25">
      <c r="A538" s="20"/>
      <c r="B538" s="20"/>
      <c r="C538" s="20"/>
      <c r="D538" s="20"/>
      <c r="E538" s="20"/>
      <c r="F538" s="20"/>
      <c r="G538" s="20"/>
      <c r="H538" s="20"/>
      <c r="I538" s="20"/>
      <c r="J538" s="32"/>
      <c r="K538" s="12">
        <f t="shared" si="63"/>
        <v>0</v>
      </c>
      <c r="L538" s="12">
        <f t="shared" si="64"/>
        <v>0</v>
      </c>
      <c r="M538" s="12">
        <f t="shared" si="65"/>
        <v>0</v>
      </c>
      <c r="N538" s="12">
        <f t="shared" si="66"/>
        <v>0</v>
      </c>
      <c r="O538" s="12">
        <f t="shared" si="67"/>
        <v>0</v>
      </c>
      <c r="P538" s="12">
        <f t="shared" si="68"/>
        <v>0</v>
      </c>
      <c r="Q538" s="12">
        <f t="shared" si="69"/>
        <v>0</v>
      </c>
      <c r="R538" s="12">
        <f>IF(E538&lt;1,0,IF(A538&lt;(Støtteark!$H$4-5),0,(IF(G538="Utførelse",(K538+L538+M538+N538+O538+P538),IF(G538="Fagkontroll",(Q538),0)))))</f>
        <v>0</v>
      </c>
      <c r="S538" s="12">
        <f>IF(A538&lt;(Støtteark!$H$4-5),0,B538)</f>
        <v>0</v>
      </c>
    </row>
    <row r="539" spans="1:19" x14ac:dyDescent="0.25">
      <c r="A539" s="20"/>
      <c r="B539" s="20"/>
      <c r="C539" s="20"/>
      <c r="D539" s="20"/>
      <c r="E539" s="20"/>
      <c r="F539" s="20"/>
      <c r="G539" s="20"/>
      <c r="H539" s="20"/>
      <c r="I539" s="20"/>
      <c r="J539" s="32"/>
      <c r="K539" s="12">
        <f t="shared" si="63"/>
        <v>0</v>
      </c>
      <c r="L539" s="12">
        <f t="shared" si="64"/>
        <v>0</v>
      </c>
      <c r="M539" s="12">
        <f t="shared" si="65"/>
        <v>0</v>
      </c>
      <c r="N539" s="12">
        <f t="shared" si="66"/>
        <v>0</v>
      </c>
      <c r="O539" s="12">
        <f t="shared" si="67"/>
        <v>0</v>
      </c>
      <c r="P539" s="12">
        <f t="shared" si="68"/>
        <v>0</v>
      </c>
      <c r="Q539" s="12">
        <f t="shared" si="69"/>
        <v>0</v>
      </c>
      <c r="R539" s="12">
        <f>IF(E539&lt;1,0,IF(A539&lt;(Støtteark!$H$4-5),0,(IF(G539="Utførelse",(K539+L539+M539+N539+O539+P539),IF(G539="Fagkontroll",(Q539),0)))))</f>
        <v>0</v>
      </c>
      <c r="S539" s="12">
        <f>IF(A539&lt;(Støtteark!$H$4-5),0,B539)</f>
        <v>0</v>
      </c>
    </row>
    <row r="540" spans="1:19" x14ac:dyDescent="0.25">
      <c r="A540" s="20"/>
      <c r="B540" s="20"/>
      <c r="C540" s="20"/>
      <c r="D540" s="20"/>
      <c r="E540" s="20"/>
      <c r="F540" s="20"/>
      <c r="G540" s="20"/>
      <c r="H540" s="20"/>
      <c r="I540" s="20"/>
      <c r="J540" s="32"/>
      <c r="K540" s="12">
        <f t="shared" si="63"/>
        <v>0</v>
      </c>
      <c r="L540" s="12">
        <f t="shared" si="64"/>
        <v>0</v>
      </c>
      <c r="M540" s="12">
        <f t="shared" si="65"/>
        <v>0</v>
      </c>
      <c r="N540" s="12">
        <f t="shared" si="66"/>
        <v>0</v>
      </c>
      <c r="O540" s="12">
        <f t="shared" si="67"/>
        <v>0</v>
      </c>
      <c r="P540" s="12">
        <f t="shared" si="68"/>
        <v>0</v>
      </c>
      <c r="Q540" s="12">
        <f t="shared" si="69"/>
        <v>0</v>
      </c>
      <c r="R540" s="12">
        <f>IF(E540&lt;1,0,IF(A540&lt;(Støtteark!$H$4-5),0,(IF(G540="Utførelse",(K540+L540+M540+N540+O540+P540),IF(G540="Fagkontroll",(Q540),0)))))</f>
        <v>0</v>
      </c>
      <c r="S540" s="12">
        <f>IF(A540&lt;(Støtteark!$H$4-5),0,B540)</f>
        <v>0</v>
      </c>
    </row>
    <row r="541" spans="1:19" x14ac:dyDescent="0.25">
      <c r="A541" s="20"/>
      <c r="B541" s="20"/>
      <c r="C541" s="20"/>
      <c r="D541" s="20"/>
      <c r="E541" s="20"/>
      <c r="F541" s="20"/>
      <c r="G541" s="20"/>
      <c r="H541" s="20"/>
      <c r="I541" s="20"/>
      <c r="J541" s="32"/>
      <c r="K541" s="12">
        <f t="shared" si="63"/>
        <v>0</v>
      </c>
      <c r="L541" s="12">
        <f t="shared" si="64"/>
        <v>0</v>
      </c>
      <c r="M541" s="12">
        <f t="shared" si="65"/>
        <v>0</v>
      </c>
      <c r="N541" s="12">
        <f t="shared" si="66"/>
        <v>0</v>
      </c>
      <c r="O541" s="12">
        <f t="shared" si="67"/>
        <v>0</v>
      </c>
      <c r="P541" s="12">
        <f t="shared" si="68"/>
        <v>0</v>
      </c>
      <c r="Q541" s="12">
        <f t="shared" si="69"/>
        <v>0</v>
      </c>
      <c r="R541" s="12">
        <f>IF(E541&lt;1,0,IF(A541&lt;(Støtteark!$H$4-5),0,(IF(G541="Utførelse",(K541+L541+M541+N541+O541+P541),IF(G541="Fagkontroll",(Q541),0)))))</f>
        <v>0</v>
      </c>
      <c r="S541" s="12">
        <f>IF(A541&lt;(Støtteark!$H$4-5),0,B541)</f>
        <v>0</v>
      </c>
    </row>
    <row r="542" spans="1:19" x14ac:dyDescent="0.25">
      <c r="A542" s="20"/>
      <c r="B542" s="20"/>
      <c r="C542" s="20"/>
      <c r="D542" s="20"/>
      <c r="E542" s="20"/>
      <c r="F542" s="20"/>
      <c r="G542" s="20"/>
      <c r="H542" s="20"/>
      <c r="I542" s="20"/>
      <c r="J542" s="32"/>
      <c r="K542" s="12">
        <f t="shared" si="63"/>
        <v>0</v>
      </c>
      <c r="L542" s="12">
        <f t="shared" si="64"/>
        <v>0</v>
      </c>
      <c r="M542" s="12">
        <f t="shared" si="65"/>
        <v>0</v>
      </c>
      <c r="N542" s="12">
        <f t="shared" si="66"/>
        <v>0</v>
      </c>
      <c r="O542" s="12">
        <f t="shared" si="67"/>
        <v>0</v>
      </c>
      <c r="P542" s="12">
        <f t="shared" si="68"/>
        <v>0</v>
      </c>
      <c r="Q542" s="12">
        <f t="shared" si="69"/>
        <v>0</v>
      </c>
      <c r="R542" s="12">
        <f>IF(E542&lt;1,0,IF(A542&lt;(Støtteark!$H$4-5),0,(IF(G542="Utførelse",(K542+L542+M542+N542+O542+P542),IF(G542="Fagkontroll",(Q542),0)))))</f>
        <v>0</v>
      </c>
      <c r="S542" s="12">
        <f>IF(A542&lt;(Støtteark!$H$4-5),0,B542)</f>
        <v>0</v>
      </c>
    </row>
    <row r="543" spans="1:19" x14ac:dyDescent="0.25">
      <c r="A543" s="20"/>
      <c r="B543" s="20"/>
      <c r="C543" s="20"/>
      <c r="D543" s="20"/>
      <c r="E543" s="20"/>
      <c r="F543" s="20"/>
      <c r="G543" s="20"/>
      <c r="H543" s="20"/>
      <c r="I543" s="20"/>
      <c r="J543" s="32"/>
      <c r="K543" s="12">
        <f t="shared" si="63"/>
        <v>0</v>
      </c>
      <c r="L543" s="12">
        <f t="shared" si="64"/>
        <v>0</v>
      </c>
      <c r="M543" s="12">
        <f t="shared" si="65"/>
        <v>0</v>
      </c>
      <c r="N543" s="12">
        <f t="shared" si="66"/>
        <v>0</v>
      </c>
      <c r="O543" s="12">
        <f t="shared" si="67"/>
        <v>0</v>
      </c>
      <c r="P543" s="12">
        <f t="shared" si="68"/>
        <v>0</v>
      </c>
      <c r="Q543" s="12">
        <f t="shared" si="69"/>
        <v>0</v>
      </c>
      <c r="R543" s="12">
        <f>IF(E543&lt;1,0,IF(A543&lt;(Støtteark!$H$4-5),0,(IF(G543="Utførelse",(K543+L543+M543+N543+O543+P543),IF(G543="Fagkontroll",(Q543),0)))))</f>
        <v>0</v>
      </c>
      <c r="S543" s="12">
        <f>IF(A543&lt;(Støtteark!$H$4-5),0,B543)</f>
        <v>0</v>
      </c>
    </row>
    <row r="544" spans="1:19" x14ac:dyDescent="0.25">
      <c r="A544" s="20"/>
      <c r="B544" s="20"/>
      <c r="C544" s="20"/>
      <c r="D544" s="20"/>
      <c r="E544" s="20"/>
      <c r="F544" s="20"/>
      <c r="G544" s="20"/>
      <c r="H544" s="20"/>
      <c r="I544" s="20"/>
      <c r="J544" s="32"/>
      <c r="K544" s="12">
        <f t="shared" si="63"/>
        <v>0</v>
      </c>
      <c r="L544" s="12">
        <f t="shared" si="64"/>
        <v>0</v>
      </c>
      <c r="M544" s="12">
        <f t="shared" si="65"/>
        <v>0</v>
      </c>
      <c r="N544" s="12">
        <f t="shared" si="66"/>
        <v>0</v>
      </c>
      <c r="O544" s="12">
        <f t="shared" si="67"/>
        <v>0</v>
      </c>
      <c r="P544" s="12">
        <f t="shared" si="68"/>
        <v>0</v>
      </c>
      <c r="Q544" s="12">
        <f t="shared" si="69"/>
        <v>0</v>
      </c>
      <c r="R544" s="12">
        <f>IF(E544&lt;1,0,IF(A544&lt;(Støtteark!$H$4-5),0,(IF(G544="Utførelse",(K544+L544+M544+N544+O544+P544),IF(G544="Fagkontroll",(Q544),0)))))</f>
        <v>0</v>
      </c>
      <c r="S544" s="12">
        <f>IF(A544&lt;(Støtteark!$H$4-5),0,B544)</f>
        <v>0</v>
      </c>
    </row>
    <row r="545" spans="1:19" x14ac:dyDescent="0.25">
      <c r="A545" s="20"/>
      <c r="B545" s="20"/>
      <c r="C545" s="20"/>
      <c r="D545" s="20"/>
      <c r="E545" s="20"/>
      <c r="F545" s="20"/>
      <c r="G545" s="20"/>
      <c r="H545" s="20"/>
      <c r="I545" s="20"/>
      <c r="J545" s="32"/>
      <c r="K545" s="12">
        <f t="shared" si="63"/>
        <v>0</v>
      </c>
      <c r="L545" s="12">
        <f t="shared" si="64"/>
        <v>0</v>
      </c>
      <c r="M545" s="12">
        <f t="shared" si="65"/>
        <v>0</v>
      </c>
      <c r="N545" s="12">
        <f t="shared" si="66"/>
        <v>0</v>
      </c>
      <c r="O545" s="12">
        <f t="shared" si="67"/>
        <v>0</v>
      </c>
      <c r="P545" s="12">
        <f t="shared" si="68"/>
        <v>0</v>
      </c>
      <c r="Q545" s="12">
        <f t="shared" si="69"/>
        <v>0</v>
      </c>
      <c r="R545" s="12">
        <f>IF(E545&lt;1,0,IF(A545&lt;(Støtteark!$H$4-5),0,(IF(G545="Utførelse",(K545+L545+M545+N545+O545+P545),IF(G545="Fagkontroll",(Q545),0)))))</f>
        <v>0</v>
      </c>
      <c r="S545" s="12">
        <f>IF(A545&lt;(Støtteark!$H$4-5),0,B545)</f>
        <v>0</v>
      </c>
    </row>
    <row r="546" spans="1:19" x14ac:dyDescent="0.25">
      <c r="A546" s="20"/>
      <c r="B546" s="20"/>
      <c r="C546" s="20"/>
      <c r="D546" s="20"/>
      <c r="E546" s="20"/>
      <c r="F546" s="20"/>
      <c r="G546" s="20"/>
      <c r="H546" s="20"/>
      <c r="I546" s="20"/>
      <c r="J546" s="32"/>
      <c r="K546" s="12">
        <f t="shared" si="63"/>
        <v>0</v>
      </c>
      <c r="L546" s="12">
        <f t="shared" si="64"/>
        <v>0</v>
      </c>
      <c r="M546" s="12">
        <f t="shared" si="65"/>
        <v>0</v>
      </c>
      <c r="N546" s="12">
        <f t="shared" si="66"/>
        <v>0</v>
      </c>
      <c r="O546" s="12">
        <f t="shared" si="67"/>
        <v>0</v>
      </c>
      <c r="P546" s="12">
        <f t="shared" si="68"/>
        <v>0</v>
      </c>
      <c r="Q546" s="12">
        <f t="shared" si="69"/>
        <v>0</v>
      </c>
      <c r="R546" s="12">
        <f>IF(E546&lt;1,0,IF(A546&lt;(Støtteark!$H$4-5),0,(IF(G546="Utførelse",(K546+L546+M546+N546+O546+P546),IF(G546="Fagkontroll",(Q546),0)))))</f>
        <v>0</v>
      </c>
      <c r="S546" s="12">
        <f>IF(A546&lt;(Støtteark!$H$4-5),0,B546)</f>
        <v>0</v>
      </c>
    </row>
    <row r="547" spans="1:19" x14ac:dyDescent="0.25">
      <c r="A547" s="20"/>
      <c r="B547" s="20"/>
      <c r="C547" s="20"/>
      <c r="D547" s="20"/>
      <c r="E547" s="20"/>
      <c r="F547" s="20"/>
      <c r="G547" s="20"/>
      <c r="H547" s="20"/>
      <c r="I547" s="20"/>
      <c r="J547" s="32"/>
      <c r="K547" s="12">
        <f t="shared" si="63"/>
        <v>0</v>
      </c>
      <c r="L547" s="12">
        <f t="shared" si="64"/>
        <v>0</v>
      </c>
      <c r="M547" s="12">
        <f t="shared" si="65"/>
        <v>0</v>
      </c>
      <c r="N547" s="12">
        <f t="shared" si="66"/>
        <v>0</v>
      </c>
      <c r="O547" s="12">
        <f t="shared" si="67"/>
        <v>0</v>
      </c>
      <c r="P547" s="12">
        <f t="shared" si="68"/>
        <v>0</v>
      </c>
      <c r="Q547" s="12">
        <f t="shared" si="69"/>
        <v>0</v>
      </c>
      <c r="R547" s="12">
        <f>IF(E547&lt;1,0,IF(A547&lt;(Støtteark!$H$4-5),0,(IF(G547="Utførelse",(K547+L547+M547+N547+O547+P547),IF(G547="Fagkontroll",(Q547),0)))))</f>
        <v>0</v>
      </c>
      <c r="S547" s="12">
        <f>IF(A547&lt;(Støtteark!$H$4-5),0,B547)</f>
        <v>0</v>
      </c>
    </row>
    <row r="548" spans="1:19" x14ac:dyDescent="0.25">
      <c r="A548" s="20"/>
      <c r="B548" s="20"/>
      <c r="C548" s="20"/>
      <c r="D548" s="20"/>
      <c r="E548" s="20"/>
      <c r="F548" s="20"/>
      <c r="G548" s="20"/>
      <c r="H548" s="20"/>
      <c r="I548" s="20"/>
      <c r="J548" s="32"/>
      <c r="K548" s="12">
        <f t="shared" si="63"/>
        <v>0</v>
      </c>
      <c r="L548" s="12">
        <f t="shared" si="64"/>
        <v>0</v>
      </c>
      <c r="M548" s="12">
        <f t="shared" si="65"/>
        <v>0</v>
      </c>
      <c r="N548" s="12">
        <f t="shared" si="66"/>
        <v>0</v>
      </c>
      <c r="O548" s="12">
        <f t="shared" si="67"/>
        <v>0</v>
      </c>
      <c r="P548" s="12">
        <f t="shared" si="68"/>
        <v>0</v>
      </c>
      <c r="Q548" s="12">
        <f t="shared" si="69"/>
        <v>0</v>
      </c>
      <c r="R548" s="12">
        <f>IF(E548&lt;1,0,IF(A548&lt;(Støtteark!$H$4-5),0,(IF(G548="Utførelse",(K548+L548+M548+N548+O548+P548),IF(G548="Fagkontroll",(Q548),0)))))</f>
        <v>0</v>
      </c>
      <c r="S548" s="12">
        <f>IF(A548&lt;(Støtteark!$H$4-5),0,B548)</f>
        <v>0</v>
      </c>
    </row>
    <row r="549" spans="1:19" x14ac:dyDescent="0.25">
      <c r="A549" s="20"/>
      <c r="B549" s="20"/>
      <c r="C549" s="20"/>
      <c r="D549" s="20"/>
      <c r="E549" s="20"/>
      <c r="F549" s="20"/>
      <c r="G549" s="20"/>
      <c r="H549" s="20"/>
      <c r="I549" s="20"/>
      <c r="J549" s="32"/>
      <c r="K549" s="12">
        <f t="shared" si="63"/>
        <v>0</v>
      </c>
      <c r="L549" s="12">
        <f t="shared" si="64"/>
        <v>0</v>
      </c>
      <c r="M549" s="12">
        <f t="shared" si="65"/>
        <v>0</v>
      </c>
      <c r="N549" s="12">
        <f t="shared" si="66"/>
        <v>0</v>
      </c>
      <c r="O549" s="12">
        <f t="shared" si="67"/>
        <v>0</v>
      </c>
      <c r="P549" s="12">
        <f t="shared" si="68"/>
        <v>0</v>
      </c>
      <c r="Q549" s="12">
        <f t="shared" si="69"/>
        <v>0</v>
      </c>
      <c r="R549" s="12">
        <f>IF(E549&lt;1,0,IF(A549&lt;(Støtteark!$H$4-5),0,(IF(G549="Utførelse",(K549+L549+M549+N549+O549+P549),IF(G549="Fagkontroll",(Q549),0)))))</f>
        <v>0</v>
      </c>
      <c r="S549" s="12">
        <f>IF(A549&lt;(Støtteark!$H$4-5),0,B549)</f>
        <v>0</v>
      </c>
    </row>
    <row r="550" spans="1:19" x14ac:dyDescent="0.25">
      <c r="A550" s="20"/>
      <c r="B550" s="20"/>
      <c r="C550" s="20"/>
      <c r="D550" s="20"/>
      <c r="E550" s="20"/>
      <c r="F550" s="20"/>
      <c r="G550" s="20"/>
      <c r="H550" s="20"/>
      <c r="I550" s="20"/>
      <c r="J550" s="32"/>
      <c r="K550" s="12">
        <f t="shared" si="63"/>
        <v>0</v>
      </c>
      <c r="L550" s="12">
        <f t="shared" si="64"/>
        <v>0</v>
      </c>
      <c r="M550" s="12">
        <f t="shared" si="65"/>
        <v>0</v>
      </c>
      <c r="N550" s="12">
        <f t="shared" si="66"/>
        <v>0</v>
      </c>
      <c r="O550" s="12">
        <f t="shared" si="67"/>
        <v>0</v>
      </c>
      <c r="P550" s="12">
        <f t="shared" si="68"/>
        <v>0</v>
      </c>
      <c r="Q550" s="12">
        <f t="shared" si="69"/>
        <v>0</v>
      </c>
      <c r="R550" s="12">
        <f>IF(E550&lt;1,0,IF(A550&lt;(Støtteark!$H$4-5),0,(IF(G550="Utførelse",(K550+L550+M550+N550+O550+P550),IF(G550="Fagkontroll",(Q550),0)))))</f>
        <v>0</v>
      </c>
      <c r="S550" s="12">
        <f>IF(A550&lt;(Støtteark!$H$4-5),0,B550)</f>
        <v>0</v>
      </c>
    </row>
    <row r="551" spans="1:19" x14ac:dyDescent="0.25">
      <c r="A551" s="20"/>
      <c r="B551" s="20"/>
      <c r="C551" s="20"/>
      <c r="D551" s="20"/>
      <c r="E551" s="20"/>
      <c r="F551" s="20"/>
      <c r="G551" s="20"/>
      <c r="H551" s="20"/>
      <c r="I551" s="20"/>
      <c r="J551" s="32"/>
      <c r="K551" s="12">
        <f t="shared" si="63"/>
        <v>0</v>
      </c>
      <c r="L551" s="12">
        <f t="shared" si="64"/>
        <v>0</v>
      </c>
      <c r="M551" s="12">
        <f t="shared" si="65"/>
        <v>0</v>
      </c>
      <c r="N551" s="12">
        <f t="shared" si="66"/>
        <v>0</v>
      </c>
      <c r="O551" s="12">
        <f t="shared" si="67"/>
        <v>0</v>
      </c>
      <c r="P551" s="12">
        <f t="shared" si="68"/>
        <v>0</v>
      </c>
      <c r="Q551" s="12">
        <f t="shared" si="69"/>
        <v>0</v>
      </c>
      <c r="R551" s="12">
        <f>IF(E551&lt;1,0,IF(A551&lt;(Støtteark!$H$4-5),0,(IF(G551="Utførelse",(K551+L551+M551+N551+O551+P551),IF(G551="Fagkontroll",(Q551),0)))))</f>
        <v>0</v>
      </c>
      <c r="S551" s="12">
        <f>IF(A551&lt;(Støtteark!$H$4-5),0,B551)</f>
        <v>0</v>
      </c>
    </row>
    <row r="552" spans="1:19" x14ac:dyDescent="0.25">
      <c r="A552" s="20"/>
      <c r="B552" s="20"/>
      <c r="C552" s="20"/>
      <c r="D552" s="20"/>
      <c r="E552" s="20"/>
      <c r="F552" s="20"/>
      <c r="G552" s="20"/>
      <c r="H552" s="20"/>
      <c r="I552" s="20"/>
      <c r="J552" s="32"/>
      <c r="K552" s="12">
        <f t="shared" si="63"/>
        <v>0</v>
      </c>
      <c r="L552" s="12">
        <f t="shared" si="64"/>
        <v>0</v>
      </c>
      <c r="M552" s="12">
        <f t="shared" si="65"/>
        <v>0</v>
      </c>
      <c r="N552" s="12">
        <f t="shared" si="66"/>
        <v>0</v>
      </c>
      <c r="O552" s="12">
        <f t="shared" si="67"/>
        <v>0</v>
      </c>
      <c r="P552" s="12">
        <f t="shared" si="68"/>
        <v>0</v>
      </c>
      <c r="Q552" s="12">
        <f t="shared" si="69"/>
        <v>0</v>
      </c>
      <c r="R552" s="12">
        <f>IF(E552&lt;1,0,IF(A552&lt;(Støtteark!$H$4-5),0,(IF(G552="Utførelse",(K552+L552+M552+N552+O552+P552),IF(G552="Fagkontroll",(Q552),0)))))</f>
        <v>0</v>
      </c>
      <c r="S552" s="12">
        <f>IF(A552&lt;(Støtteark!$H$4-5),0,B552)</f>
        <v>0</v>
      </c>
    </row>
    <row r="553" spans="1:19" x14ac:dyDescent="0.25">
      <c r="A553" s="20"/>
      <c r="B553" s="20"/>
      <c r="C553" s="20"/>
      <c r="D553" s="20"/>
      <c r="E553" s="20"/>
      <c r="F553" s="20"/>
      <c r="G553" s="20"/>
      <c r="H553" s="20"/>
      <c r="I553" s="20"/>
      <c r="J553" s="32"/>
      <c r="K553" s="12">
        <f t="shared" si="63"/>
        <v>0</v>
      </c>
      <c r="L553" s="12">
        <f t="shared" si="64"/>
        <v>0</v>
      </c>
      <c r="M553" s="12">
        <f t="shared" si="65"/>
        <v>0</v>
      </c>
      <c r="N553" s="12">
        <f t="shared" si="66"/>
        <v>0</v>
      </c>
      <c r="O553" s="12">
        <f t="shared" si="67"/>
        <v>0</v>
      </c>
      <c r="P553" s="12">
        <f t="shared" si="68"/>
        <v>0</v>
      </c>
      <c r="Q553" s="12">
        <f t="shared" si="69"/>
        <v>0</v>
      </c>
      <c r="R553" s="12">
        <f>IF(E553&lt;1,0,IF(A553&lt;(Støtteark!$H$4-5),0,(IF(G553="Utførelse",(K553+L553+M553+N553+O553+P553),IF(G553="Fagkontroll",(Q553),0)))))</f>
        <v>0</v>
      </c>
      <c r="S553" s="12">
        <f>IF(A553&lt;(Støtteark!$H$4-5),0,B553)</f>
        <v>0</v>
      </c>
    </row>
    <row r="554" spans="1:19" x14ac:dyDescent="0.25">
      <c r="A554" s="20"/>
      <c r="B554" s="20"/>
      <c r="C554" s="20"/>
      <c r="D554" s="20"/>
      <c r="E554" s="20"/>
      <c r="F554" s="20"/>
      <c r="G554" s="20"/>
      <c r="H554" s="20"/>
      <c r="I554" s="20"/>
      <c r="J554" s="32"/>
      <c r="K554" s="12">
        <f t="shared" si="63"/>
        <v>0</v>
      </c>
      <c r="L554" s="12">
        <f t="shared" si="64"/>
        <v>0</v>
      </c>
      <c r="M554" s="12">
        <f t="shared" si="65"/>
        <v>0</v>
      </c>
      <c r="N554" s="12">
        <f t="shared" si="66"/>
        <v>0</v>
      </c>
      <c r="O554" s="12">
        <f t="shared" si="67"/>
        <v>0</v>
      </c>
      <c r="P554" s="12">
        <f t="shared" si="68"/>
        <v>0</v>
      </c>
      <c r="Q554" s="12">
        <f t="shared" si="69"/>
        <v>0</v>
      </c>
      <c r="R554" s="12">
        <f>IF(E554&lt;1,0,IF(A554&lt;(Støtteark!$H$4-5),0,(IF(G554="Utførelse",(K554+L554+M554+N554+O554+P554),IF(G554="Fagkontroll",(Q554),0)))))</f>
        <v>0</v>
      </c>
      <c r="S554" s="12">
        <f>IF(A554&lt;(Støtteark!$H$4-5),0,B554)</f>
        <v>0</v>
      </c>
    </row>
    <row r="555" spans="1:19" x14ac:dyDescent="0.25">
      <c r="A555" s="20"/>
      <c r="B555" s="20"/>
      <c r="C555" s="20"/>
      <c r="D555" s="20"/>
      <c r="E555" s="20"/>
      <c r="F555" s="20"/>
      <c r="G555" s="20"/>
      <c r="H555" s="20"/>
      <c r="I555" s="20"/>
      <c r="J555" s="32"/>
      <c r="K555" s="12">
        <f t="shared" si="63"/>
        <v>0</v>
      </c>
      <c r="L555" s="12">
        <f t="shared" si="64"/>
        <v>0</v>
      </c>
      <c r="M555" s="12">
        <f t="shared" si="65"/>
        <v>0</v>
      </c>
      <c r="N555" s="12">
        <f t="shared" si="66"/>
        <v>0</v>
      </c>
      <c r="O555" s="12">
        <f t="shared" si="67"/>
        <v>0</v>
      </c>
      <c r="P555" s="12">
        <f t="shared" si="68"/>
        <v>0</v>
      </c>
      <c r="Q555" s="12">
        <f t="shared" si="69"/>
        <v>0</v>
      </c>
      <c r="R555" s="12">
        <f>IF(E555&lt;1,0,IF(A555&lt;(Støtteark!$H$4-5),0,(IF(G555="Utførelse",(K555+L555+M555+N555+O555+P555),IF(G555="Fagkontroll",(Q555),0)))))</f>
        <v>0</v>
      </c>
      <c r="S555" s="12">
        <f>IF(A555&lt;(Støtteark!$H$4-5),0,B555)</f>
        <v>0</v>
      </c>
    </row>
    <row r="556" spans="1:19" x14ac:dyDescent="0.25">
      <c r="A556" s="20"/>
      <c r="B556" s="20"/>
      <c r="C556" s="20"/>
      <c r="D556" s="20"/>
      <c r="E556" s="20"/>
      <c r="F556" s="20"/>
      <c r="G556" s="20"/>
      <c r="H556" s="20"/>
      <c r="I556" s="20"/>
      <c r="J556" s="32"/>
      <c r="K556" s="12">
        <f t="shared" si="63"/>
        <v>0</v>
      </c>
      <c r="L556" s="12">
        <f t="shared" si="64"/>
        <v>0</v>
      </c>
      <c r="M556" s="12">
        <f t="shared" si="65"/>
        <v>0</v>
      </c>
      <c r="N556" s="12">
        <f t="shared" si="66"/>
        <v>0</v>
      </c>
      <c r="O556" s="12">
        <f t="shared" si="67"/>
        <v>0</v>
      </c>
      <c r="P556" s="12">
        <f t="shared" si="68"/>
        <v>0</v>
      </c>
      <c r="Q556" s="12">
        <f t="shared" si="69"/>
        <v>0</v>
      </c>
      <c r="R556" s="12">
        <f>IF(E556&lt;1,0,IF(A556&lt;(Støtteark!$H$4-5),0,(IF(G556="Utførelse",(K556+L556+M556+N556+O556+P556),IF(G556="Fagkontroll",(Q556),0)))))</f>
        <v>0</v>
      </c>
      <c r="S556" s="12">
        <f>IF(A556&lt;(Støtteark!$H$4-5),0,B556)</f>
        <v>0</v>
      </c>
    </row>
    <row r="557" spans="1:19" x14ac:dyDescent="0.25">
      <c r="A557" s="20"/>
      <c r="B557" s="20"/>
      <c r="C557" s="20"/>
      <c r="D557" s="20"/>
      <c r="E557" s="20"/>
      <c r="F557" s="20"/>
      <c r="G557" s="20"/>
      <c r="H557" s="20"/>
      <c r="I557" s="20"/>
      <c r="J557" s="32"/>
      <c r="K557" s="12">
        <f t="shared" si="63"/>
        <v>0</v>
      </c>
      <c r="L557" s="12">
        <f t="shared" si="64"/>
        <v>0</v>
      </c>
      <c r="M557" s="12">
        <f t="shared" si="65"/>
        <v>0</v>
      </c>
      <c r="N557" s="12">
        <f t="shared" si="66"/>
        <v>0</v>
      </c>
      <c r="O557" s="12">
        <f t="shared" si="67"/>
        <v>0</v>
      </c>
      <c r="P557" s="12">
        <f t="shared" si="68"/>
        <v>0</v>
      </c>
      <c r="Q557" s="12">
        <f t="shared" si="69"/>
        <v>0</v>
      </c>
      <c r="R557" s="12">
        <f>IF(E557&lt;1,0,IF(A557&lt;(Støtteark!$H$4-5),0,(IF(G557="Utførelse",(K557+L557+M557+N557+O557+P557),IF(G557="Fagkontroll",(Q557),0)))))</f>
        <v>0</v>
      </c>
      <c r="S557" s="12">
        <f>IF(A557&lt;(Støtteark!$H$4-5),0,B557)</f>
        <v>0</v>
      </c>
    </row>
    <row r="558" spans="1:19" x14ac:dyDescent="0.25">
      <c r="A558" s="20"/>
      <c r="B558" s="20"/>
      <c r="C558" s="20"/>
      <c r="D558" s="20"/>
      <c r="E558" s="20"/>
      <c r="F558" s="20"/>
      <c r="G558" s="20"/>
      <c r="H558" s="20"/>
      <c r="I558" s="20"/>
      <c r="J558" s="32"/>
      <c r="K558" s="12">
        <f t="shared" si="63"/>
        <v>0</v>
      </c>
      <c r="L558" s="12">
        <f t="shared" si="64"/>
        <v>0</v>
      </c>
      <c r="M558" s="12">
        <f t="shared" si="65"/>
        <v>0</v>
      </c>
      <c r="N558" s="12">
        <f t="shared" si="66"/>
        <v>0</v>
      </c>
      <c r="O558" s="12">
        <f t="shared" si="67"/>
        <v>0</v>
      </c>
      <c r="P558" s="12">
        <f t="shared" si="68"/>
        <v>0</v>
      </c>
      <c r="Q558" s="12">
        <f t="shared" si="69"/>
        <v>0</v>
      </c>
      <c r="R558" s="12">
        <f>IF(E558&lt;1,0,IF(A558&lt;(Støtteark!$H$4-5),0,(IF(G558="Utførelse",(K558+L558+M558+N558+O558+P558),IF(G558="Fagkontroll",(Q558),0)))))</f>
        <v>0</v>
      </c>
      <c r="S558" s="12">
        <f>IF(A558&lt;(Støtteark!$H$4-5),0,B558)</f>
        <v>0</v>
      </c>
    </row>
    <row r="559" spans="1:19" x14ac:dyDescent="0.25">
      <c r="A559" s="20"/>
      <c r="B559" s="20"/>
      <c r="C559" s="20"/>
      <c r="D559" s="20"/>
      <c r="E559" s="20"/>
      <c r="F559" s="20"/>
      <c r="G559" s="20"/>
      <c r="H559" s="20"/>
      <c r="I559" s="20"/>
      <c r="J559" s="32"/>
      <c r="K559" s="12">
        <f t="shared" si="63"/>
        <v>0</v>
      </c>
      <c r="L559" s="12">
        <f t="shared" si="64"/>
        <v>0</v>
      </c>
      <c r="M559" s="12">
        <f t="shared" si="65"/>
        <v>0</v>
      </c>
      <c r="N559" s="12">
        <f t="shared" si="66"/>
        <v>0</v>
      </c>
      <c r="O559" s="12">
        <f t="shared" si="67"/>
        <v>0</v>
      </c>
      <c r="P559" s="12">
        <f t="shared" si="68"/>
        <v>0</v>
      </c>
      <c r="Q559" s="12">
        <f t="shared" si="69"/>
        <v>0</v>
      </c>
      <c r="R559" s="12">
        <f>IF(E559&lt;1,0,IF(A559&lt;(Støtteark!$H$4-5),0,(IF(G559="Utførelse",(K559+L559+M559+N559+O559+P559),IF(G559="Fagkontroll",(Q559),0)))))</f>
        <v>0</v>
      </c>
      <c r="S559" s="12">
        <f>IF(A559&lt;(Støtteark!$H$4-5),0,B559)</f>
        <v>0</v>
      </c>
    </row>
    <row r="560" spans="1:19" x14ac:dyDescent="0.25">
      <c r="A560" s="20"/>
      <c r="B560" s="20"/>
      <c r="C560" s="20"/>
      <c r="D560" s="20"/>
      <c r="E560" s="20"/>
      <c r="F560" s="20"/>
      <c r="G560" s="20"/>
      <c r="H560" s="20"/>
      <c r="I560" s="20"/>
      <c r="J560" s="32"/>
      <c r="K560" s="12">
        <f t="shared" si="63"/>
        <v>0</v>
      </c>
      <c r="L560" s="12">
        <f t="shared" si="64"/>
        <v>0</v>
      </c>
      <c r="M560" s="12">
        <f t="shared" si="65"/>
        <v>0</v>
      </c>
      <c r="N560" s="12">
        <f t="shared" si="66"/>
        <v>0</v>
      </c>
      <c r="O560" s="12">
        <f t="shared" si="67"/>
        <v>0</v>
      </c>
      <c r="P560" s="12">
        <f t="shared" si="68"/>
        <v>0</v>
      </c>
      <c r="Q560" s="12">
        <f t="shared" si="69"/>
        <v>0</v>
      </c>
      <c r="R560" s="12">
        <f>IF(E560&lt;1,0,IF(A560&lt;(Støtteark!$H$4-5),0,(IF(G560="Utførelse",(K560+L560+M560+N560+O560+P560),IF(G560="Fagkontroll",(Q560),0)))))</f>
        <v>0</v>
      </c>
      <c r="S560" s="12">
        <f>IF(A560&lt;(Støtteark!$H$4-5),0,B560)</f>
        <v>0</v>
      </c>
    </row>
    <row r="561" spans="1:19" x14ac:dyDescent="0.25">
      <c r="A561" s="20"/>
      <c r="B561" s="20"/>
      <c r="C561" s="20"/>
      <c r="D561" s="20"/>
      <c r="E561" s="20"/>
      <c r="F561" s="20"/>
      <c r="G561" s="20"/>
      <c r="H561" s="20"/>
      <c r="I561" s="20"/>
      <c r="J561" s="32"/>
      <c r="K561" s="12">
        <f t="shared" si="63"/>
        <v>0</v>
      </c>
      <c r="L561" s="12">
        <f t="shared" si="64"/>
        <v>0</v>
      </c>
      <c r="M561" s="12">
        <f t="shared" si="65"/>
        <v>0</v>
      </c>
      <c r="N561" s="12">
        <f t="shared" si="66"/>
        <v>0</v>
      </c>
      <c r="O561" s="12">
        <f t="shared" si="67"/>
        <v>0</v>
      </c>
      <c r="P561" s="12">
        <f t="shared" si="68"/>
        <v>0</v>
      </c>
      <c r="Q561" s="12">
        <f t="shared" si="69"/>
        <v>0</v>
      </c>
      <c r="R561" s="12">
        <f>IF(E561&lt;1,0,IF(A561&lt;(Støtteark!$H$4-5),0,(IF(G561="Utførelse",(K561+L561+M561+N561+O561+P561),IF(G561="Fagkontroll",(Q561),0)))))</f>
        <v>0</v>
      </c>
      <c r="S561" s="12">
        <f>IF(A561&lt;(Støtteark!$H$4-5),0,B561)</f>
        <v>0</v>
      </c>
    </row>
    <row r="562" spans="1:19" x14ac:dyDescent="0.25">
      <c r="A562" s="20"/>
      <c r="B562" s="20"/>
      <c r="C562" s="20"/>
      <c r="D562" s="20"/>
      <c r="E562" s="20"/>
      <c r="F562" s="20"/>
      <c r="G562" s="20"/>
      <c r="H562" s="20"/>
      <c r="I562" s="20"/>
      <c r="J562" s="32"/>
      <c r="K562" s="12">
        <f t="shared" si="63"/>
        <v>0</v>
      </c>
      <c r="L562" s="12">
        <f t="shared" si="64"/>
        <v>0</v>
      </c>
      <c r="M562" s="12">
        <f t="shared" si="65"/>
        <v>0</v>
      </c>
      <c r="N562" s="12">
        <f t="shared" si="66"/>
        <v>0</v>
      </c>
      <c r="O562" s="12">
        <f t="shared" si="67"/>
        <v>0</v>
      </c>
      <c r="P562" s="12">
        <f t="shared" si="68"/>
        <v>0</v>
      </c>
      <c r="Q562" s="12">
        <f t="shared" si="69"/>
        <v>0</v>
      </c>
      <c r="R562" s="12">
        <f>IF(E562&lt;1,0,IF(A562&lt;(Støtteark!$H$4-5),0,(IF(G562="Utførelse",(K562+L562+M562+N562+O562+P562),IF(G562="Fagkontroll",(Q562),0)))))</f>
        <v>0</v>
      </c>
      <c r="S562" s="12">
        <f>IF(A562&lt;(Støtteark!$H$4-5),0,B562)</f>
        <v>0</v>
      </c>
    </row>
    <row r="563" spans="1:19" x14ac:dyDescent="0.25">
      <c r="A563" s="20"/>
      <c r="B563" s="20"/>
      <c r="C563" s="20"/>
      <c r="D563" s="20"/>
      <c r="E563" s="20"/>
      <c r="F563" s="20"/>
      <c r="G563" s="20"/>
      <c r="H563" s="20"/>
      <c r="I563" s="20"/>
      <c r="J563" s="32"/>
      <c r="K563" s="12">
        <f t="shared" si="63"/>
        <v>0</v>
      </c>
      <c r="L563" s="12">
        <f t="shared" si="64"/>
        <v>0</v>
      </c>
      <c r="M563" s="12">
        <f t="shared" si="65"/>
        <v>0</v>
      </c>
      <c r="N563" s="12">
        <f t="shared" si="66"/>
        <v>0</v>
      </c>
      <c r="O563" s="12">
        <f t="shared" si="67"/>
        <v>0</v>
      </c>
      <c r="P563" s="12">
        <f t="shared" si="68"/>
        <v>0</v>
      </c>
      <c r="Q563" s="12">
        <f t="shared" si="69"/>
        <v>0</v>
      </c>
      <c r="R563" s="12">
        <f>IF(E563&lt;1,0,IF(A563&lt;(Støtteark!$H$4-5),0,(IF(G563="Utførelse",(K563+L563+M563+N563+O563+P563),IF(G563="Fagkontroll",(Q563),0)))))</f>
        <v>0</v>
      </c>
      <c r="S563" s="12">
        <f>IF(A563&lt;(Støtteark!$H$4-5),0,B563)</f>
        <v>0</v>
      </c>
    </row>
    <row r="564" spans="1:19" x14ac:dyDescent="0.25">
      <c r="A564" s="20"/>
      <c r="B564" s="20"/>
      <c r="C564" s="20"/>
      <c r="D564" s="20"/>
      <c r="E564" s="20"/>
      <c r="F564" s="20"/>
      <c r="G564" s="20"/>
      <c r="H564" s="20"/>
      <c r="I564" s="20"/>
      <c r="J564" s="32"/>
      <c r="K564" s="12">
        <f t="shared" si="63"/>
        <v>0</v>
      </c>
      <c r="L564" s="12">
        <f t="shared" si="64"/>
        <v>0</v>
      </c>
      <c r="M564" s="12">
        <f t="shared" si="65"/>
        <v>0</v>
      </c>
      <c r="N564" s="12">
        <f t="shared" si="66"/>
        <v>0</v>
      </c>
      <c r="O564" s="12">
        <f t="shared" si="67"/>
        <v>0</v>
      </c>
      <c r="P564" s="12">
        <f t="shared" si="68"/>
        <v>0</v>
      </c>
      <c r="Q564" s="12">
        <f t="shared" si="69"/>
        <v>0</v>
      </c>
      <c r="R564" s="12">
        <f>IF(E564&lt;1,0,IF(A564&lt;(Støtteark!$H$4-5),0,(IF(G564="Utførelse",(K564+L564+M564+N564+O564+P564),IF(G564="Fagkontroll",(Q564),0)))))</f>
        <v>0</v>
      </c>
      <c r="S564" s="12">
        <f>IF(A564&lt;(Støtteark!$H$4-5),0,B564)</f>
        <v>0</v>
      </c>
    </row>
    <row r="565" spans="1:19" x14ac:dyDescent="0.25">
      <c r="A565" s="20"/>
      <c r="B565" s="20"/>
      <c r="C565" s="20"/>
      <c r="D565" s="20"/>
      <c r="E565" s="20"/>
      <c r="F565" s="20"/>
      <c r="G565" s="20"/>
      <c r="H565" s="20"/>
      <c r="I565" s="20"/>
      <c r="J565" s="32"/>
      <c r="K565" s="12">
        <f t="shared" si="63"/>
        <v>0</v>
      </c>
      <c r="L565" s="12">
        <f t="shared" si="64"/>
        <v>0</v>
      </c>
      <c r="M565" s="12">
        <f t="shared" si="65"/>
        <v>0</v>
      </c>
      <c r="N565" s="12">
        <f t="shared" si="66"/>
        <v>0</v>
      </c>
      <c r="O565" s="12">
        <f t="shared" si="67"/>
        <v>0</v>
      </c>
      <c r="P565" s="12">
        <f t="shared" si="68"/>
        <v>0</v>
      </c>
      <c r="Q565" s="12">
        <f t="shared" si="69"/>
        <v>0</v>
      </c>
      <c r="R565" s="12">
        <f>IF(E565&lt;1,0,IF(A565&lt;(Støtteark!$H$4-5),0,(IF(G565="Utførelse",(K565+L565+M565+N565+O565+P565),IF(G565="Fagkontroll",(Q565),0)))))</f>
        <v>0</v>
      </c>
      <c r="S565" s="12">
        <f>IF(A565&lt;(Støtteark!$H$4-5),0,B565)</f>
        <v>0</v>
      </c>
    </row>
    <row r="566" spans="1:19" x14ac:dyDescent="0.25">
      <c r="A566" s="20"/>
      <c r="B566" s="20"/>
      <c r="C566" s="20"/>
      <c r="D566" s="20"/>
      <c r="E566" s="20"/>
      <c r="F566" s="20"/>
      <c r="G566" s="20"/>
      <c r="H566" s="20"/>
      <c r="I566" s="20"/>
      <c r="J566" s="32"/>
      <c r="K566" s="12">
        <f t="shared" si="63"/>
        <v>0</v>
      </c>
      <c r="L566" s="12">
        <f t="shared" si="64"/>
        <v>0</v>
      </c>
      <c r="M566" s="12">
        <f t="shared" si="65"/>
        <v>0</v>
      </c>
      <c r="N566" s="12">
        <f t="shared" si="66"/>
        <v>0</v>
      </c>
      <c r="O566" s="12">
        <f t="shared" si="67"/>
        <v>0</v>
      </c>
      <c r="P566" s="12">
        <f t="shared" si="68"/>
        <v>0</v>
      </c>
      <c r="Q566" s="12">
        <f t="shared" si="69"/>
        <v>0</v>
      </c>
      <c r="R566" s="12">
        <f>IF(E566&lt;1,0,IF(A566&lt;(Støtteark!$H$4-5),0,(IF(G566="Utførelse",(K566+L566+M566+N566+O566+P566),IF(G566="Fagkontroll",(Q566),0)))))</f>
        <v>0</v>
      </c>
      <c r="S566" s="12">
        <f>IF(A566&lt;(Støtteark!$H$4-5),0,B566)</f>
        <v>0</v>
      </c>
    </row>
    <row r="567" spans="1:19" x14ac:dyDescent="0.25">
      <c r="A567" s="20"/>
      <c r="B567" s="20"/>
      <c r="C567" s="20"/>
      <c r="D567" s="20"/>
      <c r="E567" s="20"/>
      <c r="F567" s="20"/>
      <c r="G567" s="20"/>
      <c r="H567" s="20"/>
      <c r="I567" s="20"/>
      <c r="J567" s="32"/>
      <c r="K567" s="12">
        <f t="shared" si="63"/>
        <v>0</v>
      </c>
      <c r="L567" s="12">
        <f t="shared" si="64"/>
        <v>0</v>
      </c>
      <c r="M567" s="12">
        <f t="shared" si="65"/>
        <v>0</v>
      </c>
      <c r="N567" s="12">
        <f t="shared" si="66"/>
        <v>0</v>
      </c>
      <c r="O567" s="12">
        <f t="shared" si="67"/>
        <v>0</v>
      </c>
      <c r="P567" s="12">
        <f t="shared" si="68"/>
        <v>0</v>
      </c>
      <c r="Q567" s="12">
        <f t="shared" si="69"/>
        <v>0</v>
      </c>
      <c r="R567" s="12">
        <f>IF(E567&lt;1,0,IF(A567&lt;(Støtteark!$H$4-5),0,(IF(G567="Utførelse",(K567+L567+M567+N567+O567+P567),IF(G567="Fagkontroll",(Q567),0)))))</f>
        <v>0</v>
      </c>
      <c r="S567" s="12">
        <f>IF(A567&lt;(Støtteark!$H$4-5),0,B567)</f>
        <v>0</v>
      </c>
    </row>
    <row r="568" spans="1:19" x14ac:dyDescent="0.25">
      <c r="A568" s="20"/>
      <c r="B568" s="20"/>
      <c r="C568" s="20"/>
      <c r="D568" s="20"/>
      <c r="E568" s="20"/>
      <c r="F568" s="20"/>
      <c r="G568" s="20"/>
      <c r="H568" s="20"/>
      <c r="I568" s="20"/>
      <c r="J568" s="32"/>
      <c r="K568" s="12">
        <f t="shared" si="63"/>
        <v>0</v>
      </c>
      <c r="L568" s="12">
        <f t="shared" si="64"/>
        <v>0</v>
      </c>
      <c r="M568" s="12">
        <f t="shared" si="65"/>
        <v>0</v>
      </c>
      <c r="N568" s="12">
        <f t="shared" si="66"/>
        <v>0</v>
      </c>
      <c r="O568" s="12">
        <f t="shared" si="67"/>
        <v>0</v>
      </c>
      <c r="P568" s="12">
        <f t="shared" si="68"/>
        <v>0</v>
      </c>
      <c r="Q568" s="12">
        <f t="shared" si="69"/>
        <v>0</v>
      </c>
      <c r="R568" s="12">
        <f>IF(E568&lt;1,0,IF(A568&lt;(Støtteark!$H$4-5),0,(IF(G568="Utførelse",(K568+L568+M568+N568+O568+P568),IF(G568="Fagkontroll",(Q568),0)))))</f>
        <v>0</v>
      </c>
      <c r="S568" s="12">
        <f>IF(A568&lt;(Støtteark!$H$4-5),0,B568)</f>
        <v>0</v>
      </c>
    </row>
    <row r="569" spans="1:19" x14ac:dyDescent="0.25">
      <c r="A569" s="20"/>
      <c r="B569" s="20"/>
      <c r="C569" s="20"/>
      <c r="D569" s="20"/>
      <c r="E569" s="20"/>
      <c r="F569" s="20"/>
      <c r="G569" s="20"/>
      <c r="H569" s="20"/>
      <c r="I569" s="20"/>
      <c r="J569" s="32"/>
      <c r="K569" s="12">
        <f t="shared" si="63"/>
        <v>0</v>
      </c>
      <c r="L569" s="12">
        <f t="shared" si="64"/>
        <v>0</v>
      </c>
      <c r="M569" s="12">
        <f t="shared" si="65"/>
        <v>0</v>
      </c>
      <c r="N569" s="12">
        <f t="shared" si="66"/>
        <v>0</v>
      </c>
      <c r="O569" s="12">
        <f t="shared" si="67"/>
        <v>0</v>
      </c>
      <c r="P569" s="12">
        <f t="shared" si="68"/>
        <v>0</v>
      </c>
      <c r="Q569" s="12">
        <f t="shared" si="69"/>
        <v>0</v>
      </c>
      <c r="R569" s="12">
        <f>IF(E569&lt;1,0,IF(A569&lt;(Støtteark!$H$4-5),0,(IF(G569="Utførelse",(K569+L569+M569+N569+O569+P569),IF(G569="Fagkontroll",(Q569),0)))))</f>
        <v>0</v>
      </c>
      <c r="S569" s="12">
        <f>IF(A569&lt;(Støtteark!$H$4-5),0,B569)</f>
        <v>0</v>
      </c>
    </row>
    <row r="570" spans="1:19" x14ac:dyDescent="0.25">
      <c r="A570" s="20"/>
      <c r="B570" s="20"/>
      <c r="C570" s="20"/>
      <c r="D570" s="20"/>
      <c r="E570" s="20"/>
      <c r="F570" s="20"/>
      <c r="G570" s="20"/>
      <c r="H570" s="20"/>
      <c r="I570" s="20"/>
      <c r="J570" s="32"/>
      <c r="K570" s="12">
        <f t="shared" si="63"/>
        <v>0</v>
      </c>
      <c r="L570" s="12">
        <f t="shared" si="64"/>
        <v>0</v>
      </c>
      <c r="M570" s="12">
        <f t="shared" si="65"/>
        <v>0</v>
      </c>
      <c r="N570" s="12">
        <f t="shared" si="66"/>
        <v>0</v>
      </c>
      <c r="O570" s="12">
        <f t="shared" si="67"/>
        <v>0</v>
      </c>
      <c r="P570" s="12">
        <f t="shared" si="68"/>
        <v>0</v>
      </c>
      <c r="Q570" s="12">
        <f t="shared" si="69"/>
        <v>0</v>
      </c>
      <c r="R570" s="12">
        <f>IF(E570&lt;1,0,IF(A570&lt;(Støtteark!$H$4-5),0,(IF(G570="Utførelse",(K570+L570+M570+N570+O570+P570),IF(G570="Fagkontroll",(Q570),0)))))</f>
        <v>0</v>
      </c>
      <c r="S570" s="12">
        <f>IF(A570&lt;(Støtteark!$H$4-5),0,B570)</f>
        <v>0</v>
      </c>
    </row>
    <row r="571" spans="1:19" x14ac:dyDescent="0.25">
      <c r="A571" s="20"/>
      <c r="B571" s="20"/>
      <c r="C571" s="20"/>
      <c r="D571" s="20"/>
      <c r="E571" s="20"/>
      <c r="F571" s="20"/>
      <c r="G571" s="20"/>
      <c r="H571" s="20"/>
      <c r="I571" s="20"/>
      <c r="J571" s="32"/>
      <c r="K571" s="12">
        <f t="shared" si="63"/>
        <v>0</v>
      </c>
      <c r="L571" s="12">
        <f t="shared" si="64"/>
        <v>0</v>
      </c>
      <c r="M571" s="12">
        <f t="shared" si="65"/>
        <v>0</v>
      </c>
      <c r="N571" s="12">
        <f t="shared" si="66"/>
        <v>0</v>
      </c>
      <c r="O571" s="12">
        <f t="shared" si="67"/>
        <v>0</v>
      </c>
      <c r="P571" s="12">
        <f t="shared" si="68"/>
        <v>0</v>
      </c>
      <c r="Q571" s="12">
        <f t="shared" si="69"/>
        <v>0</v>
      </c>
      <c r="R571" s="12">
        <f>IF(E571&lt;1,0,IF(A571&lt;(Støtteark!$H$4-5),0,(IF(G571="Utførelse",(K571+L571+M571+N571+O571+P571),IF(G571="Fagkontroll",(Q571),0)))))</f>
        <v>0</v>
      </c>
      <c r="S571" s="12">
        <f>IF(A571&lt;(Støtteark!$H$4-5),0,B571)</f>
        <v>0</v>
      </c>
    </row>
    <row r="572" spans="1:19" x14ac:dyDescent="0.25">
      <c r="A572" s="20"/>
      <c r="B572" s="20"/>
      <c r="C572" s="20"/>
      <c r="D572" s="20"/>
      <c r="E572" s="20"/>
      <c r="F572" s="20"/>
      <c r="G572" s="20"/>
      <c r="H572" s="20"/>
      <c r="I572" s="20"/>
      <c r="J572" s="32"/>
      <c r="K572" s="12">
        <f t="shared" si="63"/>
        <v>0</v>
      </c>
      <c r="L572" s="12">
        <f t="shared" si="64"/>
        <v>0</v>
      </c>
      <c r="M572" s="12">
        <f t="shared" si="65"/>
        <v>0</v>
      </c>
      <c r="N572" s="12">
        <f t="shared" si="66"/>
        <v>0</v>
      </c>
      <c r="O572" s="12">
        <f t="shared" si="67"/>
        <v>0</v>
      </c>
      <c r="P572" s="12">
        <f t="shared" si="68"/>
        <v>0</v>
      </c>
      <c r="Q572" s="12">
        <f t="shared" si="69"/>
        <v>0</v>
      </c>
      <c r="R572" s="12">
        <f>IF(E572&lt;1,0,IF(A572&lt;(Støtteark!$H$4-5),0,(IF(G572="Utførelse",(K572+L572+M572+N572+O572+P572),IF(G572="Fagkontroll",(Q572),0)))))</f>
        <v>0</v>
      </c>
      <c r="S572" s="12">
        <f>IF(A572&lt;(Støtteark!$H$4-5),0,B572)</f>
        <v>0</v>
      </c>
    </row>
    <row r="573" spans="1:19" x14ac:dyDescent="0.25">
      <c r="A573" s="20"/>
      <c r="B573" s="20"/>
      <c r="C573" s="20"/>
      <c r="D573" s="20"/>
      <c r="E573" s="20"/>
      <c r="F573" s="20"/>
      <c r="G573" s="20"/>
      <c r="H573" s="20"/>
      <c r="I573" s="20"/>
      <c r="J573" s="32"/>
      <c r="K573" s="12">
        <f t="shared" si="63"/>
        <v>0</v>
      </c>
      <c r="L573" s="12">
        <f t="shared" si="64"/>
        <v>0</v>
      </c>
      <c r="M573" s="12">
        <f t="shared" si="65"/>
        <v>0</v>
      </c>
      <c r="N573" s="12">
        <f t="shared" si="66"/>
        <v>0</v>
      </c>
      <c r="O573" s="12">
        <f t="shared" si="67"/>
        <v>0</v>
      </c>
      <c r="P573" s="12">
        <f t="shared" si="68"/>
        <v>0</v>
      </c>
      <c r="Q573" s="12">
        <f t="shared" si="69"/>
        <v>0</v>
      </c>
      <c r="R573" s="12">
        <f>IF(E573&lt;1,0,IF(A573&lt;(Støtteark!$H$4-5),0,(IF(G573="Utførelse",(K573+L573+M573+N573+O573+P573),IF(G573="Fagkontroll",(Q573),0)))))</f>
        <v>0</v>
      </c>
      <c r="S573" s="12">
        <f>IF(A573&lt;(Støtteark!$H$4-5),0,B573)</f>
        <v>0</v>
      </c>
    </row>
    <row r="574" spans="1:19" x14ac:dyDescent="0.25">
      <c r="A574" s="20"/>
      <c r="B574" s="20"/>
      <c r="C574" s="20"/>
      <c r="D574" s="20"/>
      <c r="E574" s="20"/>
      <c r="F574" s="20"/>
      <c r="G574" s="20"/>
      <c r="H574" s="20"/>
      <c r="I574" s="20"/>
      <c r="J574" s="32"/>
      <c r="K574" s="12">
        <f t="shared" si="63"/>
        <v>0</v>
      </c>
      <c r="L574" s="12">
        <f t="shared" si="64"/>
        <v>0</v>
      </c>
      <c r="M574" s="12">
        <f t="shared" si="65"/>
        <v>0</v>
      </c>
      <c r="N574" s="12">
        <f t="shared" si="66"/>
        <v>0</v>
      </c>
      <c r="O574" s="12">
        <f t="shared" si="67"/>
        <v>0</v>
      </c>
      <c r="P574" s="12">
        <f t="shared" si="68"/>
        <v>0</v>
      </c>
      <c r="Q574" s="12">
        <f t="shared" si="69"/>
        <v>0</v>
      </c>
      <c r="R574" s="12">
        <f>IF(E574&lt;1,0,IF(A574&lt;(Støtteark!$H$4-5),0,(IF(G574="Utførelse",(K574+L574+M574+N574+O574+P574),IF(G574="Fagkontroll",(Q574),0)))))</f>
        <v>0</v>
      </c>
      <c r="S574" s="12">
        <f>IF(A574&lt;(Støtteark!$H$4-5),0,B574)</f>
        <v>0</v>
      </c>
    </row>
    <row r="575" spans="1:19" x14ac:dyDescent="0.25">
      <c r="A575" s="20"/>
      <c r="B575" s="20"/>
      <c r="C575" s="20"/>
      <c r="D575" s="20"/>
      <c r="E575" s="20"/>
      <c r="F575" s="20"/>
      <c r="G575" s="20"/>
      <c r="H575" s="20"/>
      <c r="I575" s="20"/>
      <c r="J575" s="32"/>
      <c r="K575" s="12">
        <f t="shared" si="63"/>
        <v>0</v>
      </c>
      <c r="L575" s="12">
        <f t="shared" si="64"/>
        <v>0</v>
      </c>
      <c r="M575" s="12">
        <f t="shared" si="65"/>
        <v>0</v>
      </c>
      <c r="N575" s="12">
        <f t="shared" si="66"/>
        <v>0</v>
      </c>
      <c r="O575" s="12">
        <f t="shared" si="67"/>
        <v>0</v>
      </c>
      <c r="P575" s="12">
        <f t="shared" si="68"/>
        <v>0</v>
      </c>
      <c r="Q575" s="12">
        <f t="shared" si="69"/>
        <v>0</v>
      </c>
      <c r="R575" s="12">
        <f>IF(E575&lt;1,0,IF(A575&lt;(Støtteark!$H$4-5),0,(IF(G575="Utførelse",(K575+L575+M575+N575+O575+P575),IF(G575="Fagkontroll",(Q575),0)))))</f>
        <v>0</v>
      </c>
      <c r="S575" s="12">
        <f>IF(A575&lt;(Støtteark!$H$4-5),0,B575)</f>
        <v>0</v>
      </c>
    </row>
    <row r="576" spans="1:19" x14ac:dyDescent="0.25">
      <c r="A576" s="20"/>
      <c r="B576" s="20"/>
      <c r="C576" s="20"/>
      <c r="D576" s="20"/>
      <c r="E576" s="20"/>
      <c r="F576" s="20"/>
      <c r="G576" s="20"/>
      <c r="H576" s="20"/>
      <c r="I576" s="20"/>
      <c r="J576" s="32"/>
      <c r="K576" s="12">
        <f t="shared" si="63"/>
        <v>0</v>
      </c>
      <c r="L576" s="12">
        <f t="shared" si="64"/>
        <v>0</v>
      </c>
      <c r="M576" s="12">
        <f t="shared" si="65"/>
        <v>0</v>
      </c>
      <c r="N576" s="12">
        <f t="shared" si="66"/>
        <v>0</v>
      </c>
      <c r="O576" s="12">
        <f t="shared" si="67"/>
        <v>0</v>
      </c>
      <c r="P576" s="12">
        <f t="shared" si="68"/>
        <v>0</v>
      </c>
      <c r="Q576" s="12">
        <f t="shared" si="69"/>
        <v>0</v>
      </c>
      <c r="R576" s="12">
        <f>IF(E576&lt;1,0,IF(A576&lt;(Støtteark!$H$4-5),0,(IF(G576="Utførelse",(K576+L576+M576+N576+O576+P576),IF(G576="Fagkontroll",(Q576),0)))))</f>
        <v>0</v>
      </c>
      <c r="S576" s="12">
        <f>IF(A576&lt;(Støtteark!$H$4-5),0,B576)</f>
        <v>0</v>
      </c>
    </row>
    <row r="577" spans="1:19" x14ac:dyDescent="0.25">
      <c r="A577" s="20"/>
      <c r="B577" s="20"/>
      <c r="C577" s="20"/>
      <c r="D577" s="20"/>
      <c r="E577" s="20"/>
      <c r="F577" s="20"/>
      <c r="G577" s="20"/>
      <c r="H577" s="20"/>
      <c r="I577" s="20"/>
      <c r="J577" s="32"/>
      <c r="K577" s="12">
        <f t="shared" si="63"/>
        <v>0</v>
      </c>
      <c r="L577" s="12">
        <f t="shared" si="64"/>
        <v>0</v>
      </c>
      <c r="M577" s="12">
        <f t="shared" si="65"/>
        <v>0</v>
      </c>
      <c r="N577" s="12">
        <f t="shared" si="66"/>
        <v>0</v>
      </c>
      <c r="O577" s="12">
        <f t="shared" si="67"/>
        <v>0</v>
      </c>
      <c r="P577" s="12">
        <f t="shared" si="68"/>
        <v>0</v>
      </c>
      <c r="Q577" s="12">
        <f t="shared" si="69"/>
        <v>0</v>
      </c>
      <c r="R577" s="12">
        <f>IF(E577&lt;1,0,IF(A577&lt;(Støtteark!$H$4-5),0,(IF(G577="Utførelse",(K577+L577+M577+N577+O577+P577),IF(G577="Fagkontroll",(Q577),0)))))</f>
        <v>0</v>
      </c>
      <c r="S577" s="12">
        <f>IF(A577&lt;(Støtteark!$H$4-5),0,B577)</f>
        <v>0</v>
      </c>
    </row>
    <row r="578" spans="1:19" x14ac:dyDescent="0.25">
      <c r="A578" s="20"/>
      <c r="B578" s="20"/>
      <c r="C578" s="20"/>
      <c r="D578" s="20"/>
      <c r="E578" s="20"/>
      <c r="F578" s="20"/>
      <c r="G578" s="20"/>
      <c r="H578" s="20"/>
      <c r="I578" s="20"/>
      <c r="J578" s="32"/>
      <c r="K578" s="12">
        <f t="shared" si="63"/>
        <v>0</v>
      </c>
      <c r="L578" s="12">
        <f t="shared" si="64"/>
        <v>0</v>
      </c>
      <c r="M578" s="12">
        <f t="shared" si="65"/>
        <v>0</v>
      </c>
      <c r="N578" s="12">
        <f t="shared" si="66"/>
        <v>0</v>
      </c>
      <c r="O578" s="12">
        <f t="shared" si="67"/>
        <v>0</v>
      </c>
      <c r="P578" s="12">
        <f t="shared" si="68"/>
        <v>0</v>
      </c>
      <c r="Q578" s="12">
        <f t="shared" si="69"/>
        <v>0</v>
      </c>
      <c r="R578" s="12">
        <f>IF(E578&lt;1,0,IF(A578&lt;(Støtteark!$H$4-5),0,(IF(G578="Utførelse",(K578+L578+M578+N578+O578+P578),IF(G578="Fagkontroll",(Q578),0)))))</f>
        <v>0</v>
      </c>
      <c r="S578" s="12">
        <f>IF(A578&lt;(Støtteark!$H$4-5),0,B578)</f>
        <v>0</v>
      </c>
    </row>
    <row r="579" spans="1:19" x14ac:dyDescent="0.25">
      <c r="A579" s="20"/>
      <c r="B579" s="20"/>
      <c r="C579" s="20"/>
      <c r="D579" s="20"/>
      <c r="E579" s="20"/>
      <c r="F579" s="20"/>
      <c r="G579" s="20"/>
      <c r="H579" s="20"/>
      <c r="I579" s="20"/>
      <c r="J579" s="32"/>
      <c r="K579" s="12">
        <f t="shared" si="63"/>
        <v>0</v>
      </c>
      <c r="L579" s="12">
        <f t="shared" si="64"/>
        <v>0</v>
      </c>
      <c r="M579" s="12">
        <f t="shared" si="65"/>
        <v>0</v>
      </c>
      <c r="N579" s="12">
        <f t="shared" si="66"/>
        <v>0</v>
      </c>
      <c r="O579" s="12">
        <f t="shared" si="67"/>
        <v>0</v>
      </c>
      <c r="P579" s="12">
        <f t="shared" si="68"/>
        <v>0</v>
      </c>
      <c r="Q579" s="12">
        <f t="shared" si="69"/>
        <v>0</v>
      </c>
      <c r="R579" s="12">
        <f>IF(E579&lt;1,0,IF(A579&lt;(Støtteark!$H$4-5),0,(IF(G579="Utførelse",(K579+L579+M579+N579+O579+P579),IF(G579="Fagkontroll",(Q579),0)))))</f>
        <v>0</v>
      </c>
      <c r="S579" s="12">
        <f>IF(A579&lt;(Støtteark!$H$4-5),0,B579)</f>
        <v>0</v>
      </c>
    </row>
    <row r="580" spans="1:19" x14ac:dyDescent="0.25">
      <c r="A580" s="20"/>
      <c r="B580" s="20"/>
      <c r="C580" s="20"/>
      <c r="D580" s="20"/>
      <c r="E580" s="20"/>
      <c r="F580" s="20"/>
      <c r="G580" s="20"/>
      <c r="H580" s="20"/>
      <c r="I580" s="20"/>
      <c r="J580" s="32"/>
      <c r="K580" s="12">
        <f t="shared" si="63"/>
        <v>0</v>
      </c>
      <c r="L580" s="12">
        <f t="shared" si="64"/>
        <v>0</v>
      </c>
      <c r="M580" s="12">
        <f t="shared" si="65"/>
        <v>0</v>
      </c>
      <c r="N580" s="12">
        <f t="shared" si="66"/>
        <v>0</v>
      </c>
      <c r="O580" s="12">
        <f t="shared" si="67"/>
        <v>0</v>
      </c>
      <c r="P580" s="12">
        <f t="shared" si="68"/>
        <v>0</v>
      </c>
      <c r="Q580" s="12">
        <f t="shared" si="69"/>
        <v>0</v>
      </c>
      <c r="R580" s="12">
        <f>IF(E580&lt;1,0,IF(A580&lt;(Støtteark!$H$4-5),0,(IF(G580="Utførelse",(K580+L580+M580+N580+O580+P580),IF(G580="Fagkontroll",(Q580),0)))))</f>
        <v>0</v>
      </c>
      <c r="S580" s="12">
        <f>IF(A580&lt;(Støtteark!$H$4-5),0,B580)</f>
        <v>0</v>
      </c>
    </row>
    <row r="581" spans="1:19" x14ac:dyDescent="0.25">
      <c r="A581" s="20"/>
      <c r="B581" s="20"/>
      <c r="C581" s="20"/>
      <c r="D581" s="20"/>
      <c r="E581" s="20"/>
      <c r="F581" s="20"/>
      <c r="G581" s="20"/>
      <c r="H581" s="20"/>
      <c r="I581" s="20"/>
      <c r="J581" s="32"/>
      <c r="K581" s="12">
        <f t="shared" si="63"/>
        <v>0</v>
      </c>
      <c r="L581" s="12">
        <f t="shared" si="64"/>
        <v>0</v>
      </c>
      <c r="M581" s="12">
        <f t="shared" si="65"/>
        <v>0</v>
      </c>
      <c r="N581" s="12">
        <f t="shared" si="66"/>
        <v>0</v>
      </c>
      <c r="O581" s="12">
        <f t="shared" si="67"/>
        <v>0</v>
      </c>
      <c r="P581" s="12">
        <f t="shared" si="68"/>
        <v>0</v>
      </c>
      <c r="Q581" s="12">
        <f t="shared" si="69"/>
        <v>0</v>
      </c>
      <c r="R581" s="12">
        <f>IF(E581&lt;1,0,IF(A581&lt;(Støtteark!$H$4-5),0,(IF(G581="Utførelse",(K581+L581+M581+N581+O581+P581),IF(G581="Fagkontroll",(Q581),0)))))</f>
        <v>0</v>
      </c>
      <c r="S581" s="12">
        <f>IF(A581&lt;(Støtteark!$H$4-5),0,B581)</f>
        <v>0</v>
      </c>
    </row>
    <row r="582" spans="1:19" x14ac:dyDescent="0.25">
      <c r="A582" s="20"/>
      <c r="B582" s="20"/>
      <c r="C582" s="20"/>
      <c r="D582" s="20"/>
      <c r="E582" s="20"/>
      <c r="F582" s="20"/>
      <c r="G582" s="20"/>
      <c r="H582" s="20"/>
      <c r="I582" s="20"/>
      <c r="J582" s="32"/>
      <c r="K582" s="12">
        <f t="shared" si="63"/>
        <v>0</v>
      </c>
      <c r="L582" s="12">
        <f t="shared" si="64"/>
        <v>0</v>
      </c>
      <c r="M582" s="12">
        <f t="shared" si="65"/>
        <v>0</v>
      </c>
      <c r="N582" s="12">
        <f t="shared" si="66"/>
        <v>0</v>
      </c>
      <c r="O582" s="12">
        <f t="shared" si="67"/>
        <v>0</v>
      </c>
      <c r="P582" s="12">
        <f t="shared" si="68"/>
        <v>0</v>
      </c>
      <c r="Q582" s="12">
        <f t="shared" si="69"/>
        <v>0</v>
      </c>
      <c r="R582" s="12">
        <f>IF(E582&lt;1,0,IF(A582&lt;(Støtteark!$H$4-5),0,(IF(G582="Utførelse",(K582+L582+M582+N582+O582+P582),IF(G582="Fagkontroll",(Q582),0)))))</f>
        <v>0</v>
      </c>
      <c r="S582" s="12">
        <f>IF(A582&lt;(Støtteark!$H$4-5),0,B582)</f>
        <v>0</v>
      </c>
    </row>
    <row r="583" spans="1:19" x14ac:dyDescent="0.25">
      <c r="A583" s="20"/>
      <c r="B583" s="20"/>
      <c r="C583" s="20"/>
      <c r="D583" s="20"/>
      <c r="E583" s="20"/>
      <c r="F583" s="20"/>
      <c r="G583" s="20"/>
      <c r="H583" s="20"/>
      <c r="I583" s="20"/>
      <c r="J583" s="32"/>
      <c r="K583" s="12">
        <f t="shared" si="63"/>
        <v>0</v>
      </c>
      <c r="L583" s="12">
        <f t="shared" si="64"/>
        <v>0</v>
      </c>
      <c r="M583" s="12">
        <f t="shared" si="65"/>
        <v>0</v>
      </c>
      <c r="N583" s="12">
        <f t="shared" si="66"/>
        <v>0</v>
      </c>
      <c r="O583" s="12">
        <f t="shared" si="67"/>
        <v>0</v>
      </c>
      <c r="P583" s="12">
        <f t="shared" si="68"/>
        <v>0</v>
      </c>
      <c r="Q583" s="12">
        <f t="shared" si="69"/>
        <v>0</v>
      </c>
      <c r="R583" s="12">
        <f>IF(E583&lt;1,0,IF(A583&lt;(Støtteark!$H$4-5),0,(IF(G583="Utførelse",(K583+L583+M583+N583+O583+P583),IF(G583="Fagkontroll",(Q583),0)))))</f>
        <v>0</v>
      </c>
      <c r="S583" s="12">
        <f>IF(A583&lt;(Støtteark!$H$4-5),0,B583)</f>
        <v>0</v>
      </c>
    </row>
    <row r="584" spans="1:19" x14ac:dyDescent="0.25">
      <c r="A584" s="20"/>
      <c r="B584" s="20"/>
      <c r="C584" s="20"/>
      <c r="D584" s="20"/>
      <c r="E584" s="20"/>
      <c r="F584" s="20"/>
      <c r="G584" s="20"/>
      <c r="H584" s="20"/>
      <c r="I584" s="20"/>
      <c r="J584" s="32"/>
      <c r="K584" s="12">
        <f t="shared" si="63"/>
        <v>0</v>
      </c>
      <c r="L584" s="12">
        <f t="shared" si="64"/>
        <v>0</v>
      </c>
      <c r="M584" s="12">
        <f t="shared" si="65"/>
        <v>0</v>
      </c>
      <c r="N584" s="12">
        <f t="shared" si="66"/>
        <v>0</v>
      </c>
      <c r="O584" s="12">
        <f t="shared" si="67"/>
        <v>0</v>
      </c>
      <c r="P584" s="12">
        <f t="shared" si="68"/>
        <v>0</v>
      </c>
      <c r="Q584" s="12">
        <f t="shared" si="69"/>
        <v>0</v>
      </c>
      <c r="R584" s="12">
        <f>IF(E584&lt;1,0,IF(A584&lt;(Støtteark!$H$4-5),0,(IF(G584="Utførelse",(K584+L584+M584+N584+O584+P584),IF(G584="Fagkontroll",(Q584),0)))))</f>
        <v>0</v>
      </c>
      <c r="S584" s="12">
        <f>IF(A584&lt;(Støtteark!$H$4-5),0,B584)</f>
        <v>0</v>
      </c>
    </row>
    <row r="585" spans="1:19" x14ac:dyDescent="0.25">
      <c r="A585" s="20"/>
      <c r="B585" s="20"/>
      <c r="C585" s="20"/>
      <c r="D585" s="20"/>
      <c r="E585" s="20"/>
      <c r="F585" s="20"/>
      <c r="G585" s="20"/>
      <c r="H585" s="20"/>
      <c r="I585" s="20"/>
      <c r="J585" s="32"/>
      <c r="K585" s="12">
        <f t="shared" si="63"/>
        <v>0</v>
      </c>
      <c r="L585" s="12">
        <f t="shared" si="64"/>
        <v>0</v>
      </c>
      <c r="M585" s="12">
        <f t="shared" si="65"/>
        <v>0</v>
      </c>
      <c r="N585" s="12">
        <f t="shared" si="66"/>
        <v>0</v>
      </c>
      <c r="O585" s="12">
        <f t="shared" si="67"/>
        <v>0</v>
      </c>
      <c r="P585" s="12">
        <f t="shared" si="68"/>
        <v>0</v>
      </c>
      <c r="Q585" s="12">
        <f t="shared" si="69"/>
        <v>0</v>
      </c>
      <c r="R585" s="12">
        <f>IF(E585&lt;1,0,IF(A585&lt;(Støtteark!$H$4-5),0,(IF(G585="Utførelse",(K585+L585+M585+N585+O585+P585),IF(G585="Fagkontroll",(Q585),0)))))</f>
        <v>0</v>
      </c>
      <c r="S585" s="12">
        <f>IF(A585&lt;(Støtteark!$H$4-5),0,B585)</f>
        <v>0</v>
      </c>
    </row>
    <row r="586" spans="1:19" x14ac:dyDescent="0.25">
      <c r="A586" s="20"/>
      <c r="B586" s="20"/>
      <c r="C586" s="20"/>
      <c r="D586" s="20"/>
      <c r="E586" s="20"/>
      <c r="F586" s="20"/>
      <c r="G586" s="20"/>
      <c r="H586" s="20"/>
      <c r="I586" s="20"/>
      <c r="J586" s="32"/>
      <c r="K586" s="12">
        <f t="shared" si="63"/>
        <v>0</v>
      </c>
      <c r="L586" s="12">
        <f t="shared" si="64"/>
        <v>0</v>
      </c>
      <c r="M586" s="12">
        <f t="shared" si="65"/>
        <v>0</v>
      </c>
      <c r="N586" s="12">
        <f t="shared" si="66"/>
        <v>0</v>
      </c>
      <c r="O586" s="12">
        <f t="shared" si="67"/>
        <v>0</v>
      </c>
      <c r="P586" s="12">
        <f t="shared" si="68"/>
        <v>0</v>
      </c>
      <c r="Q586" s="12">
        <f t="shared" si="69"/>
        <v>0</v>
      </c>
      <c r="R586" s="12">
        <f>IF(E586&lt;1,0,IF(A586&lt;(Støtteark!$H$4-5),0,(IF(G586="Utførelse",(K586+L586+M586+N586+O586+P586),IF(G586="Fagkontroll",(Q586),0)))))</f>
        <v>0</v>
      </c>
      <c r="S586" s="12">
        <f>IF(A586&lt;(Støtteark!$H$4-5),0,B586)</f>
        <v>0</v>
      </c>
    </row>
    <row r="587" spans="1:19" x14ac:dyDescent="0.25">
      <c r="A587" s="20"/>
      <c r="B587" s="20"/>
      <c r="C587" s="20"/>
      <c r="D587" s="20"/>
      <c r="E587" s="20"/>
      <c r="F587" s="20"/>
      <c r="G587" s="20"/>
      <c r="H587" s="20"/>
      <c r="I587" s="20"/>
      <c r="J587" s="32"/>
      <c r="K587" s="12">
        <f t="shared" si="63"/>
        <v>0</v>
      </c>
      <c r="L587" s="12">
        <f t="shared" si="64"/>
        <v>0</v>
      </c>
      <c r="M587" s="12">
        <f t="shared" si="65"/>
        <v>0</v>
      </c>
      <c r="N587" s="12">
        <f t="shared" si="66"/>
        <v>0</v>
      </c>
      <c r="O587" s="12">
        <f t="shared" si="67"/>
        <v>0</v>
      </c>
      <c r="P587" s="12">
        <f t="shared" si="68"/>
        <v>0</v>
      </c>
      <c r="Q587" s="12">
        <f t="shared" si="69"/>
        <v>0</v>
      </c>
      <c r="R587" s="12">
        <f>IF(E587&lt;1,0,IF(A587&lt;(Støtteark!$H$4-5),0,(IF(G587="Utførelse",(K587+L587+M587+N587+O587+P587),IF(G587="Fagkontroll",(Q587),0)))))</f>
        <v>0</v>
      </c>
      <c r="S587" s="12">
        <f>IF(A587&lt;(Støtteark!$H$4-5),0,B587)</f>
        <v>0</v>
      </c>
    </row>
    <row r="588" spans="1:19" x14ac:dyDescent="0.25">
      <c r="A588" s="20"/>
      <c r="B588" s="20"/>
      <c r="C588" s="20"/>
      <c r="D588" s="20"/>
      <c r="E588" s="20"/>
      <c r="F588" s="20"/>
      <c r="G588" s="20"/>
      <c r="H588" s="20"/>
      <c r="I588" s="20"/>
      <c r="J588" s="32"/>
      <c r="K588" s="12">
        <f t="shared" si="63"/>
        <v>0</v>
      </c>
      <c r="L588" s="12">
        <f t="shared" si="64"/>
        <v>0</v>
      </c>
      <c r="M588" s="12">
        <f t="shared" si="65"/>
        <v>0</v>
      </c>
      <c r="N588" s="12">
        <f t="shared" si="66"/>
        <v>0</v>
      </c>
      <c r="O588" s="12">
        <f t="shared" si="67"/>
        <v>0</v>
      </c>
      <c r="P588" s="12">
        <f t="shared" si="68"/>
        <v>0</v>
      </c>
      <c r="Q588" s="12">
        <f t="shared" si="69"/>
        <v>0</v>
      </c>
      <c r="R588" s="12">
        <f>IF(E588&lt;1,0,IF(A588&lt;(Støtteark!$H$4-5),0,(IF(G588="Utførelse",(K588+L588+M588+N588+O588+P588),IF(G588="Fagkontroll",(Q588),0)))))</f>
        <v>0</v>
      </c>
      <c r="S588" s="12">
        <f>IF(A588&lt;(Støtteark!$H$4-5),0,B588)</f>
        <v>0</v>
      </c>
    </row>
    <row r="589" spans="1:19" x14ac:dyDescent="0.25">
      <c r="A589" s="20"/>
      <c r="B589" s="20"/>
      <c r="C589" s="20"/>
      <c r="D589" s="20"/>
      <c r="E589" s="20"/>
      <c r="F589" s="20"/>
      <c r="G589" s="20"/>
      <c r="H589" s="20"/>
      <c r="I589" s="20"/>
      <c r="J589" s="32"/>
      <c r="K589" s="12">
        <f t="shared" si="63"/>
        <v>0</v>
      </c>
      <c r="L589" s="12">
        <f t="shared" si="64"/>
        <v>0</v>
      </c>
      <c r="M589" s="12">
        <f t="shared" si="65"/>
        <v>0</v>
      </c>
      <c r="N589" s="12">
        <f t="shared" si="66"/>
        <v>0</v>
      </c>
      <c r="O589" s="12">
        <f t="shared" si="67"/>
        <v>0</v>
      </c>
      <c r="P589" s="12">
        <f t="shared" si="68"/>
        <v>0</v>
      </c>
      <c r="Q589" s="12">
        <f t="shared" si="69"/>
        <v>0</v>
      </c>
      <c r="R589" s="12">
        <f>IF(E589&lt;1,0,IF(A589&lt;(Støtteark!$H$4-5),0,(IF(G589="Utførelse",(K589+L589+M589+N589+O589+P589),IF(G589="Fagkontroll",(Q589),0)))))</f>
        <v>0</v>
      </c>
      <c r="S589" s="12">
        <f>IF(A589&lt;(Støtteark!$H$4-5),0,B589)</f>
        <v>0</v>
      </c>
    </row>
    <row r="590" spans="1:19" x14ac:dyDescent="0.25">
      <c r="A590" s="20"/>
      <c r="B590" s="20"/>
      <c r="C590" s="20"/>
      <c r="D590" s="20"/>
      <c r="E590" s="20"/>
      <c r="F590" s="20"/>
      <c r="G590" s="20"/>
      <c r="H590" s="20"/>
      <c r="I590" s="20"/>
      <c r="J590" s="32"/>
      <c r="K590" s="12">
        <f t="shared" si="63"/>
        <v>0</v>
      </c>
      <c r="L590" s="12">
        <f t="shared" si="64"/>
        <v>0</v>
      </c>
      <c r="M590" s="12">
        <f t="shared" si="65"/>
        <v>0</v>
      </c>
      <c r="N590" s="12">
        <f t="shared" si="66"/>
        <v>0</v>
      </c>
      <c r="O590" s="12">
        <f t="shared" si="67"/>
        <v>0</v>
      </c>
      <c r="P590" s="12">
        <f t="shared" si="68"/>
        <v>0</v>
      </c>
      <c r="Q590" s="12">
        <f t="shared" si="69"/>
        <v>0</v>
      </c>
      <c r="R590" s="12">
        <f>IF(E590&lt;1,0,IF(A590&lt;(Støtteark!$H$4-5),0,(IF(G590="Utførelse",(K590+L590+M590+N590+O590+P590),IF(G590="Fagkontroll",(Q590),0)))))</f>
        <v>0</v>
      </c>
      <c r="S590" s="12">
        <f>IF(A590&lt;(Støtteark!$H$4-5),0,B590)</f>
        <v>0</v>
      </c>
    </row>
    <row r="591" spans="1:19" x14ac:dyDescent="0.25">
      <c r="A591" s="20"/>
      <c r="B591" s="20"/>
      <c r="C591" s="20"/>
      <c r="D591" s="20"/>
      <c r="E591" s="20"/>
      <c r="F591" s="20"/>
      <c r="G591" s="20"/>
      <c r="H591" s="20"/>
      <c r="I591" s="20"/>
      <c r="J591" s="32"/>
      <c r="K591" s="12">
        <f t="shared" ref="K591:K654" si="70">IF(E591&lt;1,0,(IF(G591="Utførelse",IF(F591="Dambruddsbølgeberegninger",B591,0),0)))</f>
        <v>0</v>
      </c>
      <c r="L591" s="12">
        <f t="shared" ref="L591:L654" si="71">IF(E591&lt;1,0,(IF(G591="Utførelse",IF(F591="Kapasitet åpent flomløp",B591,0),0)))</f>
        <v>0</v>
      </c>
      <c r="M591" s="12">
        <f t="shared" ref="M591:M654" si="72">IF(E591&lt;1,0,(IF(G591="Utførelse",IF(F591="Kapasitet lukket flomløp",B591,0),0)))</f>
        <v>0</v>
      </c>
      <c r="N591" s="12">
        <f t="shared" ref="N591:N654" si="73">IF(E591&lt;1,0,(IF(G591="Utførelse",IF(F591="Kapasitet luker",B591,0),0)))</f>
        <v>0</v>
      </c>
      <c r="O591" s="12">
        <f t="shared" ref="O591:O654" si="74">IF(E591&lt;1,0,(IF(G591="Utførelse",IF(F591="Kapasitet overføringstunnel",B591,0),0)))</f>
        <v>0</v>
      </c>
      <c r="P591" s="12">
        <f t="shared" ref="P591:P654" si="75">IF(E591&lt;1,0,(IF(G591="Utførelse",IF(F591="Kapasitet kanal",B591,0),0)))</f>
        <v>0</v>
      </c>
      <c r="Q591" s="12">
        <f t="shared" ref="Q591:Q654" si="76">IF(K591+L591+M591+N591+O591+P591&gt;0,0,B591)</f>
        <v>0</v>
      </c>
      <c r="R591" s="12">
        <f>IF(E591&lt;1,0,IF(A591&lt;(Støtteark!$H$4-5),0,(IF(G591="Utførelse",(K591+L591+M591+N591+O591+P591),IF(G591="Fagkontroll",(Q591),0)))))</f>
        <v>0</v>
      </c>
      <c r="S591" s="12">
        <f>IF(A591&lt;(Støtteark!$H$4-5),0,B591)</f>
        <v>0</v>
      </c>
    </row>
    <row r="592" spans="1:19" x14ac:dyDescent="0.25">
      <c r="A592" s="20"/>
      <c r="B592" s="20"/>
      <c r="C592" s="20"/>
      <c r="D592" s="20"/>
      <c r="E592" s="20"/>
      <c r="F592" s="20"/>
      <c r="G592" s="20"/>
      <c r="H592" s="20"/>
      <c r="I592" s="20"/>
      <c r="J592" s="32"/>
      <c r="K592" s="12">
        <f t="shared" si="70"/>
        <v>0</v>
      </c>
      <c r="L592" s="12">
        <f t="shared" si="71"/>
        <v>0</v>
      </c>
      <c r="M592" s="12">
        <f t="shared" si="72"/>
        <v>0</v>
      </c>
      <c r="N592" s="12">
        <f t="shared" si="73"/>
        <v>0</v>
      </c>
      <c r="O592" s="12">
        <f t="shared" si="74"/>
        <v>0</v>
      </c>
      <c r="P592" s="12">
        <f t="shared" si="75"/>
        <v>0</v>
      </c>
      <c r="Q592" s="12">
        <f t="shared" si="76"/>
        <v>0</v>
      </c>
      <c r="R592" s="12">
        <f>IF(E592&lt;1,0,IF(A592&lt;(Støtteark!$H$4-5),0,(IF(G592="Utførelse",(K592+L592+M592+N592+O592+P592),IF(G592="Fagkontroll",(Q592),0)))))</f>
        <v>0</v>
      </c>
      <c r="S592" s="12">
        <f>IF(A592&lt;(Støtteark!$H$4-5),0,B592)</f>
        <v>0</v>
      </c>
    </row>
    <row r="593" spans="1:19" x14ac:dyDescent="0.25">
      <c r="A593" s="20"/>
      <c r="B593" s="20"/>
      <c r="C593" s="20"/>
      <c r="D593" s="20"/>
      <c r="E593" s="20"/>
      <c r="F593" s="20"/>
      <c r="G593" s="20"/>
      <c r="H593" s="20"/>
      <c r="I593" s="20"/>
      <c r="J593" s="32"/>
      <c r="K593" s="12">
        <f t="shared" si="70"/>
        <v>0</v>
      </c>
      <c r="L593" s="12">
        <f t="shared" si="71"/>
        <v>0</v>
      </c>
      <c r="M593" s="12">
        <f t="shared" si="72"/>
        <v>0</v>
      </c>
      <c r="N593" s="12">
        <f t="shared" si="73"/>
        <v>0</v>
      </c>
      <c r="O593" s="12">
        <f t="shared" si="74"/>
        <v>0</v>
      </c>
      <c r="P593" s="12">
        <f t="shared" si="75"/>
        <v>0</v>
      </c>
      <c r="Q593" s="12">
        <f t="shared" si="76"/>
        <v>0</v>
      </c>
      <c r="R593" s="12">
        <f>IF(E593&lt;1,0,IF(A593&lt;(Støtteark!$H$4-5),0,(IF(G593="Utførelse",(K593+L593+M593+N593+O593+P593),IF(G593="Fagkontroll",(Q593),0)))))</f>
        <v>0</v>
      </c>
      <c r="S593" s="12">
        <f>IF(A593&lt;(Støtteark!$H$4-5),0,B593)</f>
        <v>0</v>
      </c>
    </row>
    <row r="594" spans="1:19" x14ac:dyDescent="0.25">
      <c r="A594" s="20"/>
      <c r="B594" s="20"/>
      <c r="C594" s="20"/>
      <c r="D594" s="20"/>
      <c r="E594" s="20"/>
      <c r="F594" s="20"/>
      <c r="G594" s="20"/>
      <c r="H594" s="20"/>
      <c r="I594" s="20"/>
      <c r="J594" s="32"/>
      <c r="K594" s="12">
        <f t="shared" si="70"/>
        <v>0</v>
      </c>
      <c r="L594" s="12">
        <f t="shared" si="71"/>
        <v>0</v>
      </c>
      <c r="M594" s="12">
        <f t="shared" si="72"/>
        <v>0</v>
      </c>
      <c r="N594" s="12">
        <f t="shared" si="73"/>
        <v>0</v>
      </c>
      <c r="O594" s="12">
        <f t="shared" si="74"/>
        <v>0</v>
      </c>
      <c r="P594" s="12">
        <f t="shared" si="75"/>
        <v>0</v>
      </c>
      <c r="Q594" s="12">
        <f t="shared" si="76"/>
        <v>0</v>
      </c>
      <c r="R594" s="12">
        <f>IF(E594&lt;1,0,IF(A594&lt;(Støtteark!$H$4-5),0,(IF(G594="Utførelse",(K594+L594+M594+N594+O594+P594),IF(G594="Fagkontroll",(Q594),0)))))</f>
        <v>0</v>
      </c>
      <c r="S594" s="12">
        <f>IF(A594&lt;(Støtteark!$H$4-5),0,B594)</f>
        <v>0</v>
      </c>
    </row>
    <row r="595" spans="1:19" x14ac:dyDescent="0.25">
      <c r="A595" s="20"/>
      <c r="B595" s="20"/>
      <c r="C595" s="20"/>
      <c r="D595" s="20"/>
      <c r="E595" s="20"/>
      <c r="F595" s="20"/>
      <c r="G595" s="20"/>
      <c r="H595" s="20"/>
      <c r="I595" s="20"/>
      <c r="J595" s="32"/>
      <c r="K595" s="12">
        <f t="shared" si="70"/>
        <v>0</v>
      </c>
      <c r="L595" s="12">
        <f t="shared" si="71"/>
        <v>0</v>
      </c>
      <c r="M595" s="12">
        <f t="shared" si="72"/>
        <v>0</v>
      </c>
      <c r="N595" s="12">
        <f t="shared" si="73"/>
        <v>0</v>
      </c>
      <c r="O595" s="12">
        <f t="shared" si="74"/>
        <v>0</v>
      </c>
      <c r="P595" s="12">
        <f t="shared" si="75"/>
        <v>0</v>
      </c>
      <c r="Q595" s="12">
        <f t="shared" si="76"/>
        <v>0</v>
      </c>
      <c r="R595" s="12">
        <f>IF(E595&lt;1,0,IF(A595&lt;(Støtteark!$H$4-5),0,(IF(G595="Utførelse",(K595+L595+M595+N595+O595+P595),IF(G595="Fagkontroll",(Q595),0)))))</f>
        <v>0</v>
      </c>
      <c r="S595" s="12">
        <f>IF(A595&lt;(Støtteark!$H$4-5),0,B595)</f>
        <v>0</v>
      </c>
    </row>
    <row r="596" spans="1:19" x14ac:dyDescent="0.25">
      <c r="A596" s="20"/>
      <c r="B596" s="20"/>
      <c r="C596" s="20"/>
      <c r="D596" s="20"/>
      <c r="E596" s="20"/>
      <c r="F596" s="20"/>
      <c r="G596" s="20"/>
      <c r="H596" s="20"/>
      <c r="I596" s="20"/>
      <c r="J596" s="32"/>
      <c r="K596" s="12">
        <f t="shared" si="70"/>
        <v>0</v>
      </c>
      <c r="L596" s="12">
        <f t="shared" si="71"/>
        <v>0</v>
      </c>
      <c r="M596" s="12">
        <f t="shared" si="72"/>
        <v>0</v>
      </c>
      <c r="N596" s="12">
        <f t="shared" si="73"/>
        <v>0</v>
      </c>
      <c r="O596" s="12">
        <f t="shared" si="74"/>
        <v>0</v>
      </c>
      <c r="P596" s="12">
        <f t="shared" si="75"/>
        <v>0</v>
      </c>
      <c r="Q596" s="12">
        <f t="shared" si="76"/>
        <v>0</v>
      </c>
      <c r="R596" s="12">
        <f>IF(E596&lt;1,0,IF(A596&lt;(Støtteark!$H$4-5),0,(IF(G596="Utførelse",(K596+L596+M596+N596+O596+P596),IF(G596="Fagkontroll",(Q596),0)))))</f>
        <v>0</v>
      </c>
      <c r="S596" s="12">
        <f>IF(A596&lt;(Støtteark!$H$4-5),0,B596)</f>
        <v>0</v>
      </c>
    </row>
    <row r="597" spans="1:19" x14ac:dyDescent="0.25">
      <c r="A597" s="20"/>
      <c r="B597" s="20"/>
      <c r="C597" s="20"/>
      <c r="D597" s="20"/>
      <c r="E597" s="20"/>
      <c r="F597" s="20"/>
      <c r="G597" s="20"/>
      <c r="H597" s="20"/>
      <c r="I597" s="20"/>
      <c r="J597" s="32"/>
      <c r="K597" s="12">
        <f t="shared" si="70"/>
        <v>0</v>
      </c>
      <c r="L597" s="12">
        <f t="shared" si="71"/>
        <v>0</v>
      </c>
      <c r="M597" s="12">
        <f t="shared" si="72"/>
        <v>0</v>
      </c>
      <c r="N597" s="12">
        <f t="shared" si="73"/>
        <v>0</v>
      </c>
      <c r="O597" s="12">
        <f t="shared" si="74"/>
        <v>0</v>
      </c>
      <c r="P597" s="12">
        <f t="shared" si="75"/>
        <v>0</v>
      </c>
      <c r="Q597" s="12">
        <f t="shared" si="76"/>
        <v>0</v>
      </c>
      <c r="R597" s="12">
        <f>IF(E597&lt;1,0,IF(A597&lt;(Støtteark!$H$4-5),0,(IF(G597="Utførelse",(K597+L597+M597+N597+O597+P597),IF(G597="Fagkontroll",(Q597),0)))))</f>
        <v>0</v>
      </c>
      <c r="S597" s="12">
        <f>IF(A597&lt;(Støtteark!$H$4-5),0,B597)</f>
        <v>0</v>
      </c>
    </row>
    <row r="598" spans="1:19" x14ac:dyDescent="0.25">
      <c r="A598" s="20"/>
      <c r="B598" s="20"/>
      <c r="C598" s="20"/>
      <c r="D598" s="20"/>
      <c r="E598" s="20"/>
      <c r="F598" s="20"/>
      <c r="G598" s="20"/>
      <c r="H598" s="20"/>
      <c r="I598" s="20"/>
      <c r="J598" s="32"/>
      <c r="K598" s="12">
        <f t="shared" si="70"/>
        <v>0</v>
      </c>
      <c r="L598" s="12">
        <f t="shared" si="71"/>
        <v>0</v>
      </c>
      <c r="M598" s="12">
        <f t="shared" si="72"/>
        <v>0</v>
      </c>
      <c r="N598" s="12">
        <f t="shared" si="73"/>
        <v>0</v>
      </c>
      <c r="O598" s="12">
        <f t="shared" si="74"/>
        <v>0</v>
      </c>
      <c r="P598" s="12">
        <f t="shared" si="75"/>
        <v>0</v>
      </c>
      <c r="Q598" s="12">
        <f t="shared" si="76"/>
        <v>0</v>
      </c>
      <c r="R598" s="12">
        <f>IF(E598&lt;1,0,IF(A598&lt;(Støtteark!$H$4-5),0,(IF(G598="Utførelse",(K598+L598+M598+N598+O598+P598),IF(G598="Fagkontroll",(Q598),0)))))</f>
        <v>0</v>
      </c>
      <c r="S598" s="12">
        <f>IF(A598&lt;(Støtteark!$H$4-5),0,B598)</f>
        <v>0</v>
      </c>
    </row>
    <row r="599" spans="1:19" x14ac:dyDescent="0.25">
      <c r="A599" s="20"/>
      <c r="B599" s="20"/>
      <c r="C599" s="20"/>
      <c r="D599" s="20"/>
      <c r="E599" s="20"/>
      <c r="F599" s="20"/>
      <c r="G599" s="20"/>
      <c r="H599" s="20"/>
      <c r="I599" s="20"/>
      <c r="J599" s="32"/>
      <c r="K599" s="12">
        <f t="shared" si="70"/>
        <v>0</v>
      </c>
      <c r="L599" s="12">
        <f t="shared" si="71"/>
        <v>0</v>
      </c>
      <c r="M599" s="12">
        <f t="shared" si="72"/>
        <v>0</v>
      </c>
      <c r="N599" s="12">
        <f t="shared" si="73"/>
        <v>0</v>
      </c>
      <c r="O599" s="12">
        <f t="shared" si="74"/>
        <v>0</v>
      </c>
      <c r="P599" s="12">
        <f t="shared" si="75"/>
        <v>0</v>
      </c>
      <c r="Q599" s="12">
        <f t="shared" si="76"/>
        <v>0</v>
      </c>
      <c r="R599" s="12">
        <f>IF(E599&lt;1,0,IF(A599&lt;(Støtteark!$H$4-5),0,(IF(G599="Utførelse",(K599+L599+M599+N599+O599+P599),IF(G599="Fagkontroll",(Q599),0)))))</f>
        <v>0</v>
      </c>
      <c r="S599" s="12">
        <f>IF(A599&lt;(Støtteark!$H$4-5),0,B599)</f>
        <v>0</v>
      </c>
    </row>
    <row r="600" spans="1:19" x14ac:dyDescent="0.25">
      <c r="A600" s="20"/>
      <c r="B600" s="20"/>
      <c r="C600" s="20"/>
      <c r="D600" s="20"/>
      <c r="E600" s="20"/>
      <c r="F600" s="20"/>
      <c r="G600" s="20"/>
      <c r="H600" s="20"/>
      <c r="I600" s="20"/>
      <c r="J600" s="32"/>
      <c r="K600" s="12">
        <f t="shared" si="70"/>
        <v>0</v>
      </c>
      <c r="L600" s="12">
        <f t="shared" si="71"/>
        <v>0</v>
      </c>
      <c r="M600" s="12">
        <f t="shared" si="72"/>
        <v>0</v>
      </c>
      <c r="N600" s="12">
        <f t="shared" si="73"/>
        <v>0</v>
      </c>
      <c r="O600" s="12">
        <f t="shared" si="74"/>
        <v>0</v>
      </c>
      <c r="P600" s="12">
        <f t="shared" si="75"/>
        <v>0</v>
      </c>
      <c r="Q600" s="12">
        <f t="shared" si="76"/>
        <v>0</v>
      </c>
      <c r="R600" s="12">
        <f>IF(E600&lt;1,0,IF(A600&lt;(Støtteark!$H$4-5),0,(IF(G600="Utførelse",(K600+L600+M600+N600+O600+P600),IF(G600="Fagkontroll",(Q600),0)))))</f>
        <v>0</v>
      </c>
      <c r="S600" s="12">
        <f>IF(A600&lt;(Støtteark!$H$4-5),0,B600)</f>
        <v>0</v>
      </c>
    </row>
    <row r="601" spans="1:19" x14ac:dyDescent="0.25">
      <c r="A601" s="20"/>
      <c r="B601" s="20"/>
      <c r="C601" s="20"/>
      <c r="D601" s="20"/>
      <c r="E601" s="20"/>
      <c r="F601" s="20"/>
      <c r="G601" s="20"/>
      <c r="H601" s="20"/>
      <c r="I601" s="20"/>
      <c r="J601" s="32"/>
      <c r="K601" s="12">
        <f t="shared" si="70"/>
        <v>0</v>
      </c>
      <c r="L601" s="12">
        <f t="shared" si="71"/>
        <v>0</v>
      </c>
      <c r="M601" s="12">
        <f t="shared" si="72"/>
        <v>0</v>
      </c>
      <c r="N601" s="12">
        <f t="shared" si="73"/>
        <v>0</v>
      </c>
      <c r="O601" s="12">
        <f t="shared" si="74"/>
        <v>0</v>
      </c>
      <c r="P601" s="12">
        <f t="shared" si="75"/>
        <v>0</v>
      </c>
      <c r="Q601" s="12">
        <f t="shared" si="76"/>
        <v>0</v>
      </c>
      <c r="R601" s="12">
        <f>IF(E601&lt;1,0,IF(A601&lt;(Støtteark!$H$4-5),0,(IF(G601="Utførelse",(K601+L601+M601+N601+O601+P601),IF(G601="Fagkontroll",(Q601),0)))))</f>
        <v>0</v>
      </c>
      <c r="S601" s="12">
        <f>IF(A601&lt;(Støtteark!$H$4-5),0,B601)</f>
        <v>0</v>
      </c>
    </row>
    <row r="602" spans="1:19" x14ac:dyDescent="0.25">
      <c r="A602" s="20"/>
      <c r="B602" s="20"/>
      <c r="C602" s="20"/>
      <c r="D602" s="20"/>
      <c r="E602" s="20"/>
      <c r="F602" s="20"/>
      <c r="G602" s="20"/>
      <c r="H602" s="20"/>
      <c r="I602" s="20"/>
      <c r="J602" s="32"/>
      <c r="K602" s="12">
        <f t="shared" si="70"/>
        <v>0</v>
      </c>
      <c r="L602" s="12">
        <f t="shared" si="71"/>
        <v>0</v>
      </c>
      <c r="M602" s="12">
        <f t="shared" si="72"/>
        <v>0</v>
      </c>
      <c r="N602" s="12">
        <f t="shared" si="73"/>
        <v>0</v>
      </c>
      <c r="O602" s="12">
        <f t="shared" si="74"/>
        <v>0</v>
      </c>
      <c r="P602" s="12">
        <f t="shared" si="75"/>
        <v>0</v>
      </c>
      <c r="Q602" s="12">
        <f t="shared" si="76"/>
        <v>0</v>
      </c>
      <c r="R602" s="12">
        <f>IF(E602&lt;1,0,IF(A602&lt;(Støtteark!$H$4-5),0,(IF(G602="Utførelse",(K602+L602+M602+N602+O602+P602),IF(G602="Fagkontroll",(Q602),0)))))</f>
        <v>0</v>
      </c>
      <c r="S602" s="12">
        <f>IF(A602&lt;(Støtteark!$H$4-5),0,B602)</f>
        <v>0</v>
      </c>
    </row>
    <row r="603" spans="1:19" x14ac:dyDescent="0.25">
      <c r="A603" s="20"/>
      <c r="B603" s="20"/>
      <c r="C603" s="20"/>
      <c r="D603" s="20"/>
      <c r="E603" s="20"/>
      <c r="F603" s="20"/>
      <c r="G603" s="20"/>
      <c r="H603" s="20"/>
      <c r="I603" s="20"/>
      <c r="J603" s="32"/>
      <c r="K603" s="12">
        <f t="shared" si="70"/>
        <v>0</v>
      </c>
      <c r="L603" s="12">
        <f t="shared" si="71"/>
        <v>0</v>
      </c>
      <c r="M603" s="12">
        <f t="shared" si="72"/>
        <v>0</v>
      </c>
      <c r="N603" s="12">
        <f t="shared" si="73"/>
        <v>0</v>
      </c>
      <c r="O603" s="12">
        <f t="shared" si="74"/>
        <v>0</v>
      </c>
      <c r="P603" s="12">
        <f t="shared" si="75"/>
        <v>0</v>
      </c>
      <c r="Q603" s="12">
        <f t="shared" si="76"/>
        <v>0</v>
      </c>
      <c r="R603" s="12">
        <f>IF(E603&lt;1,0,IF(A603&lt;(Støtteark!$H$4-5),0,(IF(G603="Utførelse",(K603+L603+M603+N603+O603+P603),IF(G603="Fagkontroll",(Q603),0)))))</f>
        <v>0</v>
      </c>
      <c r="S603" s="12">
        <f>IF(A603&lt;(Støtteark!$H$4-5),0,B603)</f>
        <v>0</v>
      </c>
    </row>
    <row r="604" spans="1:19" x14ac:dyDescent="0.25">
      <c r="A604" s="20"/>
      <c r="B604" s="20"/>
      <c r="C604" s="20"/>
      <c r="D604" s="20"/>
      <c r="E604" s="20"/>
      <c r="F604" s="20"/>
      <c r="G604" s="20"/>
      <c r="H604" s="20"/>
      <c r="I604" s="20"/>
      <c r="J604" s="32"/>
      <c r="K604" s="12">
        <f t="shared" si="70"/>
        <v>0</v>
      </c>
      <c r="L604" s="12">
        <f t="shared" si="71"/>
        <v>0</v>
      </c>
      <c r="M604" s="12">
        <f t="shared" si="72"/>
        <v>0</v>
      </c>
      <c r="N604" s="12">
        <f t="shared" si="73"/>
        <v>0</v>
      </c>
      <c r="O604" s="12">
        <f t="shared" si="74"/>
        <v>0</v>
      </c>
      <c r="P604" s="12">
        <f t="shared" si="75"/>
        <v>0</v>
      </c>
      <c r="Q604" s="12">
        <f t="shared" si="76"/>
        <v>0</v>
      </c>
      <c r="R604" s="12">
        <f>IF(E604&lt;1,0,IF(A604&lt;(Støtteark!$H$4-5),0,(IF(G604="Utførelse",(K604+L604+M604+N604+O604+P604),IF(G604="Fagkontroll",(Q604),0)))))</f>
        <v>0</v>
      </c>
      <c r="S604" s="12">
        <f>IF(A604&lt;(Støtteark!$H$4-5),0,B604)</f>
        <v>0</v>
      </c>
    </row>
    <row r="605" spans="1:19" x14ac:dyDescent="0.25">
      <c r="A605" s="20"/>
      <c r="B605" s="20"/>
      <c r="C605" s="20"/>
      <c r="D605" s="20"/>
      <c r="E605" s="20"/>
      <c r="F605" s="20"/>
      <c r="G605" s="20"/>
      <c r="H605" s="20"/>
      <c r="I605" s="20"/>
      <c r="J605" s="32"/>
      <c r="K605" s="12">
        <f t="shared" si="70"/>
        <v>0</v>
      </c>
      <c r="L605" s="12">
        <f t="shared" si="71"/>
        <v>0</v>
      </c>
      <c r="M605" s="12">
        <f t="shared" si="72"/>
        <v>0</v>
      </c>
      <c r="N605" s="12">
        <f t="shared" si="73"/>
        <v>0</v>
      </c>
      <c r="O605" s="12">
        <f t="shared" si="74"/>
        <v>0</v>
      </c>
      <c r="P605" s="12">
        <f t="shared" si="75"/>
        <v>0</v>
      </c>
      <c r="Q605" s="12">
        <f t="shared" si="76"/>
        <v>0</v>
      </c>
      <c r="R605" s="12">
        <f>IF(E605&lt;1,0,IF(A605&lt;(Støtteark!$H$4-5),0,(IF(G605="Utførelse",(K605+L605+M605+N605+O605+P605),IF(G605="Fagkontroll",(Q605),0)))))</f>
        <v>0</v>
      </c>
      <c r="S605" s="12">
        <f>IF(A605&lt;(Støtteark!$H$4-5),0,B605)</f>
        <v>0</v>
      </c>
    </row>
    <row r="606" spans="1:19" x14ac:dyDescent="0.25">
      <c r="A606" s="20"/>
      <c r="B606" s="20"/>
      <c r="C606" s="20"/>
      <c r="D606" s="20"/>
      <c r="E606" s="20"/>
      <c r="F606" s="20"/>
      <c r="G606" s="20"/>
      <c r="H606" s="20"/>
      <c r="I606" s="20"/>
      <c r="J606" s="32"/>
      <c r="K606" s="12">
        <f t="shared" si="70"/>
        <v>0</v>
      </c>
      <c r="L606" s="12">
        <f t="shared" si="71"/>
        <v>0</v>
      </c>
      <c r="M606" s="12">
        <f t="shared" si="72"/>
        <v>0</v>
      </c>
      <c r="N606" s="12">
        <f t="shared" si="73"/>
        <v>0</v>
      </c>
      <c r="O606" s="12">
        <f t="shared" si="74"/>
        <v>0</v>
      </c>
      <c r="P606" s="12">
        <f t="shared" si="75"/>
        <v>0</v>
      </c>
      <c r="Q606" s="12">
        <f t="shared" si="76"/>
        <v>0</v>
      </c>
      <c r="R606" s="12">
        <f>IF(E606&lt;1,0,IF(A606&lt;(Støtteark!$H$4-5),0,(IF(G606="Utførelse",(K606+L606+M606+N606+O606+P606),IF(G606="Fagkontroll",(Q606),0)))))</f>
        <v>0</v>
      </c>
      <c r="S606" s="12">
        <f>IF(A606&lt;(Støtteark!$H$4-5),0,B606)</f>
        <v>0</v>
      </c>
    </row>
    <row r="607" spans="1:19" x14ac:dyDescent="0.25">
      <c r="A607" s="20"/>
      <c r="B607" s="20"/>
      <c r="C607" s="20"/>
      <c r="D607" s="20"/>
      <c r="E607" s="20"/>
      <c r="F607" s="20"/>
      <c r="G607" s="20"/>
      <c r="H607" s="20"/>
      <c r="I607" s="20"/>
      <c r="J607" s="32"/>
      <c r="K607" s="12">
        <f t="shared" si="70"/>
        <v>0</v>
      </c>
      <c r="L607" s="12">
        <f t="shared" si="71"/>
        <v>0</v>
      </c>
      <c r="M607" s="12">
        <f t="shared" si="72"/>
        <v>0</v>
      </c>
      <c r="N607" s="12">
        <f t="shared" si="73"/>
        <v>0</v>
      </c>
      <c r="O607" s="12">
        <f t="shared" si="74"/>
        <v>0</v>
      </c>
      <c r="P607" s="12">
        <f t="shared" si="75"/>
        <v>0</v>
      </c>
      <c r="Q607" s="12">
        <f t="shared" si="76"/>
        <v>0</v>
      </c>
      <c r="R607" s="12">
        <f>IF(E607&lt;1,0,IF(A607&lt;(Støtteark!$H$4-5),0,(IF(G607="Utførelse",(K607+L607+M607+N607+O607+P607),IF(G607="Fagkontroll",(Q607),0)))))</f>
        <v>0</v>
      </c>
      <c r="S607" s="12">
        <f>IF(A607&lt;(Støtteark!$H$4-5),0,B607)</f>
        <v>0</v>
      </c>
    </row>
    <row r="608" spans="1:19" x14ac:dyDescent="0.25">
      <c r="A608" s="20"/>
      <c r="B608" s="20"/>
      <c r="C608" s="20"/>
      <c r="D608" s="20"/>
      <c r="E608" s="20"/>
      <c r="F608" s="20"/>
      <c r="G608" s="20"/>
      <c r="H608" s="20"/>
      <c r="I608" s="20"/>
      <c r="J608" s="32"/>
      <c r="K608" s="12">
        <f t="shared" si="70"/>
        <v>0</v>
      </c>
      <c r="L608" s="12">
        <f t="shared" si="71"/>
        <v>0</v>
      </c>
      <c r="M608" s="12">
        <f t="shared" si="72"/>
        <v>0</v>
      </c>
      <c r="N608" s="12">
        <f t="shared" si="73"/>
        <v>0</v>
      </c>
      <c r="O608" s="12">
        <f t="shared" si="74"/>
        <v>0</v>
      </c>
      <c r="P608" s="12">
        <f t="shared" si="75"/>
        <v>0</v>
      </c>
      <c r="Q608" s="12">
        <f t="shared" si="76"/>
        <v>0</v>
      </c>
      <c r="R608" s="12">
        <f>IF(E608&lt;1,0,IF(A608&lt;(Støtteark!$H$4-5),0,(IF(G608="Utførelse",(K608+L608+M608+N608+O608+P608),IF(G608="Fagkontroll",(Q608),0)))))</f>
        <v>0</v>
      </c>
      <c r="S608" s="12">
        <f>IF(A608&lt;(Støtteark!$H$4-5),0,B608)</f>
        <v>0</v>
      </c>
    </row>
    <row r="609" spans="1:19" x14ac:dyDescent="0.25">
      <c r="A609" s="20"/>
      <c r="B609" s="20"/>
      <c r="C609" s="20"/>
      <c r="D609" s="20"/>
      <c r="E609" s="20"/>
      <c r="F609" s="20"/>
      <c r="G609" s="20"/>
      <c r="H609" s="20"/>
      <c r="I609" s="20"/>
      <c r="J609" s="32"/>
      <c r="K609" s="12">
        <f t="shared" si="70"/>
        <v>0</v>
      </c>
      <c r="L609" s="12">
        <f t="shared" si="71"/>
        <v>0</v>
      </c>
      <c r="M609" s="12">
        <f t="shared" si="72"/>
        <v>0</v>
      </c>
      <c r="N609" s="12">
        <f t="shared" si="73"/>
        <v>0</v>
      </c>
      <c r="O609" s="12">
        <f t="shared" si="74"/>
        <v>0</v>
      </c>
      <c r="P609" s="12">
        <f t="shared" si="75"/>
        <v>0</v>
      </c>
      <c r="Q609" s="12">
        <f t="shared" si="76"/>
        <v>0</v>
      </c>
      <c r="R609" s="12">
        <f>IF(E609&lt;1,0,IF(A609&lt;(Støtteark!$H$4-5),0,(IF(G609="Utførelse",(K609+L609+M609+N609+O609+P609),IF(G609="Fagkontroll",(Q609),0)))))</f>
        <v>0</v>
      </c>
      <c r="S609" s="12">
        <f>IF(A609&lt;(Støtteark!$H$4-5),0,B609)</f>
        <v>0</v>
      </c>
    </row>
    <row r="610" spans="1:19" x14ac:dyDescent="0.25">
      <c r="A610" s="20"/>
      <c r="B610" s="20"/>
      <c r="C610" s="20"/>
      <c r="D610" s="20"/>
      <c r="E610" s="20"/>
      <c r="F610" s="20"/>
      <c r="G610" s="20"/>
      <c r="H610" s="20"/>
      <c r="I610" s="20"/>
      <c r="J610" s="32"/>
      <c r="K610" s="12">
        <f t="shared" si="70"/>
        <v>0</v>
      </c>
      <c r="L610" s="12">
        <f t="shared" si="71"/>
        <v>0</v>
      </c>
      <c r="M610" s="12">
        <f t="shared" si="72"/>
        <v>0</v>
      </c>
      <c r="N610" s="12">
        <f t="shared" si="73"/>
        <v>0</v>
      </c>
      <c r="O610" s="12">
        <f t="shared" si="74"/>
        <v>0</v>
      </c>
      <c r="P610" s="12">
        <f t="shared" si="75"/>
        <v>0</v>
      </c>
      <c r="Q610" s="12">
        <f t="shared" si="76"/>
        <v>0</v>
      </c>
      <c r="R610" s="12">
        <f>IF(E610&lt;1,0,IF(A610&lt;(Støtteark!$H$4-5),0,(IF(G610="Utførelse",(K610+L610+M610+N610+O610+P610),IF(G610="Fagkontroll",(Q610),0)))))</f>
        <v>0</v>
      </c>
      <c r="S610" s="12">
        <f>IF(A610&lt;(Støtteark!$H$4-5),0,B610)</f>
        <v>0</v>
      </c>
    </row>
    <row r="611" spans="1:19" x14ac:dyDescent="0.25">
      <c r="A611" s="20"/>
      <c r="B611" s="20"/>
      <c r="C611" s="20"/>
      <c r="D611" s="20"/>
      <c r="E611" s="20"/>
      <c r="F611" s="20"/>
      <c r="G611" s="20"/>
      <c r="H611" s="20"/>
      <c r="I611" s="20"/>
      <c r="J611" s="32"/>
      <c r="K611" s="12">
        <f t="shared" si="70"/>
        <v>0</v>
      </c>
      <c r="L611" s="12">
        <f t="shared" si="71"/>
        <v>0</v>
      </c>
      <c r="M611" s="12">
        <f t="shared" si="72"/>
        <v>0</v>
      </c>
      <c r="N611" s="12">
        <f t="shared" si="73"/>
        <v>0</v>
      </c>
      <c r="O611" s="12">
        <f t="shared" si="74"/>
        <v>0</v>
      </c>
      <c r="P611" s="12">
        <f t="shared" si="75"/>
        <v>0</v>
      </c>
      <c r="Q611" s="12">
        <f t="shared" si="76"/>
        <v>0</v>
      </c>
      <c r="R611" s="12">
        <f>IF(E611&lt;1,0,IF(A611&lt;(Støtteark!$H$4-5),0,(IF(G611="Utførelse",(K611+L611+M611+N611+O611+P611),IF(G611="Fagkontroll",(Q611),0)))))</f>
        <v>0</v>
      </c>
      <c r="S611" s="12">
        <f>IF(A611&lt;(Støtteark!$H$4-5),0,B611)</f>
        <v>0</v>
      </c>
    </row>
    <row r="612" spans="1:19" x14ac:dyDescent="0.25">
      <c r="A612" s="20"/>
      <c r="B612" s="20"/>
      <c r="C612" s="20"/>
      <c r="D612" s="20"/>
      <c r="E612" s="20"/>
      <c r="F612" s="20"/>
      <c r="G612" s="20"/>
      <c r="H612" s="20"/>
      <c r="I612" s="20"/>
      <c r="J612" s="32"/>
      <c r="K612" s="12">
        <f t="shared" si="70"/>
        <v>0</v>
      </c>
      <c r="L612" s="12">
        <f t="shared" si="71"/>
        <v>0</v>
      </c>
      <c r="M612" s="12">
        <f t="shared" si="72"/>
        <v>0</v>
      </c>
      <c r="N612" s="12">
        <f t="shared" si="73"/>
        <v>0</v>
      </c>
      <c r="O612" s="12">
        <f t="shared" si="74"/>
        <v>0</v>
      </c>
      <c r="P612" s="12">
        <f t="shared" si="75"/>
        <v>0</v>
      </c>
      <c r="Q612" s="12">
        <f t="shared" si="76"/>
        <v>0</v>
      </c>
      <c r="R612" s="12">
        <f>IF(E612&lt;1,0,IF(A612&lt;(Støtteark!$H$4-5),0,(IF(G612="Utførelse",(K612+L612+M612+N612+O612+P612),IF(G612="Fagkontroll",(Q612),0)))))</f>
        <v>0</v>
      </c>
      <c r="S612" s="12">
        <f>IF(A612&lt;(Støtteark!$H$4-5),0,B612)</f>
        <v>0</v>
      </c>
    </row>
    <row r="613" spans="1:19" x14ac:dyDescent="0.25">
      <c r="A613" s="20"/>
      <c r="B613" s="20"/>
      <c r="C613" s="20"/>
      <c r="D613" s="20"/>
      <c r="E613" s="20"/>
      <c r="F613" s="20"/>
      <c r="G613" s="20"/>
      <c r="H613" s="20"/>
      <c r="I613" s="20"/>
      <c r="J613" s="32"/>
      <c r="K613" s="12">
        <f t="shared" si="70"/>
        <v>0</v>
      </c>
      <c r="L613" s="12">
        <f t="shared" si="71"/>
        <v>0</v>
      </c>
      <c r="M613" s="12">
        <f t="shared" si="72"/>
        <v>0</v>
      </c>
      <c r="N613" s="12">
        <f t="shared" si="73"/>
        <v>0</v>
      </c>
      <c r="O613" s="12">
        <f t="shared" si="74"/>
        <v>0</v>
      </c>
      <c r="P613" s="12">
        <f t="shared" si="75"/>
        <v>0</v>
      </c>
      <c r="Q613" s="12">
        <f t="shared" si="76"/>
        <v>0</v>
      </c>
      <c r="R613" s="12">
        <f>IF(E613&lt;1,0,IF(A613&lt;(Støtteark!$H$4-5),0,(IF(G613="Utførelse",(K613+L613+M613+N613+O613+P613),IF(G613="Fagkontroll",(Q613),0)))))</f>
        <v>0</v>
      </c>
      <c r="S613" s="12">
        <f>IF(A613&lt;(Støtteark!$H$4-5),0,B613)</f>
        <v>0</v>
      </c>
    </row>
    <row r="614" spans="1:19" x14ac:dyDescent="0.25">
      <c r="A614" s="20"/>
      <c r="B614" s="20"/>
      <c r="C614" s="20"/>
      <c r="D614" s="20"/>
      <c r="E614" s="20"/>
      <c r="F614" s="20"/>
      <c r="G614" s="20"/>
      <c r="H614" s="20"/>
      <c r="I614" s="20"/>
      <c r="J614" s="32"/>
      <c r="K614" s="12">
        <f t="shared" si="70"/>
        <v>0</v>
      </c>
      <c r="L614" s="12">
        <f t="shared" si="71"/>
        <v>0</v>
      </c>
      <c r="M614" s="12">
        <f t="shared" si="72"/>
        <v>0</v>
      </c>
      <c r="N614" s="12">
        <f t="shared" si="73"/>
        <v>0</v>
      </c>
      <c r="O614" s="12">
        <f t="shared" si="74"/>
        <v>0</v>
      </c>
      <c r="P614" s="12">
        <f t="shared" si="75"/>
        <v>0</v>
      </c>
      <c r="Q614" s="12">
        <f t="shared" si="76"/>
        <v>0</v>
      </c>
      <c r="R614" s="12">
        <f>IF(E614&lt;1,0,IF(A614&lt;(Støtteark!$H$4-5),0,(IF(G614="Utførelse",(K614+L614+M614+N614+O614+P614),IF(G614="Fagkontroll",(Q614),0)))))</f>
        <v>0</v>
      </c>
      <c r="S614" s="12">
        <f>IF(A614&lt;(Støtteark!$H$4-5),0,B614)</f>
        <v>0</v>
      </c>
    </row>
    <row r="615" spans="1:19" x14ac:dyDescent="0.25">
      <c r="A615" s="20"/>
      <c r="B615" s="20"/>
      <c r="C615" s="20"/>
      <c r="D615" s="20"/>
      <c r="E615" s="20"/>
      <c r="F615" s="20"/>
      <c r="G615" s="20"/>
      <c r="H615" s="20"/>
      <c r="I615" s="20"/>
      <c r="J615" s="32"/>
      <c r="K615" s="12">
        <f t="shared" si="70"/>
        <v>0</v>
      </c>
      <c r="L615" s="12">
        <f t="shared" si="71"/>
        <v>0</v>
      </c>
      <c r="M615" s="12">
        <f t="shared" si="72"/>
        <v>0</v>
      </c>
      <c r="N615" s="12">
        <f t="shared" si="73"/>
        <v>0</v>
      </c>
      <c r="O615" s="12">
        <f t="shared" si="74"/>
        <v>0</v>
      </c>
      <c r="P615" s="12">
        <f t="shared" si="75"/>
        <v>0</v>
      </c>
      <c r="Q615" s="12">
        <f t="shared" si="76"/>
        <v>0</v>
      </c>
      <c r="R615" s="12">
        <f>IF(E615&lt;1,0,IF(A615&lt;(Støtteark!$H$4-5),0,(IF(G615="Utførelse",(K615+L615+M615+N615+O615+P615),IF(G615="Fagkontroll",(Q615),0)))))</f>
        <v>0</v>
      </c>
      <c r="S615" s="12">
        <f>IF(A615&lt;(Støtteark!$H$4-5),0,B615)</f>
        <v>0</v>
      </c>
    </row>
    <row r="616" spans="1:19" x14ac:dyDescent="0.25">
      <c r="A616" s="20"/>
      <c r="B616" s="20"/>
      <c r="C616" s="20"/>
      <c r="D616" s="20"/>
      <c r="E616" s="20"/>
      <c r="F616" s="20"/>
      <c r="G616" s="20"/>
      <c r="H616" s="20"/>
      <c r="I616" s="20"/>
      <c r="J616" s="32"/>
      <c r="K616" s="12">
        <f t="shared" si="70"/>
        <v>0</v>
      </c>
      <c r="L616" s="12">
        <f t="shared" si="71"/>
        <v>0</v>
      </c>
      <c r="M616" s="12">
        <f t="shared" si="72"/>
        <v>0</v>
      </c>
      <c r="N616" s="12">
        <f t="shared" si="73"/>
        <v>0</v>
      </c>
      <c r="O616" s="12">
        <f t="shared" si="74"/>
        <v>0</v>
      </c>
      <c r="P616" s="12">
        <f t="shared" si="75"/>
        <v>0</v>
      </c>
      <c r="Q616" s="12">
        <f t="shared" si="76"/>
        <v>0</v>
      </c>
      <c r="R616" s="12">
        <f>IF(E616&lt;1,0,IF(A616&lt;(Støtteark!$H$4-5),0,(IF(G616="Utførelse",(K616+L616+M616+N616+O616+P616),IF(G616="Fagkontroll",(Q616),0)))))</f>
        <v>0</v>
      </c>
      <c r="S616" s="12">
        <f>IF(A616&lt;(Støtteark!$H$4-5),0,B616)</f>
        <v>0</v>
      </c>
    </row>
    <row r="617" spans="1:19" x14ac:dyDescent="0.25">
      <c r="A617" s="20"/>
      <c r="B617" s="20"/>
      <c r="C617" s="20"/>
      <c r="D617" s="20"/>
      <c r="E617" s="20"/>
      <c r="F617" s="20"/>
      <c r="G617" s="20"/>
      <c r="H617" s="20"/>
      <c r="I617" s="20"/>
      <c r="J617" s="32"/>
      <c r="K617" s="12">
        <f t="shared" si="70"/>
        <v>0</v>
      </c>
      <c r="L617" s="12">
        <f t="shared" si="71"/>
        <v>0</v>
      </c>
      <c r="M617" s="12">
        <f t="shared" si="72"/>
        <v>0</v>
      </c>
      <c r="N617" s="12">
        <f t="shared" si="73"/>
        <v>0</v>
      </c>
      <c r="O617" s="12">
        <f t="shared" si="74"/>
        <v>0</v>
      </c>
      <c r="P617" s="12">
        <f t="shared" si="75"/>
        <v>0</v>
      </c>
      <c r="Q617" s="12">
        <f t="shared" si="76"/>
        <v>0</v>
      </c>
      <c r="R617" s="12">
        <f>IF(E617&lt;1,0,IF(A617&lt;(Støtteark!$H$4-5),0,(IF(G617="Utførelse",(K617+L617+M617+N617+O617+P617),IF(G617="Fagkontroll",(Q617),0)))))</f>
        <v>0</v>
      </c>
      <c r="S617" s="12">
        <f>IF(A617&lt;(Støtteark!$H$4-5),0,B617)</f>
        <v>0</v>
      </c>
    </row>
    <row r="618" spans="1:19" x14ac:dyDescent="0.25">
      <c r="A618" s="20"/>
      <c r="B618" s="20"/>
      <c r="C618" s="20"/>
      <c r="D618" s="20"/>
      <c r="E618" s="20"/>
      <c r="F618" s="20"/>
      <c r="G618" s="20"/>
      <c r="H618" s="20"/>
      <c r="I618" s="20"/>
      <c r="J618" s="32"/>
      <c r="K618" s="12">
        <f t="shared" si="70"/>
        <v>0</v>
      </c>
      <c r="L618" s="12">
        <f t="shared" si="71"/>
        <v>0</v>
      </c>
      <c r="M618" s="12">
        <f t="shared" si="72"/>
        <v>0</v>
      </c>
      <c r="N618" s="12">
        <f t="shared" si="73"/>
        <v>0</v>
      </c>
      <c r="O618" s="12">
        <f t="shared" si="74"/>
        <v>0</v>
      </c>
      <c r="P618" s="12">
        <f t="shared" si="75"/>
        <v>0</v>
      </c>
      <c r="Q618" s="12">
        <f t="shared" si="76"/>
        <v>0</v>
      </c>
      <c r="R618" s="12">
        <f>IF(E618&lt;1,0,IF(A618&lt;(Støtteark!$H$4-5),0,(IF(G618="Utførelse",(K618+L618+M618+N618+O618+P618),IF(G618="Fagkontroll",(Q618),0)))))</f>
        <v>0</v>
      </c>
      <c r="S618" s="12">
        <f>IF(A618&lt;(Støtteark!$H$4-5),0,B618)</f>
        <v>0</v>
      </c>
    </row>
    <row r="619" spans="1:19" x14ac:dyDescent="0.25">
      <c r="A619" s="20"/>
      <c r="B619" s="20"/>
      <c r="C619" s="20"/>
      <c r="D619" s="20"/>
      <c r="E619" s="20"/>
      <c r="F619" s="20"/>
      <c r="G619" s="20"/>
      <c r="H619" s="20"/>
      <c r="I619" s="20"/>
      <c r="J619" s="32"/>
      <c r="K619" s="12">
        <f t="shared" si="70"/>
        <v>0</v>
      </c>
      <c r="L619" s="12">
        <f t="shared" si="71"/>
        <v>0</v>
      </c>
      <c r="M619" s="12">
        <f t="shared" si="72"/>
        <v>0</v>
      </c>
      <c r="N619" s="12">
        <f t="shared" si="73"/>
        <v>0</v>
      </c>
      <c r="O619" s="12">
        <f t="shared" si="74"/>
        <v>0</v>
      </c>
      <c r="P619" s="12">
        <f t="shared" si="75"/>
        <v>0</v>
      </c>
      <c r="Q619" s="12">
        <f t="shared" si="76"/>
        <v>0</v>
      </c>
      <c r="R619" s="12">
        <f>IF(E619&lt;1,0,IF(A619&lt;(Støtteark!$H$4-5),0,(IF(G619="Utførelse",(K619+L619+M619+N619+O619+P619),IF(G619="Fagkontroll",(Q619),0)))))</f>
        <v>0</v>
      </c>
      <c r="S619" s="12">
        <f>IF(A619&lt;(Støtteark!$H$4-5),0,B619)</f>
        <v>0</v>
      </c>
    </row>
    <row r="620" spans="1:19" x14ac:dyDescent="0.25">
      <c r="A620" s="20"/>
      <c r="B620" s="20"/>
      <c r="C620" s="20"/>
      <c r="D620" s="20"/>
      <c r="E620" s="20"/>
      <c r="F620" s="20"/>
      <c r="G620" s="20"/>
      <c r="H620" s="20"/>
      <c r="I620" s="20"/>
      <c r="J620" s="32"/>
      <c r="K620" s="12">
        <f t="shared" si="70"/>
        <v>0</v>
      </c>
      <c r="L620" s="12">
        <f t="shared" si="71"/>
        <v>0</v>
      </c>
      <c r="M620" s="12">
        <f t="shared" si="72"/>
        <v>0</v>
      </c>
      <c r="N620" s="12">
        <f t="shared" si="73"/>
        <v>0</v>
      </c>
      <c r="O620" s="12">
        <f t="shared" si="74"/>
        <v>0</v>
      </c>
      <c r="P620" s="12">
        <f t="shared" si="75"/>
        <v>0</v>
      </c>
      <c r="Q620" s="12">
        <f t="shared" si="76"/>
        <v>0</v>
      </c>
      <c r="R620" s="12">
        <f>IF(E620&lt;1,0,IF(A620&lt;(Støtteark!$H$4-5),0,(IF(G620="Utførelse",(K620+L620+M620+N620+O620+P620),IF(G620="Fagkontroll",(Q620),0)))))</f>
        <v>0</v>
      </c>
      <c r="S620" s="12">
        <f>IF(A620&lt;(Støtteark!$H$4-5),0,B620)</f>
        <v>0</v>
      </c>
    </row>
    <row r="621" spans="1:19" x14ac:dyDescent="0.25">
      <c r="A621" s="20"/>
      <c r="B621" s="20"/>
      <c r="C621" s="20"/>
      <c r="D621" s="20"/>
      <c r="E621" s="20"/>
      <c r="F621" s="20"/>
      <c r="G621" s="20"/>
      <c r="H621" s="20"/>
      <c r="I621" s="20"/>
      <c r="J621" s="32"/>
      <c r="K621" s="12">
        <f t="shared" si="70"/>
        <v>0</v>
      </c>
      <c r="L621" s="12">
        <f t="shared" si="71"/>
        <v>0</v>
      </c>
      <c r="M621" s="12">
        <f t="shared" si="72"/>
        <v>0</v>
      </c>
      <c r="N621" s="12">
        <f t="shared" si="73"/>
        <v>0</v>
      </c>
      <c r="O621" s="12">
        <f t="shared" si="74"/>
        <v>0</v>
      </c>
      <c r="P621" s="12">
        <f t="shared" si="75"/>
        <v>0</v>
      </c>
      <c r="Q621" s="12">
        <f t="shared" si="76"/>
        <v>0</v>
      </c>
      <c r="R621" s="12">
        <f>IF(E621&lt;1,0,IF(A621&lt;(Støtteark!$H$4-5),0,(IF(G621="Utførelse",(K621+L621+M621+N621+O621+P621),IF(G621="Fagkontroll",(Q621),0)))))</f>
        <v>0</v>
      </c>
      <c r="S621" s="12">
        <f>IF(A621&lt;(Støtteark!$H$4-5),0,B621)</f>
        <v>0</v>
      </c>
    </row>
    <row r="622" spans="1:19" x14ac:dyDescent="0.25">
      <c r="A622" s="20"/>
      <c r="B622" s="20"/>
      <c r="C622" s="20"/>
      <c r="D622" s="20"/>
      <c r="E622" s="20"/>
      <c r="F622" s="20"/>
      <c r="G622" s="20"/>
      <c r="H622" s="20"/>
      <c r="I622" s="20"/>
      <c r="J622" s="32"/>
      <c r="K622" s="12">
        <f t="shared" si="70"/>
        <v>0</v>
      </c>
      <c r="L622" s="12">
        <f t="shared" si="71"/>
        <v>0</v>
      </c>
      <c r="M622" s="12">
        <f t="shared" si="72"/>
        <v>0</v>
      </c>
      <c r="N622" s="12">
        <f t="shared" si="73"/>
        <v>0</v>
      </c>
      <c r="O622" s="12">
        <f t="shared" si="74"/>
        <v>0</v>
      </c>
      <c r="P622" s="12">
        <f t="shared" si="75"/>
        <v>0</v>
      </c>
      <c r="Q622" s="12">
        <f t="shared" si="76"/>
        <v>0</v>
      </c>
      <c r="R622" s="12">
        <f>IF(E622&lt;1,0,IF(A622&lt;(Støtteark!$H$4-5),0,(IF(G622="Utførelse",(K622+L622+M622+N622+O622+P622),IF(G622="Fagkontroll",(Q622),0)))))</f>
        <v>0</v>
      </c>
      <c r="S622" s="12">
        <f>IF(A622&lt;(Støtteark!$H$4-5),0,B622)</f>
        <v>0</v>
      </c>
    </row>
    <row r="623" spans="1:19" x14ac:dyDescent="0.25">
      <c r="A623" s="20"/>
      <c r="B623" s="20"/>
      <c r="C623" s="20"/>
      <c r="D623" s="20"/>
      <c r="E623" s="20"/>
      <c r="F623" s="20"/>
      <c r="G623" s="20"/>
      <c r="H623" s="20"/>
      <c r="I623" s="20"/>
      <c r="J623" s="32"/>
      <c r="K623" s="12">
        <f t="shared" si="70"/>
        <v>0</v>
      </c>
      <c r="L623" s="12">
        <f t="shared" si="71"/>
        <v>0</v>
      </c>
      <c r="M623" s="12">
        <f t="shared" si="72"/>
        <v>0</v>
      </c>
      <c r="N623" s="12">
        <f t="shared" si="73"/>
        <v>0</v>
      </c>
      <c r="O623" s="12">
        <f t="shared" si="74"/>
        <v>0</v>
      </c>
      <c r="P623" s="12">
        <f t="shared" si="75"/>
        <v>0</v>
      </c>
      <c r="Q623" s="12">
        <f t="shared" si="76"/>
        <v>0</v>
      </c>
      <c r="R623" s="12">
        <f>IF(E623&lt;1,0,IF(A623&lt;(Støtteark!$H$4-5),0,(IF(G623="Utførelse",(K623+L623+M623+N623+O623+P623),IF(G623="Fagkontroll",(Q623),0)))))</f>
        <v>0</v>
      </c>
      <c r="S623" s="12">
        <f>IF(A623&lt;(Støtteark!$H$4-5),0,B623)</f>
        <v>0</v>
      </c>
    </row>
    <row r="624" spans="1:19" x14ac:dyDescent="0.25">
      <c r="A624" s="20"/>
      <c r="B624" s="20"/>
      <c r="C624" s="20"/>
      <c r="D624" s="20"/>
      <c r="E624" s="20"/>
      <c r="F624" s="20"/>
      <c r="G624" s="20"/>
      <c r="H624" s="20"/>
      <c r="I624" s="20"/>
      <c r="J624" s="32"/>
      <c r="K624" s="12">
        <f t="shared" si="70"/>
        <v>0</v>
      </c>
      <c r="L624" s="12">
        <f t="shared" si="71"/>
        <v>0</v>
      </c>
      <c r="M624" s="12">
        <f t="shared" si="72"/>
        <v>0</v>
      </c>
      <c r="N624" s="12">
        <f t="shared" si="73"/>
        <v>0</v>
      </c>
      <c r="O624" s="12">
        <f t="shared" si="74"/>
        <v>0</v>
      </c>
      <c r="P624" s="12">
        <f t="shared" si="75"/>
        <v>0</v>
      </c>
      <c r="Q624" s="12">
        <f t="shared" si="76"/>
        <v>0</v>
      </c>
      <c r="R624" s="12">
        <f>IF(E624&lt;1,0,IF(A624&lt;(Støtteark!$H$4-5),0,(IF(G624="Utførelse",(K624+L624+M624+N624+O624+P624),IF(G624="Fagkontroll",(Q624),0)))))</f>
        <v>0</v>
      </c>
      <c r="S624" s="12">
        <f>IF(A624&lt;(Støtteark!$H$4-5),0,B624)</f>
        <v>0</v>
      </c>
    </row>
    <row r="625" spans="1:19" x14ac:dyDescent="0.25">
      <c r="A625" s="20"/>
      <c r="B625" s="20"/>
      <c r="C625" s="20"/>
      <c r="D625" s="20"/>
      <c r="E625" s="20"/>
      <c r="F625" s="20"/>
      <c r="G625" s="20"/>
      <c r="H625" s="20"/>
      <c r="I625" s="20"/>
      <c r="J625" s="32"/>
      <c r="K625" s="12">
        <f t="shared" si="70"/>
        <v>0</v>
      </c>
      <c r="L625" s="12">
        <f t="shared" si="71"/>
        <v>0</v>
      </c>
      <c r="M625" s="12">
        <f t="shared" si="72"/>
        <v>0</v>
      </c>
      <c r="N625" s="12">
        <f t="shared" si="73"/>
        <v>0</v>
      </c>
      <c r="O625" s="12">
        <f t="shared" si="74"/>
        <v>0</v>
      </c>
      <c r="P625" s="12">
        <f t="shared" si="75"/>
        <v>0</v>
      </c>
      <c r="Q625" s="12">
        <f t="shared" si="76"/>
        <v>0</v>
      </c>
      <c r="R625" s="12">
        <f>IF(E625&lt;1,0,IF(A625&lt;(Støtteark!$H$4-5),0,(IF(G625="Utførelse",(K625+L625+M625+N625+O625+P625),IF(G625="Fagkontroll",(Q625),0)))))</f>
        <v>0</v>
      </c>
      <c r="S625" s="12">
        <f>IF(A625&lt;(Støtteark!$H$4-5),0,B625)</f>
        <v>0</v>
      </c>
    </row>
    <row r="626" spans="1:19" x14ac:dyDescent="0.25">
      <c r="A626" s="20"/>
      <c r="B626" s="20"/>
      <c r="C626" s="20"/>
      <c r="D626" s="20"/>
      <c r="E626" s="20"/>
      <c r="F626" s="20"/>
      <c r="G626" s="20"/>
      <c r="H626" s="20"/>
      <c r="I626" s="20"/>
      <c r="J626" s="32"/>
      <c r="K626" s="12">
        <f t="shared" si="70"/>
        <v>0</v>
      </c>
      <c r="L626" s="12">
        <f t="shared" si="71"/>
        <v>0</v>
      </c>
      <c r="M626" s="12">
        <f t="shared" si="72"/>
        <v>0</v>
      </c>
      <c r="N626" s="12">
        <f t="shared" si="73"/>
        <v>0</v>
      </c>
      <c r="O626" s="12">
        <f t="shared" si="74"/>
        <v>0</v>
      </c>
      <c r="P626" s="12">
        <f t="shared" si="75"/>
        <v>0</v>
      </c>
      <c r="Q626" s="12">
        <f t="shared" si="76"/>
        <v>0</v>
      </c>
      <c r="R626" s="12">
        <f>IF(E626&lt;1,0,IF(A626&lt;(Støtteark!$H$4-5),0,(IF(G626="Utførelse",(K626+L626+M626+N626+O626+P626),IF(G626="Fagkontroll",(Q626),0)))))</f>
        <v>0</v>
      </c>
      <c r="S626" s="12">
        <f>IF(A626&lt;(Støtteark!$H$4-5),0,B626)</f>
        <v>0</v>
      </c>
    </row>
    <row r="627" spans="1:19" x14ac:dyDescent="0.25">
      <c r="A627" s="20"/>
      <c r="B627" s="20"/>
      <c r="C627" s="20"/>
      <c r="D627" s="20"/>
      <c r="E627" s="20"/>
      <c r="F627" s="20"/>
      <c r="G627" s="20"/>
      <c r="H627" s="20"/>
      <c r="I627" s="20"/>
      <c r="J627" s="32"/>
      <c r="K627" s="12">
        <f t="shared" si="70"/>
        <v>0</v>
      </c>
      <c r="L627" s="12">
        <f t="shared" si="71"/>
        <v>0</v>
      </c>
      <c r="M627" s="12">
        <f t="shared" si="72"/>
        <v>0</v>
      </c>
      <c r="N627" s="12">
        <f t="shared" si="73"/>
        <v>0</v>
      </c>
      <c r="O627" s="12">
        <f t="shared" si="74"/>
        <v>0</v>
      </c>
      <c r="P627" s="12">
        <f t="shared" si="75"/>
        <v>0</v>
      </c>
      <c r="Q627" s="12">
        <f t="shared" si="76"/>
        <v>0</v>
      </c>
      <c r="R627" s="12">
        <f>IF(E627&lt;1,0,IF(A627&lt;(Støtteark!$H$4-5),0,(IF(G627="Utførelse",(K627+L627+M627+N627+O627+P627),IF(G627="Fagkontroll",(Q627),0)))))</f>
        <v>0</v>
      </c>
      <c r="S627" s="12">
        <f>IF(A627&lt;(Støtteark!$H$4-5),0,B627)</f>
        <v>0</v>
      </c>
    </row>
    <row r="628" spans="1:19" x14ac:dyDescent="0.25">
      <c r="A628" s="20"/>
      <c r="B628" s="20"/>
      <c r="C628" s="20"/>
      <c r="D628" s="20"/>
      <c r="E628" s="20"/>
      <c r="F628" s="20"/>
      <c r="G628" s="20"/>
      <c r="H628" s="20"/>
      <c r="I628" s="20"/>
      <c r="J628" s="32"/>
      <c r="K628" s="12">
        <f t="shared" si="70"/>
        <v>0</v>
      </c>
      <c r="L628" s="12">
        <f t="shared" si="71"/>
        <v>0</v>
      </c>
      <c r="M628" s="12">
        <f t="shared" si="72"/>
        <v>0</v>
      </c>
      <c r="N628" s="12">
        <f t="shared" si="73"/>
        <v>0</v>
      </c>
      <c r="O628" s="12">
        <f t="shared" si="74"/>
        <v>0</v>
      </c>
      <c r="P628" s="12">
        <f t="shared" si="75"/>
        <v>0</v>
      </c>
      <c r="Q628" s="12">
        <f t="shared" si="76"/>
        <v>0</v>
      </c>
      <c r="R628" s="12">
        <f>IF(E628&lt;1,0,IF(A628&lt;(Støtteark!$H$4-5),0,(IF(G628="Utførelse",(K628+L628+M628+N628+O628+P628),IF(G628="Fagkontroll",(Q628),0)))))</f>
        <v>0</v>
      </c>
      <c r="S628" s="12">
        <f>IF(A628&lt;(Støtteark!$H$4-5),0,B628)</f>
        <v>0</v>
      </c>
    </row>
    <row r="629" spans="1:19" x14ac:dyDescent="0.25">
      <c r="A629" s="20"/>
      <c r="B629" s="20"/>
      <c r="C629" s="20"/>
      <c r="D629" s="20"/>
      <c r="E629" s="20"/>
      <c r="F629" s="20"/>
      <c r="G629" s="20"/>
      <c r="H629" s="20"/>
      <c r="I629" s="20"/>
      <c r="J629" s="32"/>
      <c r="K629" s="12">
        <f t="shared" si="70"/>
        <v>0</v>
      </c>
      <c r="L629" s="12">
        <f t="shared" si="71"/>
        <v>0</v>
      </c>
      <c r="M629" s="12">
        <f t="shared" si="72"/>
        <v>0</v>
      </c>
      <c r="N629" s="12">
        <f t="shared" si="73"/>
        <v>0</v>
      </c>
      <c r="O629" s="12">
        <f t="shared" si="74"/>
        <v>0</v>
      </c>
      <c r="P629" s="12">
        <f t="shared" si="75"/>
        <v>0</v>
      </c>
      <c r="Q629" s="12">
        <f t="shared" si="76"/>
        <v>0</v>
      </c>
      <c r="R629" s="12">
        <f>IF(E629&lt;1,0,IF(A629&lt;(Støtteark!$H$4-5),0,(IF(G629="Utførelse",(K629+L629+M629+N629+O629+P629),IF(G629="Fagkontroll",(Q629),0)))))</f>
        <v>0</v>
      </c>
      <c r="S629" s="12">
        <f>IF(A629&lt;(Støtteark!$H$4-5),0,B629)</f>
        <v>0</v>
      </c>
    </row>
    <row r="630" spans="1:19" x14ac:dyDescent="0.25">
      <c r="A630" s="20"/>
      <c r="B630" s="20"/>
      <c r="C630" s="20"/>
      <c r="D630" s="20"/>
      <c r="E630" s="20"/>
      <c r="F630" s="20"/>
      <c r="G630" s="20"/>
      <c r="H630" s="20"/>
      <c r="I630" s="20"/>
      <c r="J630" s="32"/>
      <c r="K630" s="12">
        <f t="shared" si="70"/>
        <v>0</v>
      </c>
      <c r="L630" s="12">
        <f t="shared" si="71"/>
        <v>0</v>
      </c>
      <c r="M630" s="12">
        <f t="shared" si="72"/>
        <v>0</v>
      </c>
      <c r="N630" s="12">
        <f t="shared" si="73"/>
        <v>0</v>
      </c>
      <c r="O630" s="12">
        <f t="shared" si="74"/>
        <v>0</v>
      </c>
      <c r="P630" s="12">
        <f t="shared" si="75"/>
        <v>0</v>
      </c>
      <c r="Q630" s="12">
        <f t="shared" si="76"/>
        <v>0</v>
      </c>
      <c r="R630" s="12">
        <f>IF(E630&lt;1,0,IF(A630&lt;(Støtteark!$H$4-5),0,(IF(G630="Utførelse",(K630+L630+M630+N630+O630+P630),IF(G630="Fagkontroll",(Q630),0)))))</f>
        <v>0</v>
      </c>
      <c r="S630" s="12">
        <f>IF(A630&lt;(Støtteark!$H$4-5),0,B630)</f>
        <v>0</v>
      </c>
    </row>
    <row r="631" spans="1:19" x14ac:dyDescent="0.25">
      <c r="A631" s="20"/>
      <c r="B631" s="20"/>
      <c r="C631" s="20"/>
      <c r="D631" s="20"/>
      <c r="E631" s="20"/>
      <c r="F631" s="20"/>
      <c r="G631" s="20"/>
      <c r="H631" s="20"/>
      <c r="I631" s="20"/>
      <c r="J631" s="32"/>
      <c r="K631" s="12">
        <f t="shared" si="70"/>
        <v>0</v>
      </c>
      <c r="L631" s="12">
        <f t="shared" si="71"/>
        <v>0</v>
      </c>
      <c r="M631" s="12">
        <f t="shared" si="72"/>
        <v>0</v>
      </c>
      <c r="N631" s="12">
        <f t="shared" si="73"/>
        <v>0</v>
      </c>
      <c r="O631" s="12">
        <f t="shared" si="74"/>
        <v>0</v>
      </c>
      <c r="P631" s="12">
        <f t="shared" si="75"/>
        <v>0</v>
      </c>
      <c r="Q631" s="12">
        <f t="shared" si="76"/>
        <v>0</v>
      </c>
      <c r="R631" s="12">
        <f>IF(E631&lt;1,0,IF(A631&lt;(Støtteark!$H$4-5),0,(IF(G631="Utførelse",(K631+L631+M631+N631+O631+P631),IF(G631="Fagkontroll",(Q631),0)))))</f>
        <v>0</v>
      </c>
      <c r="S631" s="12">
        <f>IF(A631&lt;(Støtteark!$H$4-5),0,B631)</f>
        <v>0</v>
      </c>
    </row>
    <row r="632" spans="1:19" x14ac:dyDescent="0.25">
      <c r="A632" s="20"/>
      <c r="B632" s="20"/>
      <c r="C632" s="20"/>
      <c r="D632" s="20"/>
      <c r="E632" s="20"/>
      <c r="F632" s="20"/>
      <c r="G632" s="20"/>
      <c r="H632" s="20"/>
      <c r="I632" s="20"/>
      <c r="J632" s="32"/>
      <c r="K632" s="12">
        <f t="shared" si="70"/>
        <v>0</v>
      </c>
      <c r="L632" s="12">
        <f t="shared" si="71"/>
        <v>0</v>
      </c>
      <c r="M632" s="12">
        <f t="shared" si="72"/>
        <v>0</v>
      </c>
      <c r="N632" s="12">
        <f t="shared" si="73"/>
        <v>0</v>
      </c>
      <c r="O632" s="12">
        <f t="shared" si="74"/>
        <v>0</v>
      </c>
      <c r="P632" s="12">
        <f t="shared" si="75"/>
        <v>0</v>
      </c>
      <c r="Q632" s="12">
        <f t="shared" si="76"/>
        <v>0</v>
      </c>
      <c r="R632" s="12">
        <f>IF(E632&lt;1,0,IF(A632&lt;(Støtteark!$H$4-5),0,(IF(G632="Utførelse",(K632+L632+M632+N632+O632+P632),IF(G632="Fagkontroll",(Q632),0)))))</f>
        <v>0</v>
      </c>
      <c r="S632" s="12">
        <f>IF(A632&lt;(Støtteark!$H$4-5),0,B632)</f>
        <v>0</v>
      </c>
    </row>
    <row r="633" spans="1:19" x14ac:dyDescent="0.25">
      <c r="A633" s="20"/>
      <c r="B633" s="20"/>
      <c r="C633" s="20"/>
      <c r="D633" s="20"/>
      <c r="E633" s="20"/>
      <c r="F633" s="20"/>
      <c r="G633" s="20"/>
      <c r="H633" s="20"/>
      <c r="I633" s="20"/>
      <c r="J633" s="32"/>
      <c r="K633" s="12">
        <f t="shared" si="70"/>
        <v>0</v>
      </c>
      <c r="L633" s="12">
        <f t="shared" si="71"/>
        <v>0</v>
      </c>
      <c r="M633" s="12">
        <f t="shared" si="72"/>
        <v>0</v>
      </c>
      <c r="N633" s="12">
        <f t="shared" si="73"/>
        <v>0</v>
      </c>
      <c r="O633" s="12">
        <f t="shared" si="74"/>
        <v>0</v>
      </c>
      <c r="P633" s="12">
        <f t="shared" si="75"/>
        <v>0</v>
      </c>
      <c r="Q633" s="12">
        <f t="shared" si="76"/>
        <v>0</v>
      </c>
      <c r="R633" s="12">
        <f>IF(E633&lt;1,0,IF(A633&lt;(Støtteark!$H$4-5),0,(IF(G633="Utførelse",(K633+L633+M633+N633+O633+P633),IF(G633="Fagkontroll",(Q633),0)))))</f>
        <v>0</v>
      </c>
      <c r="S633" s="12">
        <f>IF(A633&lt;(Støtteark!$H$4-5),0,B633)</f>
        <v>0</v>
      </c>
    </row>
    <row r="634" spans="1:19" x14ac:dyDescent="0.25">
      <c r="A634" s="20"/>
      <c r="B634" s="20"/>
      <c r="C634" s="20"/>
      <c r="D634" s="20"/>
      <c r="E634" s="20"/>
      <c r="F634" s="20"/>
      <c r="G634" s="20"/>
      <c r="H634" s="20"/>
      <c r="I634" s="20"/>
      <c r="J634" s="32"/>
      <c r="K634" s="12">
        <f t="shared" si="70"/>
        <v>0</v>
      </c>
      <c r="L634" s="12">
        <f t="shared" si="71"/>
        <v>0</v>
      </c>
      <c r="M634" s="12">
        <f t="shared" si="72"/>
        <v>0</v>
      </c>
      <c r="N634" s="12">
        <f t="shared" si="73"/>
        <v>0</v>
      </c>
      <c r="O634" s="12">
        <f t="shared" si="74"/>
        <v>0</v>
      </c>
      <c r="P634" s="12">
        <f t="shared" si="75"/>
        <v>0</v>
      </c>
      <c r="Q634" s="12">
        <f t="shared" si="76"/>
        <v>0</v>
      </c>
      <c r="R634" s="12">
        <f>IF(E634&lt;1,0,IF(A634&lt;(Støtteark!$H$4-5),0,(IF(G634="Utførelse",(K634+L634+M634+N634+O634+P634),IF(G634="Fagkontroll",(Q634),0)))))</f>
        <v>0</v>
      </c>
      <c r="S634" s="12">
        <f>IF(A634&lt;(Støtteark!$H$4-5),0,B634)</f>
        <v>0</v>
      </c>
    </row>
    <row r="635" spans="1:19" x14ac:dyDescent="0.25">
      <c r="A635" s="20"/>
      <c r="B635" s="20"/>
      <c r="C635" s="20"/>
      <c r="D635" s="20"/>
      <c r="E635" s="20"/>
      <c r="F635" s="20"/>
      <c r="G635" s="20"/>
      <c r="H635" s="20"/>
      <c r="I635" s="20"/>
      <c r="J635" s="32"/>
      <c r="K635" s="12">
        <f t="shared" si="70"/>
        <v>0</v>
      </c>
      <c r="L635" s="12">
        <f t="shared" si="71"/>
        <v>0</v>
      </c>
      <c r="M635" s="12">
        <f t="shared" si="72"/>
        <v>0</v>
      </c>
      <c r="N635" s="12">
        <f t="shared" si="73"/>
        <v>0</v>
      </c>
      <c r="O635" s="12">
        <f t="shared" si="74"/>
        <v>0</v>
      </c>
      <c r="P635" s="12">
        <f t="shared" si="75"/>
        <v>0</v>
      </c>
      <c r="Q635" s="12">
        <f t="shared" si="76"/>
        <v>0</v>
      </c>
      <c r="R635" s="12">
        <f>IF(E635&lt;1,0,IF(A635&lt;(Støtteark!$H$4-5),0,(IF(G635="Utførelse",(K635+L635+M635+N635+O635+P635),IF(G635="Fagkontroll",(Q635),0)))))</f>
        <v>0</v>
      </c>
      <c r="S635" s="12">
        <f>IF(A635&lt;(Støtteark!$H$4-5),0,B635)</f>
        <v>0</v>
      </c>
    </row>
    <row r="636" spans="1:19" x14ac:dyDescent="0.25">
      <c r="A636" s="20"/>
      <c r="B636" s="20"/>
      <c r="C636" s="20"/>
      <c r="D636" s="20"/>
      <c r="E636" s="20"/>
      <c r="F636" s="20"/>
      <c r="G636" s="20"/>
      <c r="H636" s="20"/>
      <c r="I636" s="20"/>
      <c r="J636" s="32"/>
      <c r="K636" s="12">
        <f t="shared" si="70"/>
        <v>0</v>
      </c>
      <c r="L636" s="12">
        <f t="shared" si="71"/>
        <v>0</v>
      </c>
      <c r="M636" s="12">
        <f t="shared" si="72"/>
        <v>0</v>
      </c>
      <c r="N636" s="12">
        <f t="shared" si="73"/>
        <v>0</v>
      </c>
      <c r="O636" s="12">
        <f t="shared" si="74"/>
        <v>0</v>
      </c>
      <c r="P636" s="12">
        <f t="shared" si="75"/>
        <v>0</v>
      </c>
      <c r="Q636" s="12">
        <f t="shared" si="76"/>
        <v>0</v>
      </c>
      <c r="R636" s="12">
        <f>IF(E636&lt;1,0,IF(A636&lt;(Støtteark!$H$4-5),0,(IF(G636="Utførelse",(K636+L636+M636+N636+O636+P636),IF(G636="Fagkontroll",(Q636),0)))))</f>
        <v>0</v>
      </c>
      <c r="S636" s="12">
        <f>IF(A636&lt;(Støtteark!$H$4-5),0,B636)</f>
        <v>0</v>
      </c>
    </row>
    <row r="637" spans="1:19" x14ac:dyDescent="0.25">
      <c r="A637" s="20"/>
      <c r="B637" s="20"/>
      <c r="C637" s="20"/>
      <c r="D637" s="20"/>
      <c r="E637" s="20"/>
      <c r="F637" s="20"/>
      <c r="G637" s="20"/>
      <c r="H637" s="20"/>
      <c r="I637" s="20"/>
      <c r="J637" s="32"/>
      <c r="K637" s="12">
        <f t="shared" si="70"/>
        <v>0</v>
      </c>
      <c r="L637" s="12">
        <f t="shared" si="71"/>
        <v>0</v>
      </c>
      <c r="M637" s="12">
        <f t="shared" si="72"/>
        <v>0</v>
      </c>
      <c r="N637" s="12">
        <f t="shared" si="73"/>
        <v>0</v>
      </c>
      <c r="O637" s="12">
        <f t="shared" si="74"/>
        <v>0</v>
      </c>
      <c r="P637" s="12">
        <f t="shared" si="75"/>
        <v>0</v>
      </c>
      <c r="Q637" s="12">
        <f t="shared" si="76"/>
        <v>0</v>
      </c>
      <c r="R637" s="12">
        <f>IF(E637&lt;1,0,IF(A637&lt;(Støtteark!$H$4-5),0,(IF(G637="Utførelse",(K637+L637+M637+N637+O637+P637),IF(G637="Fagkontroll",(Q637),0)))))</f>
        <v>0</v>
      </c>
      <c r="S637" s="12">
        <f>IF(A637&lt;(Støtteark!$H$4-5),0,B637)</f>
        <v>0</v>
      </c>
    </row>
    <row r="638" spans="1:19" x14ac:dyDescent="0.25">
      <c r="A638" s="20"/>
      <c r="B638" s="20"/>
      <c r="C638" s="20"/>
      <c r="D638" s="20"/>
      <c r="E638" s="20"/>
      <c r="F638" s="20"/>
      <c r="G638" s="20"/>
      <c r="H638" s="20"/>
      <c r="I638" s="20"/>
      <c r="J638" s="32"/>
      <c r="K638" s="12">
        <f t="shared" si="70"/>
        <v>0</v>
      </c>
      <c r="L638" s="12">
        <f t="shared" si="71"/>
        <v>0</v>
      </c>
      <c r="M638" s="12">
        <f t="shared" si="72"/>
        <v>0</v>
      </c>
      <c r="N638" s="12">
        <f t="shared" si="73"/>
        <v>0</v>
      </c>
      <c r="O638" s="12">
        <f t="shared" si="74"/>
        <v>0</v>
      </c>
      <c r="P638" s="12">
        <f t="shared" si="75"/>
        <v>0</v>
      </c>
      <c r="Q638" s="12">
        <f t="shared" si="76"/>
        <v>0</v>
      </c>
      <c r="R638" s="12">
        <f>IF(E638&lt;1,0,IF(A638&lt;(Støtteark!$H$4-5),0,(IF(G638="Utførelse",(K638+L638+M638+N638+O638+P638),IF(G638="Fagkontroll",(Q638),0)))))</f>
        <v>0</v>
      </c>
      <c r="S638" s="12">
        <f>IF(A638&lt;(Støtteark!$H$4-5),0,B638)</f>
        <v>0</v>
      </c>
    </row>
    <row r="639" spans="1:19" x14ac:dyDescent="0.25">
      <c r="A639" s="20"/>
      <c r="B639" s="20"/>
      <c r="C639" s="20"/>
      <c r="D639" s="20"/>
      <c r="E639" s="20"/>
      <c r="F639" s="20"/>
      <c r="G639" s="20"/>
      <c r="H639" s="20"/>
      <c r="I639" s="20"/>
      <c r="J639" s="32"/>
      <c r="K639" s="12">
        <f t="shared" si="70"/>
        <v>0</v>
      </c>
      <c r="L639" s="12">
        <f t="shared" si="71"/>
        <v>0</v>
      </c>
      <c r="M639" s="12">
        <f t="shared" si="72"/>
        <v>0</v>
      </c>
      <c r="N639" s="12">
        <f t="shared" si="73"/>
        <v>0</v>
      </c>
      <c r="O639" s="12">
        <f t="shared" si="74"/>
        <v>0</v>
      </c>
      <c r="P639" s="12">
        <f t="shared" si="75"/>
        <v>0</v>
      </c>
      <c r="Q639" s="12">
        <f t="shared" si="76"/>
        <v>0</v>
      </c>
      <c r="R639" s="12">
        <f>IF(E639&lt;1,0,IF(A639&lt;(Støtteark!$H$4-5),0,(IF(G639="Utførelse",(K639+L639+M639+N639+O639+P639),IF(G639="Fagkontroll",(Q639),0)))))</f>
        <v>0</v>
      </c>
      <c r="S639" s="12">
        <f>IF(A639&lt;(Støtteark!$H$4-5),0,B639)</f>
        <v>0</v>
      </c>
    </row>
    <row r="640" spans="1:19" x14ac:dyDescent="0.25">
      <c r="A640" s="20"/>
      <c r="B640" s="20"/>
      <c r="C640" s="20"/>
      <c r="D640" s="20"/>
      <c r="E640" s="20"/>
      <c r="F640" s="20"/>
      <c r="G640" s="20"/>
      <c r="H640" s="20"/>
      <c r="I640" s="20"/>
      <c r="J640" s="32"/>
      <c r="K640" s="12">
        <f t="shared" si="70"/>
        <v>0</v>
      </c>
      <c r="L640" s="12">
        <f t="shared" si="71"/>
        <v>0</v>
      </c>
      <c r="M640" s="12">
        <f t="shared" si="72"/>
        <v>0</v>
      </c>
      <c r="N640" s="12">
        <f t="shared" si="73"/>
        <v>0</v>
      </c>
      <c r="O640" s="12">
        <f t="shared" si="74"/>
        <v>0</v>
      </c>
      <c r="P640" s="12">
        <f t="shared" si="75"/>
        <v>0</v>
      </c>
      <c r="Q640" s="12">
        <f t="shared" si="76"/>
        <v>0</v>
      </c>
      <c r="R640" s="12">
        <f>IF(E640&lt;1,0,IF(A640&lt;(Støtteark!$H$4-5),0,(IF(G640="Utførelse",(K640+L640+M640+N640+O640+P640),IF(G640="Fagkontroll",(Q640),0)))))</f>
        <v>0</v>
      </c>
      <c r="S640" s="12">
        <f>IF(A640&lt;(Støtteark!$H$4-5),0,B640)</f>
        <v>0</v>
      </c>
    </row>
    <row r="641" spans="1:19" x14ac:dyDescent="0.25">
      <c r="A641" s="20"/>
      <c r="B641" s="20"/>
      <c r="C641" s="20"/>
      <c r="D641" s="20"/>
      <c r="E641" s="20"/>
      <c r="F641" s="20"/>
      <c r="G641" s="20"/>
      <c r="H641" s="20"/>
      <c r="I641" s="20"/>
      <c r="J641" s="32"/>
      <c r="K641" s="12">
        <f t="shared" si="70"/>
        <v>0</v>
      </c>
      <c r="L641" s="12">
        <f t="shared" si="71"/>
        <v>0</v>
      </c>
      <c r="M641" s="12">
        <f t="shared" si="72"/>
        <v>0</v>
      </c>
      <c r="N641" s="12">
        <f t="shared" si="73"/>
        <v>0</v>
      </c>
      <c r="O641" s="12">
        <f t="shared" si="74"/>
        <v>0</v>
      </c>
      <c r="P641" s="12">
        <f t="shared" si="75"/>
        <v>0</v>
      </c>
      <c r="Q641" s="12">
        <f t="shared" si="76"/>
        <v>0</v>
      </c>
      <c r="R641" s="12">
        <f>IF(E641&lt;1,0,IF(A641&lt;(Støtteark!$H$4-5),0,(IF(G641="Utførelse",(K641+L641+M641+N641+O641+P641),IF(G641="Fagkontroll",(Q641),0)))))</f>
        <v>0</v>
      </c>
      <c r="S641" s="12">
        <f>IF(A641&lt;(Støtteark!$H$4-5),0,B641)</f>
        <v>0</v>
      </c>
    </row>
    <row r="642" spans="1:19" x14ac:dyDescent="0.25">
      <c r="A642" s="20"/>
      <c r="B642" s="20"/>
      <c r="C642" s="20"/>
      <c r="D642" s="20"/>
      <c r="E642" s="20"/>
      <c r="F642" s="20"/>
      <c r="G642" s="20"/>
      <c r="H642" s="20"/>
      <c r="I642" s="20"/>
      <c r="J642" s="32"/>
      <c r="K642" s="12">
        <f t="shared" si="70"/>
        <v>0</v>
      </c>
      <c r="L642" s="12">
        <f t="shared" si="71"/>
        <v>0</v>
      </c>
      <c r="M642" s="12">
        <f t="shared" si="72"/>
        <v>0</v>
      </c>
      <c r="N642" s="12">
        <f t="shared" si="73"/>
        <v>0</v>
      </c>
      <c r="O642" s="12">
        <f t="shared" si="74"/>
        <v>0</v>
      </c>
      <c r="P642" s="12">
        <f t="shared" si="75"/>
        <v>0</v>
      </c>
      <c r="Q642" s="12">
        <f t="shared" si="76"/>
        <v>0</v>
      </c>
      <c r="R642" s="12">
        <f>IF(E642&lt;1,0,IF(A642&lt;(Støtteark!$H$4-5),0,(IF(G642="Utførelse",(K642+L642+M642+N642+O642+P642),IF(G642="Fagkontroll",(Q642),0)))))</f>
        <v>0</v>
      </c>
      <c r="S642" s="12">
        <f>IF(A642&lt;(Støtteark!$H$4-5),0,B642)</f>
        <v>0</v>
      </c>
    </row>
    <row r="643" spans="1:19" x14ac:dyDescent="0.25">
      <c r="A643" s="20"/>
      <c r="B643" s="20"/>
      <c r="C643" s="20"/>
      <c r="D643" s="20"/>
      <c r="E643" s="20"/>
      <c r="F643" s="20"/>
      <c r="G643" s="20"/>
      <c r="H643" s="20"/>
      <c r="I643" s="20"/>
      <c r="J643" s="32"/>
      <c r="K643" s="12">
        <f t="shared" si="70"/>
        <v>0</v>
      </c>
      <c r="L643" s="12">
        <f t="shared" si="71"/>
        <v>0</v>
      </c>
      <c r="M643" s="12">
        <f t="shared" si="72"/>
        <v>0</v>
      </c>
      <c r="N643" s="12">
        <f t="shared" si="73"/>
        <v>0</v>
      </c>
      <c r="O643" s="12">
        <f t="shared" si="74"/>
        <v>0</v>
      </c>
      <c r="P643" s="12">
        <f t="shared" si="75"/>
        <v>0</v>
      </c>
      <c r="Q643" s="12">
        <f t="shared" si="76"/>
        <v>0</v>
      </c>
      <c r="R643" s="12">
        <f>IF(E643&lt;1,0,IF(A643&lt;(Støtteark!$H$4-5),0,(IF(G643="Utførelse",(K643+L643+M643+N643+O643+P643),IF(G643="Fagkontroll",(Q643),0)))))</f>
        <v>0</v>
      </c>
      <c r="S643" s="12">
        <f>IF(A643&lt;(Støtteark!$H$4-5),0,B643)</f>
        <v>0</v>
      </c>
    </row>
    <row r="644" spans="1:19" x14ac:dyDescent="0.25">
      <c r="A644" s="20"/>
      <c r="B644" s="20"/>
      <c r="C644" s="20"/>
      <c r="D644" s="20"/>
      <c r="E644" s="20"/>
      <c r="F644" s="20"/>
      <c r="G644" s="20"/>
      <c r="H644" s="20"/>
      <c r="I644" s="20"/>
      <c r="J644" s="32"/>
      <c r="K644" s="12">
        <f t="shared" si="70"/>
        <v>0</v>
      </c>
      <c r="L644" s="12">
        <f t="shared" si="71"/>
        <v>0</v>
      </c>
      <c r="M644" s="12">
        <f t="shared" si="72"/>
        <v>0</v>
      </c>
      <c r="N644" s="12">
        <f t="shared" si="73"/>
        <v>0</v>
      </c>
      <c r="O644" s="12">
        <f t="shared" si="74"/>
        <v>0</v>
      </c>
      <c r="P644" s="12">
        <f t="shared" si="75"/>
        <v>0</v>
      </c>
      <c r="Q644" s="12">
        <f t="shared" si="76"/>
        <v>0</v>
      </c>
      <c r="R644" s="12">
        <f>IF(E644&lt;1,0,IF(A644&lt;(Støtteark!$H$4-5),0,(IF(G644="Utførelse",(K644+L644+M644+N644+O644+P644),IF(G644="Fagkontroll",(Q644),0)))))</f>
        <v>0</v>
      </c>
      <c r="S644" s="12">
        <f>IF(A644&lt;(Støtteark!$H$4-5),0,B644)</f>
        <v>0</v>
      </c>
    </row>
    <row r="645" spans="1:19" x14ac:dyDescent="0.25">
      <c r="A645" s="20"/>
      <c r="B645" s="20"/>
      <c r="C645" s="20"/>
      <c r="D645" s="20"/>
      <c r="E645" s="20"/>
      <c r="F645" s="20"/>
      <c r="G645" s="20"/>
      <c r="H645" s="20"/>
      <c r="I645" s="20"/>
      <c r="J645" s="32"/>
      <c r="K645" s="12">
        <f t="shared" si="70"/>
        <v>0</v>
      </c>
      <c r="L645" s="12">
        <f t="shared" si="71"/>
        <v>0</v>
      </c>
      <c r="M645" s="12">
        <f t="shared" si="72"/>
        <v>0</v>
      </c>
      <c r="N645" s="12">
        <f t="shared" si="73"/>
        <v>0</v>
      </c>
      <c r="O645" s="12">
        <f t="shared" si="74"/>
        <v>0</v>
      </c>
      <c r="P645" s="12">
        <f t="shared" si="75"/>
        <v>0</v>
      </c>
      <c r="Q645" s="12">
        <f t="shared" si="76"/>
        <v>0</v>
      </c>
      <c r="R645" s="12">
        <f>IF(E645&lt;1,0,IF(A645&lt;(Støtteark!$H$4-5),0,(IF(G645="Utførelse",(K645+L645+M645+N645+O645+P645),IF(G645="Fagkontroll",(Q645),0)))))</f>
        <v>0</v>
      </c>
      <c r="S645" s="12">
        <f>IF(A645&lt;(Støtteark!$H$4-5),0,B645)</f>
        <v>0</v>
      </c>
    </row>
    <row r="646" spans="1:19" x14ac:dyDescent="0.25">
      <c r="A646" s="20"/>
      <c r="B646" s="20"/>
      <c r="C646" s="20"/>
      <c r="D646" s="20"/>
      <c r="E646" s="20"/>
      <c r="F646" s="20"/>
      <c r="G646" s="20"/>
      <c r="H646" s="20"/>
      <c r="I646" s="20"/>
      <c r="J646" s="32"/>
      <c r="K646" s="12">
        <f t="shared" si="70"/>
        <v>0</v>
      </c>
      <c r="L646" s="12">
        <f t="shared" si="71"/>
        <v>0</v>
      </c>
      <c r="M646" s="12">
        <f t="shared" si="72"/>
        <v>0</v>
      </c>
      <c r="N646" s="12">
        <f t="shared" si="73"/>
        <v>0</v>
      </c>
      <c r="O646" s="12">
        <f t="shared" si="74"/>
        <v>0</v>
      </c>
      <c r="P646" s="12">
        <f t="shared" si="75"/>
        <v>0</v>
      </c>
      <c r="Q646" s="12">
        <f t="shared" si="76"/>
        <v>0</v>
      </c>
      <c r="R646" s="12">
        <f>IF(E646&lt;1,0,IF(A646&lt;(Støtteark!$H$4-5),0,(IF(G646="Utførelse",(K646+L646+M646+N646+O646+P646),IF(G646="Fagkontroll",(Q646),0)))))</f>
        <v>0</v>
      </c>
      <c r="S646" s="12">
        <f>IF(A646&lt;(Støtteark!$H$4-5),0,B646)</f>
        <v>0</v>
      </c>
    </row>
    <row r="647" spans="1:19" x14ac:dyDescent="0.25">
      <c r="A647" s="20"/>
      <c r="B647" s="20"/>
      <c r="C647" s="20"/>
      <c r="D647" s="20"/>
      <c r="E647" s="20"/>
      <c r="F647" s="20"/>
      <c r="G647" s="20"/>
      <c r="H647" s="20"/>
      <c r="I647" s="20"/>
      <c r="J647" s="32"/>
      <c r="K647" s="12">
        <f t="shared" si="70"/>
        <v>0</v>
      </c>
      <c r="L647" s="12">
        <f t="shared" si="71"/>
        <v>0</v>
      </c>
      <c r="M647" s="12">
        <f t="shared" si="72"/>
        <v>0</v>
      </c>
      <c r="N647" s="12">
        <f t="shared" si="73"/>
        <v>0</v>
      </c>
      <c r="O647" s="12">
        <f t="shared" si="74"/>
        <v>0</v>
      </c>
      <c r="P647" s="12">
        <f t="shared" si="75"/>
        <v>0</v>
      </c>
      <c r="Q647" s="12">
        <f t="shared" si="76"/>
        <v>0</v>
      </c>
      <c r="R647" s="12">
        <f>IF(E647&lt;1,0,IF(A647&lt;(Støtteark!$H$4-5),0,(IF(G647="Utførelse",(K647+L647+M647+N647+O647+P647),IF(G647="Fagkontroll",(Q647),0)))))</f>
        <v>0</v>
      </c>
      <c r="S647" s="12">
        <f>IF(A647&lt;(Støtteark!$H$4-5),0,B647)</f>
        <v>0</v>
      </c>
    </row>
    <row r="648" spans="1:19" x14ac:dyDescent="0.25">
      <c r="A648" s="20"/>
      <c r="B648" s="20"/>
      <c r="C648" s="20"/>
      <c r="D648" s="20"/>
      <c r="E648" s="20"/>
      <c r="F648" s="20"/>
      <c r="G648" s="20"/>
      <c r="H648" s="20"/>
      <c r="I648" s="20"/>
      <c r="J648" s="32"/>
      <c r="K648" s="12">
        <f t="shared" si="70"/>
        <v>0</v>
      </c>
      <c r="L648" s="12">
        <f t="shared" si="71"/>
        <v>0</v>
      </c>
      <c r="M648" s="12">
        <f t="shared" si="72"/>
        <v>0</v>
      </c>
      <c r="N648" s="12">
        <f t="shared" si="73"/>
        <v>0</v>
      </c>
      <c r="O648" s="12">
        <f t="shared" si="74"/>
        <v>0</v>
      </c>
      <c r="P648" s="12">
        <f t="shared" si="75"/>
        <v>0</v>
      </c>
      <c r="Q648" s="12">
        <f t="shared" si="76"/>
        <v>0</v>
      </c>
      <c r="R648" s="12">
        <f>IF(E648&lt;1,0,IF(A648&lt;(Støtteark!$H$4-5),0,(IF(G648="Utførelse",(K648+L648+M648+N648+O648+P648),IF(G648="Fagkontroll",(Q648),0)))))</f>
        <v>0</v>
      </c>
      <c r="S648" s="12">
        <f>IF(A648&lt;(Støtteark!$H$4-5),0,B648)</f>
        <v>0</v>
      </c>
    </row>
    <row r="649" spans="1:19" x14ac:dyDescent="0.25">
      <c r="A649" s="20"/>
      <c r="B649" s="20"/>
      <c r="C649" s="20"/>
      <c r="D649" s="20"/>
      <c r="E649" s="20"/>
      <c r="F649" s="20"/>
      <c r="G649" s="20"/>
      <c r="H649" s="20"/>
      <c r="I649" s="20"/>
      <c r="J649" s="32"/>
      <c r="K649" s="12">
        <f t="shared" si="70"/>
        <v>0</v>
      </c>
      <c r="L649" s="12">
        <f t="shared" si="71"/>
        <v>0</v>
      </c>
      <c r="M649" s="12">
        <f t="shared" si="72"/>
        <v>0</v>
      </c>
      <c r="N649" s="12">
        <f t="shared" si="73"/>
        <v>0</v>
      </c>
      <c r="O649" s="12">
        <f t="shared" si="74"/>
        <v>0</v>
      </c>
      <c r="P649" s="12">
        <f t="shared" si="75"/>
        <v>0</v>
      </c>
      <c r="Q649" s="12">
        <f t="shared" si="76"/>
        <v>0</v>
      </c>
      <c r="R649" s="12">
        <f>IF(E649&lt;1,0,IF(A649&lt;(Støtteark!$H$4-5),0,(IF(G649="Utførelse",(K649+L649+M649+N649+O649+P649),IF(G649="Fagkontroll",(Q649),0)))))</f>
        <v>0</v>
      </c>
      <c r="S649" s="12">
        <f>IF(A649&lt;(Støtteark!$H$4-5),0,B649)</f>
        <v>0</v>
      </c>
    </row>
    <row r="650" spans="1:19" x14ac:dyDescent="0.25">
      <c r="A650" s="20"/>
      <c r="B650" s="20"/>
      <c r="C650" s="20"/>
      <c r="D650" s="20"/>
      <c r="E650" s="20"/>
      <c r="F650" s="20"/>
      <c r="G650" s="20"/>
      <c r="H650" s="20"/>
      <c r="I650" s="20"/>
      <c r="J650" s="32"/>
      <c r="K650" s="12">
        <f t="shared" si="70"/>
        <v>0</v>
      </c>
      <c r="L650" s="12">
        <f t="shared" si="71"/>
        <v>0</v>
      </c>
      <c r="M650" s="12">
        <f t="shared" si="72"/>
        <v>0</v>
      </c>
      <c r="N650" s="12">
        <f t="shared" si="73"/>
        <v>0</v>
      </c>
      <c r="O650" s="12">
        <f t="shared" si="74"/>
        <v>0</v>
      </c>
      <c r="P650" s="12">
        <f t="shared" si="75"/>
        <v>0</v>
      </c>
      <c r="Q650" s="12">
        <f t="shared" si="76"/>
        <v>0</v>
      </c>
      <c r="R650" s="12">
        <f>IF(E650&lt;1,0,IF(A650&lt;(Støtteark!$H$4-5),0,(IF(G650="Utførelse",(K650+L650+M650+N650+O650+P650),IF(G650="Fagkontroll",(Q650),0)))))</f>
        <v>0</v>
      </c>
      <c r="S650" s="12">
        <f>IF(A650&lt;(Støtteark!$H$4-5),0,B650)</f>
        <v>0</v>
      </c>
    </row>
    <row r="651" spans="1:19" x14ac:dyDescent="0.25">
      <c r="A651" s="20"/>
      <c r="B651" s="20"/>
      <c r="C651" s="20"/>
      <c r="D651" s="20"/>
      <c r="E651" s="20"/>
      <c r="F651" s="20"/>
      <c r="G651" s="20"/>
      <c r="H651" s="20"/>
      <c r="I651" s="20"/>
      <c r="J651" s="32"/>
      <c r="K651" s="12">
        <f t="shared" si="70"/>
        <v>0</v>
      </c>
      <c r="L651" s="12">
        <f t="shared" si="71"/>
        <v>0</v>
      </c>
      <c r="M651" s="12">
        <f t="shared" si="72"/>
        <v>0</v>
      </c>
      <c r="N651" s="12">
        <f t="shared" si="73"/>
        <v>0</v>
      </c>
      <c r="O651" s="12">
        <f t="shared" si="74"/>
        <v>0</v>
      </c>
      <c r="P651" s="12">
        <f t="shared" si="75"/>
        <v>0</v>
      </c>
      <c r="Q651" s="12">
        <f t="shared" si="76"/>
        <v>0</v>
      </c>
      <c r="R651" s="12">
        <f>IF(E651&lt;1,0,IF(A651&lt;(Støtteark!$H$4-5),0,(IF(G651="Utførelse",(K651+L651+M651+N651+O651+P651),IF(G651="Fagkontroll",(Q651),0)))))</f>
        <v>0</v>
      </c>
      <c r="S651" s="12">
        <f>IF(A651&lt;(Støtteark!$H$4-5),0,B651)</f>
        <v>0</v>
      </c>
    </row>
    <row r="652" spans="1:19" x14ac:dyDescent="0.25">
      <c r="A652" s="20"/>
      <c r="B652" s="20"/>
      <c r="C652" s="20"/>
      <c r="D652" s="20"/>
      <c r="E652" s="20"/>
      <c r="F652" s="20"/>
      <c r="G652" s="20"/>
      <c r="H652" s="20"/>
      <c r="I652" s="20"/>
      <c r="J652" s="32"/>
      <c r="K652" s="12">
        <f t="shared" si="70"/>
        <v>0</v>
      </c>
      <c r="L652" s="12">
        <f t="shared" si="71"/>
        <v>0</v>
      </c>
      <c r="M652" s="12">
        <f t="shared" si="72"/>
        <v>0</v>
      </c>
      <c r="N652" s="12">
        <f t="shared" si="73"/>
        <v>0</v>
      </c>
      <c r="O652" s="12">
        <f t="shared" si="74"/>
        <v>0</v>
      </c>
      <c r="P652" s="12">
        <f t="shared" si="75"/>
        <v>0</v>
      </c>
      <c r="Q652" s="12">
        <f t="shared" si="76"/>
        <v>0</v>
      </c>
      <c r="R652" s="12">
        <f>IF(E652&lt;1,0,IF(A652&lt;(Støtteark!$H$4-5),0,(IF(G652="Utførelse",(K652+L652+M652+N652+O652+P652),IF(G652="Fagkontroll",(Q652),0)))))</f>
        <v>0</v>
      </c>
      <c r="S652" s="12">
        <f>IF(A652&lt;(Støtteark!$H$4-5),0,B652)</f>
        <v>0</v>
      </c>
    </row>
    <row r="653" spans="1:19" x14ac:dyDescent="0.25">
      <c r="A653" s="20"/>
      <c r="B653" s="20"/>
      <c r="C653" s="20"/>
      <c r="D653" s="20"/>
      <c r="E653" s="20"/>
      <c r="F653" s="20"/>
      <c r="G653" s="20"/>
      <c r="H653" s="20"/>
      <c r="I653" s="20"/>
      <c r="J653" s="32"/>
      <c r="K653" s="12">
        <f t="shared" si="70"/>
        <v>0</v>
      </c>
      <c r="L653" s="12">
        <f t="shared" si="71"/>
        <v>0</v>
      </c>
      <c r="M653" s="12">
        <f t="shared" si="72"/>
        <v>0</v>
      </c>
      <c r="N653" s="12">
        <f t="shared" si="73"/>
        <v>0</v>
      </c>
      <c r="O653" s="12">
        <f t="shared" si="74"/>
        <v>0</v>
      </c>
      <c r="P653" s="12">
        <f t="shared" si="75"/>
        <v>0</v>
      </c>
      <c r="Q653" s="12">
        <f t="shared" si="76"/>
        <v>0</v>
      </c>
      <c r="R653" s="12">
        <f>IF(E653&lt;1,0,IF(A653&lt;(Støtteark!$H$4-5),0,(IF(G653="Utførelse",(K653+L653+M653+N653+O653+P653),IF(G653="Fagkontroll",(Q653),0)))))</f>
        <v>0</v>
      </c>
      <c r="S653" s="12">
        <f>IF(A653&lt;(Støtteark!$H$4-5),0,B653)</f>
        <v>0</v>
      </c>
    </row>
    <row r="654" spans="1:19" x14ac:dyDescent="0.25">
      <c r="A654" s="20"/>
      <c r="B654" s="20"/>
      <c r="C654" s="20"/>
      <c r="D654" s="20"/>
      <c r="E654" s="20"/>
      <c r="F654" s="20"/>
      <c r="G654" s="20"/>
      <c r="H654" s="20"/>
      <c r="I654" s="20"/>
      <c r="J654" s="32"/>
      <c r="K654" s="12">
        <f t="shared" si="70"/>
        <v>0</v>
      </c>
      <c r="L654" s="12">
        <f t="shared" si="71"/>
        <v>0</v>
      </c>
      <c r="M654" s="12">
        <f t="shared" si="72"/>
        <v>0</v>
      </c>
      <c r="N654" s="12">
        <f t="shared" si="73"/>
        <v>0</v>
      </c>
      <c r="O654" s="12">
        <f t="shared" si="74"/>
        <v>0</v>
      </c>
      <c r="P654" s="12">
        <f t="shared" si="75"/>
        <v>0</v>
      </c>
      <c r="Q654" s="12">
        <f t="shared" si="76"/>
        <v>0</v>
      </c>
      <c r="R654" s="12">
        <f>IF(E654&lt;1,0,IF(A654&lt;(Støtteark!$H$4-5),0,(IF(G654="Utførelse",(K654+L654+M654+N654+O654+P654),IF(G654="Fagkontroll",(Q654),0)))))</f>
        <v>0</v>
      </c>
      <c r="S654" s="12">
        <f>IF(A654&lt;(Støtteark!$H$4-5),0,B654)</f>
        <v>0</v>
      </c>
    </row>
    <row r="655" spans="1:19" x14ac:dyDescent="0.25">
      <c r="A655" s="20"/>
      <c r="B655" s="20"/>
      <c r="C655" s="20"/>
      <c r="D655" s="20"/>
      <c r="E655" s="20"/>
      <c r="F655" s="20"/>
      <c r="G655" s="20"/>
      <c r="H655" s="20"/>
      <c r="I655" s="20"/>
      <c r="J655" s="32"/>
      <c r="K655" s="12">
        <f t="shared" ref="K655:K718" si="77">IF(E655&lt;1,0,(IF(G655="Utførelse",IF(F655="Dambruddsbølgeberegninger",B655,0),0)))</f>
        <v>0</v>
      </c>
      <c r="L655" s="12">
        <f t="shared" ref="L655:L718" si="78">IF(E655&lt;1,0,(IF(G655="Utførelse",IF(F655="Kapasitet åpent flomløp",B655,0),0)))</f>
        <v>0</v>
      </c>
      <c r="M655" s="12">
        <f t="shared" ref="M655:M718" si="79">IF(E655&lt;1,0,(IF(G655="Utførelse",IF(F655="Kapasitet lukket flomløp",B655,0),0)))</f>
        <v>0</v>
      </c>
      <c r="N655" s="12">
        <f t="shared" ref="N655:N718" si="80">IF(E655&lt;1,0,(IF(G655="Utførelse",IF(F655="Kapasitet luker",B655,0),0)))</f>
        <v>0</v>
      </c>
      <c r="O655" s="12">
        <f t="shared" ref="O655:O718" si="81">IF(E655&lt;1,0,(IF(G655="Utførelse",IF(F655="Kapasitet overføringstunnel",B655,0),0)))</f>
        <v>0</v>
      </c>
      <c r="P655" s="12">
        <f t="shared" ref="P655:P718" si="82">IF(E655&lt;1,0,(IF(G655="Utførelse",IF(F655="Kapasitet kanal",B655,0),0)))</f>
        <v>0</v>
      </c>
      <c r="Q655" s="12">
        <f t="shared" ref="Q655:Q718" si="83">IF(K655+L655+M655+N655+O655+P655&gt;0,0,B655)</f>
        <v>0</v>
      </c>
      <c r="R655" s="12">
        <f>IF(E655&lt;1,0,IF(A655&lt;(Støtteark!$H$4-5),0,(IF(G655="Utførelse",(K655+L655+M655+N655+O655+P655),IF(G655="Fagkontroll",(Q655),0)))))</f>
        <v>0</v>
      </c>
      <c r="S655" s="12">
        <f>IF(A655&lt;(Støtteark!$H$4-5),0,B655)</f>
        <v>0</v>
      </c>
    </row>
    <row r="656" spans="1:19" x14ac:dyDescent="0.25">
      <c r="A656" s="20"/>
      <c r="B656" s="20"/>
      <c r="C656" s="20"/>
      <c r="D656" s="20"/>
      <c r="E656" s="20"/>
      <c r="F656" s="20"/>
      <c r="G656" s="20"/>
      <c r="H656" s="20"/>
      <c r="I656" s="20"/>
      <c r="J656" s="32"/>
      <c r="K656" s="12">
        <f t="shared" si="77"/>
        <v>0</v>
      </c>
      <c r="L656" s="12">
        <f t="shared" si="78"/>
        <v>0</v>
      </c>
      <c r="M656" s="12">
        <f t="shared" si="79"/>
        <v>0</v>
      </c>
      <c r="N656" s="12">
        <f t="shared" si="80"/>
        <v>0</v>
      </c>
      <c r="O656" s="12">
        <f t="shared" si="81"/>
        <v>0</v>
      </c>
      <c r="P656" s="12">
        <f t="shared" si="82"/>
        <v>0</v>
      </c>
      <c r="Q656" s="12">
        <f t="shared" si="83"/>
        <v>0</v>
      </c>
      <c r="R656" s="12">
        <f>IF(E656&lt;1,0,IF(A656&lt;(Støtteark!$H$4-5),0,(IF(G656="Utførelse",(K656+L656+M656+N656+O656+P656),IF(G656="Fagkontroll",(Q656),0)))))</f>
        <v>0</v>
      </c>
      <c r="S656" s="12">
        <f>IF(A656&lt;(Støtteark!$H$4-5),0,B656)</f>
        <v>0</v>
      </c>
    </row>
    <row r="657" spans="1:19" x14ac:dyDescent="0.25">
      <c r="A657" s="20"/>
      <c r="B657" s="20"/>
      <c r="C657" s="20"/>
      <c r="D657" s="20"/>
      <c r="E657" s="20"/>
      <c r="F657" s="20"/>
      <c r="G657" s="20"/>
      <c r="H657" s="20"/>
      <c r="I657" s="20"/>
      <c r="J657" s="32"/>
      <c r="K657" s="12">
        <f t="shared" si="77"/>
        <v>0</v>
      </c>
      <c r="L657" s="12">
        <f t="shared" si="78"/>
        <v>0</v>
      </c>
      <c r="M657" s="12">
        <f t="shared" si="79"/>
        <v>0</v>
      </c>
      <c r="N657" s="12">
        <f t="shared" si="80"/>
        <v>0</v>
      </c>
      <c r="O657" s="12">
        <f t="shared" si="81"/>
        <v>0</v>
      </c>
      <c r="P657" s="12">
        <f t="shared" si="82"/>
        <v>0</v>
      </c>
      <c r="Q657" s="12">
        <f t="shared" si="83"/>
        <v>0</v>
      </c>
      <c r="R657" s="12">
        <f>IF(E657&lt;1,0,IF(A657&lt;(Støtteark!$H$4-5),0,(IF(G657="Utførelse",(K657+L657+M657+N657+O657+P657),IF(G657="Fagkontroll",(Q657),0)))))</f>
        <v>0</v>
      </c>
      <c r="S657" s="12">
        <f>IF(A657&lt;(Støtteark!$H$4-5),0,B657)</f>
        <v>0</v>
      </c>
    </row>
    <row r="658" spans="1:19" x14ac:dyDescent="0.25">
      <c r="A658" s="20"/>
      <c r="B658" s="20"/>
      <c r="C658" s="20"/>
      <c r="D658" s="20"/>
      <c r="E658" s="20"/>
      <c r="F658" s="20"/>
      <c r="G658" s="20"/>
      <c r="H658" s="20"/>
      <c r="I658" s="20"/>
      <c r="J658" s="32"/>
      <c r="K658" s="12">
        <f t="shared" si="77"/>
        <v>0</v>
      </c>
      <c r="L658" s="12">
        <f t="shared" si="78"/>
        <v>0</v>
      </c>
      <c r="M658" s="12">
        <f t="shared" si="79"/>
        <v>0</v>
      </c>
      <c r="N658" s="12">
        <f t="shared" si="80"/>
        <v>0</v>
      </c>
      <c r="O658" s="12">
        <f t="shared" si="81"/>
        <v>0</v>
      </c>
      <c r="P658" s="12">
        <f t="shared" si="82"/>
        <v>0</v>
      </c>
      <c r="Q658" s="12">
        <f t="shared" si="83"/>
        <v>0</v>
      </c>
      <c r="R658" s="12">
        <f>IF(E658&lt;1,0,IF(A658&lt;(Støtteark!$H$4-5),0,(IF(G658="Utførelse",(K658+L658+M658+N658+O658+P658),IF(G658="Fagkontroll",(Q658),0)))))</f>
        <v>0</v>
      </c>
      <c r="S658" s="12">
        <f>IF(A658&lt;(Støtteark!$H$4-5),0,B658)</f>
        <v>0</v>
      </c>
    </row>
    <row r="659" spans="1:19" x14ac:dyDescent="0.25">
      <c r="A659" s="20"/>
      <c r="B659" s="20"/>
      <c r="C659" s="20"/>
      <c r="D659" s="20"/>
      <c r="E659" s="20"/>
      <c r="F659" s="20"/>
      <c r="G659" s="20"/>
      <c r="H659" s="20"/>
      <c r="I659" s="20"/>
      <c r="J659" s="32"/>
      <c r="K659" s="12">
        <f t="shared" si="77"/>
        <v>0</v>
      </c>
      <c r="L659" s="12">
        <f t="shared" si="78"/>
        <v>0</v>
      </c>
      <c r="M659" s="12">
        <f t="shared" si="79"/>
        <v>0</v>
      </c>
      <c r="N659" s="12">
        <f t="shared" si="80"/>
        <v>0</v>
      </c>
      <c r="O659" s="12">
        <f t="shared" si="81"/>
        <v>0</v>
      </c>
      <c r="P659" s="12">
        <f t="shared" si="82"/>
        <v>0</v>
      </c>
      <c r="Q659" s="12">
        <f t="shared" si="83"/>
        <v>0</v>
      </c>
      <c r="R659" s="12">
        <f>IF(E659&lt;1,0,IF(A659&lt;(Støtteark!$H$4-5),0,(IF(G659="Utførelse",(K659+L659+M659+N659+O659+P659),IF(G659="Fagkontroll",(Q659),0)))))</f>
        <v>0</v>
      </c>
      <c r="S659" s="12">
        <f>IF(A659&lt;(Støtteark!$H$4-5),0,B659)</f>
        <v>0</v>
      </c>
    </row>
    <row r="660" spans="1:19" x14ac:dyDescent="0.25">
      <c r="A660" s="20"/>
      <c r="B660" s="20"/>
      <c r="C660" s="20"/>
      <c r="D660" s="20"/>
      <c r="E660" s="20"/>
      <c r="F660" s="20"/>
      <c r="G660" s="20"/>
      <c r="H660" s="20"/>
      <c r="I660" s="20"/>
      <c r="J660" s="32"/>
      <c r="K660" s="12">
        <f t="shared" si="77"/>
        <v>0</v>
      </c>
      <c r="L660" s="12">
        <f t="shared" si="78"/>
        <v>0</v>
      </c>
      <c r="M660" s="12">
        <f t="shared" si="79"/>
        <v>0</v>
      </c>
      <c r="N660" s="12">
        <f t="shared" si="80"/>
        <v>0</v>
      </c>
      <c r="O660" s="12">
        <f t="shared" si="81"/>
        <v>0</v>
      </c>
      <c r="P660" s="12">
        <f t="shared" si="82"/>
        <v>0</v>
      </c>
      <c r="Q660" s="12">
        <f t="shared" si="83"/>
        <v>0</v>
      </c>
      <c r="R660" s="12">
        <f>IF(E660&lt;1,0,IF(A660&lt;(Støtteark!$H$4-5),0,(IF(G660="Utførelse",(K660+L660+M660+N660+O660+P660),IF(G660="Fagkontroll",(Q660),0)))))</f>
        <v>0</v>
      </c>
      <c r="S660" s="12">
        <f>IF(A660&lt;(Støtteark!$H$4-5),0,B660)</f>
        <v>0</v>
      </c>
    </row>
    <row r="661" spans="1:19" x14ac:dyDescent="0.25">
      <c r="A661" s="20"/>
      <c r="B661" s="20"/>
      <c r="C661" s="20"/>
      <c r="D661" s="20"/>
      <c r="E661" s="20"/>
      <c r="F661" s="20"/>
      <c r="G661" s="20"/>
      <c r="H661" s="20"/>
      <c r="I661" s="20"/>
      <c r="J661" s="32"/>
      <c r="K661" s="12">
        <f t="shared" si="77"/>
        <v>0</v>
      </c>
      <c r="L661" s="12">
        <f t="shared" si="78"/>
        <v>0</v>
      </c>
      <c r="M661" s="12">
        <f t="shared" si="79"/>
        <v>0</v>
      </c>
      <c r="N661" s="12">
        <f t="shared" si="80"/>
        <v>0</v>
      </c>
      <c r="O661" s="12">
        <f t="shared" si="81"/>
        <v>0</v>
      </c>
      <c r="P661" s="12">
        <f t="shared" si="82"/>
        <v>0</v>
      </c>
      <c r="Q661" s="12">
        <f t="shared" si="83"/>
        <v>0</v>
      </c>
      <c r="R661" s="12">
        <f>IF(E661&lt;1,0,IF(A661&lt;(Støtteark!$H$4-5),0,(IF(G661="Utførelse",(K661+L661+M661+N661+O661+P661),IF(G661="Fagkontroll",(Q661),0)))))</f>
        <v>0</v>
      </c>
      <c r="S661" s="12">
        <f>IF(A661&lt;(Støtteark!$H$4-5),0,B661)</f>
        <v>0</v>
      </c>
    </row>
    <row r="662" spans="1:19" x14ac:dyDescent="0.25">
      <c r="A662" s="20"/>
      <c r="B662" s="20"/>
      <c r="C662" s="20"/>
      <c r="D662" s="20"/>
      <c r="E662" s="20"/>
      <c r="F662" s="20"/>
      <c r="G662" s="20"/>
      <c r="H662" s="20"/>
      <c r="I662" s="20"/>
      <c r="J662" s="32"/>
      <c r="K662" s="12">
        <f t="shared" si="77"/>
        <v>0</v>
      </c>
      <c r="L662" s="12">
        <f t="shared" si="78"/>
        <v>0</v>
      </c>
      <c r="M662" s="12">
        <f t="shared" si="79"/>
        <v>0</v>
      </c>
      <c r="N662" s="12">
        <f t="shared" si="80"/>
        <v>0</v>
      </c>
      <c r="O662" s="12">
        <f t="shared" si="81"/>
        <v>0</v>
      </c>
      <c r="P662" s="12">
        <f t="shared" si="82"/>
        <v>0</v>
      </c>
      <c r="Q662" s="12">
        <f t="shared" si="83"/>
        <v>0</v>
      </c>
      <c r="R662" s="12">
        <f>IF(E662&lt;1,0,IF(A662&lt;(Støtteark!$H$4-5),0,(IF(G662="Utførelse",(K662+L662+M662+N662+O662+P662),IF(G662="Fagkontroll",(Q662),0)))))</f>
        <v>0</v>
      </c>
      <c r="S662" s="12">
        <f>IF(A662&lt;(Støtteark!$H$4-5),0,B662)</f>
        <v>0</v>
      </c>
    </row>
    <row r="663" spans="1:19" x14ac:dyDescent="0.25">
      <c r="A663" s="20"/>
      <c r="B663" s="20"/>
      <c r="C663" s="20"/>
      <c r="D663" s="20"/>
      <c r="E663" s="20"/>
      <c r="F663" s="20"/>
      <c r="G663" s="20"/>
      <c r="H663" s="20"/>
      <c r="I663" s="20"/>
      <c r="J663" s="32"/>
      <c r="K663" s="12">
        <f t="shared" si="77"/>
        <v>0</v>
      </c>
      <c r="L663" s="12">
        <f t="shared" si="78"/>
        <v>0</v>
      </c>
      <c r="M663" s="12">
        <f t="shared" si="79"/>
        <v>0</v>
      </c>
      <c r="N663" s="12">
        <f t="shared" si="80"/>
        <v>0</v>
      </c>
      <c r="O663" s="12">
        <f t="shared" si="81"/>
        <v>0</v>
      </c>
      <c r="P663" s="12">
        <f t="shared" si="82"/>
        <v>0</v>
      </c>
      <c r="Q663" s="12">
        <f t="shared" si="83"/>
        <v>0</v>
      </c>
      <c r="R663" s="12">
        <f>IF(E663&lt;1,0,IF(A663&lt;(Støtteark!$H$4-5),0,(IF(G663="Utførelse",(K663+L663+M663+N663+O663+P663),IF(G663="Fagkontroll",(Q663),0)))))</f>
        <v>0</v>
      </c>
      <c r="S663" s="12">
        <f>IF(A663&lt;(Støtteark!$H$4-5),0,B663)</f>
        <v>0</v>
      </c>
    </row>
    <row r="664" spans="1:19" x14ac:dyDescent="0.25">
      <c r="A664" s="20"/>
      <c r="B664" s="20"/>
      <c r="C664" s="20"/>
      <c r="D664" s="20"/>
      <c r="E664" s="20"/>
      <c r="F664" s="20"/>
      <c r="G664" s="20"/>
      <c r="H664" s="20"/>
      <c r="I664" s="20"/>
      <c r="J664" s="32"/>
      <c r="K664" s="12">
        <f t="shared" si="77"/>
        <v>0</v>
      </c>
      <c r="L664" s="12">
        <f t="shared" si="78"/>
        <v>0</v>
      </c>
      <c r="M664" s="12">
        <f t="shared" si="79"/>
        <v>0</v>
      </c>
      <c r="N664" s="12">
        <f t="shared" si="80"/>
        <v>0</v>
      </c>
      <c r="O664" s="12">
        <f t="shared" si="81"/>
        <v>0</v>
      </c>
      <c r="P664" s="12">
        <f t="shared" si="82"/>
        <v>0</v>
      </c>
      <c r="Q664" s="12">
        <f t="shared" si="83"/>
        <v>0</v>
      </c>
      <c r="R664" s="12">
        <f>IF(E664&lt;1,0,IF(A664&lt;(Støtteark!$H$4-5),0,(IF(G664="Utførelse",(K664+L664+M664+N664+O664+P664),IF(G664="Fagkontroll",(Q664),0)))))</f>
        <v>0</v>
      </c>
      <c r="S664" s="12">
        <f>IF(A664&lt;(Støtteark!$H$4-5),0,B664)</f>
        <v>0</v>
      </c>
    </row>
    <row r="665" spans="1:19" x14ac:dyDescent="0.25">
      <c r="A665" s="20"/>
      <c r="B665" s="20"/>
      <c r="C665" s="20"/>
      <c r="D665" s="20"/>
      <c r="E665" s="20"/>
      <c r="F665" s="20"/>
      <c r="G665" s="20"/>
      <c r="H665" s="20"/>
      <c r="I665" s="20"/>
      <c r="J665" s="32"/>
      <c r="K665" s="12">
        <f t="shared" si="77"/>
        <v>0</v>
      </c>
      <c r="L665" s="12">
        <f t="shared" si="78"/>
        <v>0</v>
      </c>
      <c r="M665" s="12">
        <f t="shared" si="79"/>
        <v>0</v>
      </c>
      <c r="N665" s="12">
        <f t="shared" si="80"/>
        <v>0</v>
      </c>
      <c r="O665" s="12">
        <f t="shared" si="81"/>
        <v>0</v>
      </c>
      <c r="P665" s="12">
        <f t="shared" si="82"/>
        <v>0</v>
      </c>
      <c r="Q665" s="12">
        <f t="shared" si="83"/>
        <v>0</v>
      </c>
      <c r="R665" s="12">
        <f>IF(E665&lt;1,0,IF(A665&lt;(Støtteark!$H$4-5),0,(IF(G665="Utførelse",(K665+L665+M665+N665+O665+P665),IF(G665="Fagkontroll",(Q665),0)))))</f>
        <v>0</v>
      </c>
      <c r="S665" s="12">
        <f>IF(A665&lt;(Støtteark!$H$4-5),0,B665)</f>
        <v>0</v>
      </c>
    </row>
    <row r="666" spans="1:19" x14ac:dyDescent="0.25">
      <c r="A666" s="20"/>
      <c r="B666" s="20"/>
      <c r="C666" s="20"/>
      <c r="D666" s="20"/>
      <c r="E666" s="20"/>
      <c r="F666" s="20"/>
      <c r="G666" s="20"/>
      <c r="H666" s="20"/>
      <c r="I666" s="20"/>
      <c r="J666" s="32"/>
      <c r="K666" s="12">
        <f t="shared" si="77"/>
        <v>0</v>
      </c>
      <c r="L666" s="12">
        <f t="shared" si="78"/>
        <v>0</v>
      </c>
      <c r="M666" s="12">
        <f t="shared" si="79"/>
        <v>0</v>
      </c>
      <c r="N666" s="12">
        <f t="shared" si="80"/>
        <v>0</v>
      </c>
      <c r="O666" s="12">
        <f t="shared" si="81"/>
        <v>0</v>
      </c>
      <c r="P666" s="12">
        <f t="shared" si="82"/>
        <v>0</v>
      </c>
      <c r="Q666" s="12">
        <f t="shared" si="83"/>
        <v>0</v>
      </c>
      <c r="R666" s="12">
        <f>IF(E666&lt;1,0,IF(A666&lt;(Støtteark!$H$4-5),0,(IF(G666="Utførelse",(K666+L666+M666+N666+O666+P666),IF(G666="Fagkontroll",(Q666),0)))))</f>
        <v>0</v>
      </c>
      <c r="S666" s="12">
        <f>IF(A666&lt;(Støtteark!$H$4-5),0,B666)</f>
        <v>0</v>
      </c>
    </row>
    <row r="667" spans="1:19" x14ac:dyDescent="0.25">
      <c r="A667" s="20"/>
      <c r="B667" s="20"/>
      <c r="C667" s="20"/>
      <c r="D667" s="20"/>
      <c r="E667" s="20"/>
      <c r="F667" s="20"/>
      <c r="G667" s="20"/>
      <c r="H667" s="20"/>
      <c r="I667" s="20"/>
      <c r="J667" s="32"/>
      <c r="K667" s="12">
        <f t="shared" si="77"/>
        <v>0</v>
      </c>
      <c r="L667" s="12">
        <f t="shared" si="78"/>
        <v>0</v>
      </c>
      <c r="M667" s="12">
        <f t="shared" si="79"/>
        <v>0</v>
      </c>
      <c r="N667" s="12">
        <f t="shared" si="80"/>
        <v>0</v>
      </c>
      <c r="O667" s="12">
        <f t="shared" si="81"/>
        <v>0</v>
      </c>
      <c r="P667" s="12">
        <f t="shared" si="82"/>
        <v>0</v>
      </c>
      <c r="Q667" s="12">
        <f t="shared" si="83"/>
        <v>0</v>
      </c>
      <c r="R667" s="12">
        <f>IF(E667&lt;1,0,IF(A667&lt;(Støtteark!$H$4-5),0,(IF(G667="Utførelse",(K667+L667+M667+N667+O667+P667),IF(G667="Fagkontroll",(Q667),0)))))</f>
        <v>0</v>
      </c>
      <c r="S667" s="12">
        <f>IF(A667&lt;(Støtteark!$H$4-5),0,B667)</f>
        <v>0</v>
      </c>
    </row>
    <row r="668" spans="1:19" x14ac:dyDescent="0.25">
      <c r="A668" s="20"/>
      <c r="B668" s="20"/>
      <c r="C668" s="20"/>
      <c r="D668" s="20"/>
      <c r="E668" s="20"/>
      <c r="F668" s="20"/>
      <c r="G668" s="20"/>
      <c r="H668" s="20"/>
      <c r="I668" s="20"/>
      <c r="J668" s="32"/>
      <c r="K668" s="12">
        <f t="shared" si="77"/>
        <v>0</v>
      </c>
      <c r="L668" s="12">
        <f t="shared" si="78"/>
        <v>0</v>
      </c>
      <c r="M668" s="12">
        <f t="shared" si="79"/>
        <v>0</v>
      </c>
      <c r="N668" s="12">
        <f t="shared" si="80"/>
        <v>0</v>
      </c>
      <c r="O668" s="12">
        <f t="shared" si="81"/>
        <v>0</v>
      </c>
      <c r="P668" s="12">
        <f t="shared" si="82"/>
        <v>0</v>
      </c>
      <c r="Q668" s="12">
        <f t="shared" si="83"/>
        <v>0</v>
      </c>
      <c r="R668" s="12">
        <f>IF(E668&lt;1,0,IF(A668&lt;(Støtteark!$H$4-5),0,(IF(G668="Utførelse",(K668+L668+M668+N668+O668+P668),IF(G668="Fagkontroll",(Q668),0)))))</f>
        <v>0</v>
      </c>
      <c r="S668" s="12">
        <f>IF(A668&lt;(Støtteark!$H$4-5),0,B668)</f>
        <v>0</v>
      </c>
    </row>
    <row r="669" spans="1:19" x14ac:dyDescent="0.25">
      <c r="A669" s="20"/>
      <c r="B669" s="20"/>
      <c r="C669" s="20"/>
      <c r="D669" s="20"/>
      <c r="E669" s="20"/>
      <c r="F669" s="20"/>
      <c r="G669" s="20"/>
      <c r="H669" s="20"/>
      <c r="I669" s="20"/>
      <c r="J669" s="32"/>
      <c r="K669" s="12">
        <f t="shared" si="77"/>
        <v>0</v>
      </c>
      <c r="L669" s="12">
        <f t="shared" si="78"/>
        <v>0</v>
      </c>
      <c r="M669" s="12">
        <f t="shared" si="79"/>
        <v>0</v>
      </c>
      <c r="N669" s="12">
        <f t="shared" si="80"/>
        <v>0</v>
      </c>
      <c r="O669" s="12">
        <f t="shared" si="81"/>
        <v>0</v>
      </c>
      <c r="P669" s="12">
        <f t="shared" si="82"/>
        <v>0</v>
      </c>
      <c r="Q669" s="12">
        <f t="shared" si="83"/>
        <v>0</v>
      </c>
      <c r="R669" s="12">
        <f>IF(E669&lt;1,0,IF(A669&lt;(Støtteark!$H$4-5),0,(IF(G669="Utførelse",(K669+L669+M669+N669+O669+P669),IF(G669="Fagkontroll",(Q669),0)))))</f>
        <v>0</v>
      </c>
      <c r="S669" s="12">
        <f>IF(A669&lt;(Støtteark!$H$4-5),0,B669)</f>
        <v>0</v>
      </c>
    </row>
    <row r="670" spans="1:19" x14ac:dyDescent="0.25">
      <c r="A670" s="20"/>
      <c r="B670" s="20"/>
      <c r="C670" s="20"/>
      <c r="D670" s="20"/>
      <c r="E670" s="20"/>
      <c r="F670" s="20"/>
      <c r="G670" s="20"/>
      <c r="H670" s="20"/>
      <c r="I670" s="20"/>
      <c r="J670" s="32"/>
      <c r="K670" s="12">
        <f t="shared" si="77"/>
        <v>0</v>
      </c>
      <c r="L670" s="12">
        <f t="shared" si="78"/>
        <v>0</v>
      </c>
      <c r="M670" s="12">
        <f t="shared" si="79"/>
        <v>0</v>
      </c>
      <c r="N670" s="12">
        <f t="shared" si="80"/>
        <v>0</v>
      </c>
      <c r="O670" s="12">
        <f t="shared" si="81"/>
        <v>0</v>
      </c>
      <c r="P670" s="12">
        <f t="shared" si="82"/>
        <v>0</v>
      </c>
      <c r="Q670" s="12">
        <f t="shared" si="83"/>
        <v>0</v>
      </c>
      <c r="R670" s="12">
        <f>IF(E670&lt;1,0,IF(A670&lt;(Støtteark!$H$4-5),0,(IF(G670="Utførelse",(K670+L670+M670+N670+O670+P670),IF(G670="Fagkontroll",(Q670),0)))))</f>
        <v>0</v>
      </c>
      <c r="S670" s="12">
        <f>IF(A670&lt;(Støtteark!$H$4-5),0,B670)</f>
        <v>0</v>
      </c>
    </row>
    <row r="671" spans="1:19" x14ac:dyDescent="0.25">
      <c r="A671" s="20"/>
      <c r="B671" s="20"/>
      <c r="C671" s="20"/>
      <c r="D671" s="20"/>
      <c r="E671" s="20"/>
      <c r="F671" s="20"/>
      <c r="G671" s="20"/>
      <c r="H671" s="20"/>
      <c r="I671" s="20"/>
      <c r="J671" s="32"/>
      <c r="K671" s="12">
        <f t="shared" si="77"/>
        <v>0</v>
      </c>
      <c r="L671" s="12">
        <f t="shared" si="78"/>
        <v>0</v>
      </c>
      <c r="M671" s="12">
        <f t="shared" si="79"/>
        <v>0</v>
      </c>
      <c r="N671" s="12">
        <f t="shared" si="80"/>
        <v>0</v>
      </c>
      <c r="O671" s="12">
        <f t="shared" si="81"/>
        <v>0</v>
      </c>
      <c r="P671" s="12">
        <f t="shared" si="82"/>
        <v>0</v>
      </c>
      <c r="Q671" s="12">
        <f t="shared" si="83"/>
        <v>0</v>
      </c>
      <c r="R671" s="12">
        <f>IF(E671&lt;1,0,IF(A671&lt;(Støtteark!$H$4-5),0,(IF(G671="Utførelse",(K671+L671+M671+N671+O671+P671),IF(G671="Fagkontroll",(Q671),0)))))</f>
        <v>0</v>
      </c>
      <c r="S671" s="12">
        <f>IF(A671&lt;(Støtteark!$H$4-5),0,B671)</f>
        <v>0</v>
      </c>
    </row>
    <row r="672" spans="1:19" x14ac:dyDescent="0.25">
      <c r="A672" s="20"/>
      <c r="B672" s="20"/>
      <c r="C672" s="20"/>
      <c r="D672" s="20"/>
      <c r="E672" s="20"/>
      <c r="F672" s="20"/>
      <c r="G672" s="20"/>
      <c r="H672" s="20"/>
      <c r="I672" s="20"/>
      <c r="J672" s="32"/>
      <c r="K672" s="12">
        <f t="shared" si="77"/>
        <v>0</v>
      </c>
      <c r="L672" s="12">
        <f t="shared" si="78"/>
        <v>0</v>
      </c>
      <c r="M672" s="12">
        <f t="shared" si="79"/>
        <v>0</v>
      </c>
      <c r="N672" s="12">
        <f t="shared" si="80"/>
        <v>0</v>
      </c>
      <c r="O672" s="12">
        <f t="shared" si="81"/>
        <v>0</v>
      </c>
      <c r="P672" s="12">
        <f t="shared" si="82"/>
        <v>0</v>
      </c>
      <c r="Q672" s="12">
        <f t="shared" si="83"/>
        <v>0</v>
      </c>
      <c r="R672" s="12">
        <f>IF(E672&lt;1,0,IF(A672&lt;(Støtteark!$H$4-5),0,(IF(G672="Utførelse",(K672+L672+M672+N672+O672+P672),IF(G672="Fagkontroll",(Q672),0)))))</f>
        <v>0</v>
      </c>
      <c r="S672" s="12">
        <f>IF(A672&lt;(Støtteark!$H$4-5),0,B672)</f>
        <v>0</v>
      </c>
    </row>
    <row r="673" spans="1:19" x14ac:dyDescent="0.25">
      <c r="A673" s="20"/>
      <c r="B673" s="20"/>
      <c r="C673" s="20"/>
      <c r="D673" s="20"/>
      <c r="E673" s="20"/>
      <c r="F673" s="20"/>
      <c r="G673" s="20"/>
      <c r="H673" s="20"/>
      <c r="I673" s="20"/>
      <c r="J673" s="32"/>
      <c r="K673" s="12">
        <f t="shared" si="77"/>
        <v>0</v>
      </c>
      <c r="L673" s="12">
        <f t="shared" si="78"/>
        <v>0</v>
      </c>
      <c r="M673" s="12">
        <f t="shared" si="79"/>
        <v>0</v>
      </c>
      <c r="N673" s="12">
        <f t="shared" si="80"/>
        <v>0</v>
      </c>
      <c r="O673" s="12">
        <f t="shared" si="81"/>
        <v>0</v>
      </c>
      <c r="P673" s="12">
        <f t="shared" si="82"/>
        <v>0</v>
      </c>
      <c r="Q673" s="12">
        <f t="shared" si="83"/>
        <v>0</v>
      </c>
      <c r="R673" s="12">
        <f>IF(E673&lt;1,0,IF(A673&lt;(Støtteark!$H$4-5),0,(IF(G673="Utførelse",(K673+L673+M673+N673+O673+P673),IF(G673="Fagkontroll",(Q673),0)))))</f>
        <v>0</v>
      </c>
      <c r="S673" s="12">
        <f>IF(A673&lt;(Støtteark!$H$4-5),0,B673)</f>
        <v>0</v>
      </c>
    </row>
    <row r="674" spans="1:19" x14ac:dyDescent="0.25">
      <c r="A674" s="20"/>
      <c r="B674" s="20"/>
      <c r="C674" s="20"/>
      <c r="D674" s="20"/>
      <c r="E674" s="20"/>
      <c r="F674" s="20"/>
      <c r="G674" s="20"/>
      <c r="H674" s="20"/>
      <c r="I674" s="20"/>
      <c r="J674" s="32"/>
      <c r="K674" s="12">
        <f t="shared" si="77"/>
        <v>0</v>
      </c>
      <c r="L674" s="12">
        <f t="shared" si="78"/>
        <v>0</v>
      </c>
      <c r="M674" s="12">
        <f t="shared" si="79"/>
        <v>0</v>
      </c>
      <c r="N674" s="12">
        <f t="shared" si="80"/>
        <v>0</v>
      </c>
      <c r="O674" s="12">
        <f t="shared" si="81"/>
        <v>0</v>
      </c>
      <c r="P674" s="12">
        <f t="shared" si="82"/>
        <v>0</v>
      </c>
      <c r="Q674" s="12">
        <f t="shared" si="83"/>
        <v>0</v>
      </c>
      <c r="R674" s="12">
        <f>IF(E674&lt;1,0,IF(A674&lt;(Støtteark!$H$4-5),0,(IF(G674="Utførelse",(K674+L674+M674+N674+O674+P674),IF(G674="Fagkontroll",(Q674),0)))))</f>
        <v>0</v>
      </c>
      <c r="S674" s="12">
        <f>IF(A674&lt;(Støtteark!$H$4-5),0,B674)</f>
        <v>0</v>
      </c>
    </row>
    <row r="675" spans="1:19" x14ac:dyDescent="0.25">
      <c r="A675" s="20"/>
      <c r="B675" s="20"/>
      <c r="C675" s="20"/>
      <c r="D675" s="20"/>
      <c r="E675" s="20"/>
      <c r="F675" s="20"/>
      <c r="G675" s="20"/>
      <c r="H675" s="20"/>
      <c r="I675" s="20"/>
      <c r="J675" s="32"/>
      <c r="K675" s="12">
        <f t="shared" si="77"/>
        <v>0</v>
      </c>
      <c r="L675" s="12">
        <f t="shared" si="78"/>
        <v>0</v>
      </c>
      <c r="M675" s="12">
        <f t="shared" si="79"/>
        <v>0</v>
      </c>
      <c r="N675" s="12">
        <f t="shared" si="80"/>
        <v>0</v>
      </c>
      <c r="O675" s="12">
        <f t="shared" si="81"/>
        <v>0</v>
      </c>
      <c r="P675" s="12">
        <f t="shared" si="82"/>
        <v>0</v>
      </c>
      <c r="Q675" s="12">
        <f t="shared" si="83"/>
        <v>0</v>
      </c>
      <c r="R675" s="12">
        <f>IF(E675&lt;1,0,IF(A675&lt;(Støtteark!$H$4-5),0,(IF(G675="Utførelse",(K675+L675+M675+N675+O675+P675),IF(G675="Fagkontroll",(Q675),0)))))</f>
        <v>0</v>
      </c>
      <c r="S675" s="12">
        <f>IF(A675&lt;(Støtteark!$H$4-5),0,B675)</f>
        <v>0</v>
      </c>
    </row>
    <row r="676" spans="1:19" x14ac:dyDescent="0.25">
      <c r="A676" s="20"/>
      <c r="B676" s="20"/>
      <c r="C676" s="20"/>
      <c r="D676" s="20"/>
      <c r="E676" s="20"/>
      <c r="F676" s="20"/>
      <c r="G676" s="20"/>
      <c r="H676" s="20"/>
      <c r="I676" s="20"/>
      <c r="J676" s="32"/>
      <c r="K676" s="12">
        <f t="shared" si="77"/>
        <v>0</v>
      </c>
      <c r="L676" s="12">
        <f t="shared" si="78"/>
        <v>0</v>
      </c>
      <c r="M676" s="12">
        <f t="shared" si="79"/>
        <v>0</v>
      </c>
      <c r="N676" s="12">
        <f t="shared" si="80"/>
        <v>0</v>
      </c>
      <c r="O676" s="12">
        <f t="shared" si="81"/>
        <v>0</v>
      </c>
      <c r="P676" s="12">
        <f t="shared" si="82"/>
        <v>0</v>
      </c>
      <c r="Q676" s="12">
        <f t="shared" si="83"/>
        <v>0</v>
      </c>
      <c r="R676" s="12">
        <f>IF(E676&lt;1,0,IF(A676&lt;(Støtteark!$H$4-5),0,(IF(G676="Utførelse",(K676+L676+M676+N676+O676+P676),IF(G676="Fagkontroll",(Q676),0)))))</f>
        <v>0</v>
      </c>
      <c r="S676" s="12">
        <f>IF(A676&lt;(Støtteark!$H$4-5),0,B676)</f>
        <v>0</v>
      </c>
    </row>
    <row r="677" spans="1:19" x14ac:dyDescent="0.25">
      <c r="A677" s="20"/>
      <c r="B677" s="20"/>
      <c r="C677" s="20"/>
      <c r="D677" s="20"/>
      <c r="E677" s="20"/>
      <c r="F677" s="20"/>
      <c r="G677" s="20"/>
      <c r="H677" s="20"/>
      <c r="I677" s="20"/>
      <c r="J677" s="32"/>
      <c r="K677" s="12">
        <f t="shared" si="77"/>
        <v>0</v>
      </c>
      <c r="L677" s="12">
        <f t="shared" si="78"/>
        <v>0</v>
      </c>
      <c r="M677" s="12">
        <f t="shared" si="79"/>
        <v>0</v>
      </c>
      <c r="N677" s="12">
        <f t="shared" si="80"/>
        <v>0</v>
      </c>
      <c r="O677" s="12">
        <f t="shared" si="81"/>
        <v>0</v>
      </c>
      <c r="P677" s="12">
        <f t="shared" si="82"/>
        <v>0</v>
      </c>
      <c r="Q677" s="12">
        <f t="shared" si="83"/>
        <v>0</v>
      </c>
      <c r="R677" s="12">
        <f>IF(E677&lt;1,0,IF(A677&lt;(Støtteark!$H$4-5),0,(IF(G677="Utførelse",(K677+L677+M677+N677+O677+P677),IF(G677="Fagkontroll",(Q677),0)))))</f>
        <v>0</v>
      </c>
      <c r="S677" s="12">
        <f>IF(A677&lt;(Støtteark!$H$4-5),0,B677)</f>
        <v>0</v>
      </c>
    </row>
    <row r="678" spans="1:19" x14ac:dyDescent="0.25">
      <c r="A678" s="20"/>
      <c r="B678" s="20"/>
      <c r="C678" s="20"/>
      <c r="D678" s="20"/>
      <c r="E678" s="20"/>
      <c r="F678" s="20"/>
      <c r="G678" s="20"/>
      <c r="H678" s="20"/>
      <c r="I678" s="20"/>
      <c r="J678" s="32"/>
      <c r="K678" s="12">
        <f t="shared" si="77"/>
        <v>0</v>
      </c>
      <c r="L678" s="12">
        <f t="shared" si="78"/>
        <v>0</v>
      </c>
      <c r="M678" s="12">
        <f t="shared" si="79"/>
        <v>0</v>
      </c>
      <c r="N678" s="12">
        <f t="shared" si="80"/>
        <v>0</v>
      </c>
      <c r="O678" s="12">
        <f t="shared" si="81"/>
        <v>0</v>
      </c>
      <c r="P678" s="12">
        <f t="shared" si="82"/>
        <v>0</v>
      </c>
      <c r="Q678" s="12">
        <f t="shared" si="83"/>
        <v>0</v>
      </c>
      <c r="R678" s="12">
        <f>IF(E678&lt;1,0,IF(A678&lt;(Støtteark!$H$4-5),0,(IF(G678="Utførelse",(K678+L678+M678+N678+O678+P678),IF(G678="Fagkontroll",(Q678),0)))))</f>
        <v>0</v>
      </c>
      <c r="S678" s="12">
        <f>IF(A678&lt;(Støtteark!$H$4-5),0,B678)</f>
        <v>0</v>
      </c>
    </row>
    <row r="679" spans="1:19" x14ac:dyDescent="0.25">
      <c r="A679" s="20"/>
      <c r="B679" s="20"/>
      <c r="C679" s="20"/>
      <c r="D679" s="20"/>
      <c r="E679" s="20"/>
      <c r="F679" s="20"/>
      <c r="G679" s="20"/>
      <c r="H679" s="20"/>
      <c r="I679" s="20"/>
      <c r="J679" s="32"/>
      <c r="K679" s="12">
        <f t="shared" si="77"/>
        <v>0</v>
      </c>
      <c r="L679" s="12">
        <f t="shared" si="78"/>
        <v>0</v>
      </c>
      <c r="M679" s="12">
        <f t="shared" si="79"/>
        <v>0</v>
      </c>
      <c r="N679" s="12">
        <f t="shared" si="80"/>
        <v>0</v>
      </c>
      <c r="O679" s="12">
        <f t="shared" si="81"/>
        <v>0</v>
      </c>
      <c r="P679" s="12">
        <f t="shared" si="82"/>
        <v>0</v>
      </c>
      <c r="Q679" s="12">
        <f t="shared" si="83"/>
        <v>0</v>
      </c>
      <c r="R679" s="12">
        <f>IF(E679&lt;1,0,IF(A679&lt;(Støtteark!$H$4-5),0,(IF(G679="Utførelse",(K679+L679+M679+N679+O679+P679),IF(G679="Fagkontroll",(Q679),0)))))</f>
        <v>0</v>
      </c>
      <c r="S679" s="12">
        <f>IF(A679&lt;(Støtteark!$H$4-5),0,B679)</f>
        <v>0</v>
      </c>
    </row>
    <row r="680" spans="1:19" x14ac:dyDescent="0.25">
      <c r="A680" s="20"/>
      <c r="B680" s="20"/>
      <c r="C680" s="20"/>
      <c r="D680" s="20"/>
      <c r="E680" s="20"/>
      <c r="F680" s="20"/>
      <c r="G680" s="20"/>
      <c r="H680" s="20"/>
      <c r="I680" s="20"/>
      <c r="J680" s="32"/>
      <c r="K680" s="12">
        <f t="shared" si="77"/>
        <v>0</v>
      </c>
      <c r="L680" s="12">
        <f t="shared" si="78"/>
        <v>0</v>
      </c>
      <c r="M680" s="12">
        <f t="shared" si="79"/>
        <v>0</v>
      </c>
      <c r="N680" s="12">
        <f t="shared" si="80"/>
        <v>0</v>
      </c>
      <c r="O680" s="12">
        <f t="shared" si="81"/>
        <v>0</v>
      </c>
      <c r="P680" s="12">
        <f t="shared" si="82"/>
        <v>0</v>
      </c>
      <c r="Q680" s="12">
        <f t="shared" si="83"/>
        <v>0</v>
      </c>
      <c r="R680" s="12">
        <f>IF(E680&lt;1,0,IF(A680&lt;(Støtteark!$H$4-5),0,(IF(G680="Utførelse",(K680+L680+M680+N680+O680+P680),IF(G680="Fagkontroll",(Q680),0)))))</f>
        <v>0</v>
      </c>
      <c r="S680" s="12">
        <f>IF(A680&lt;(Støtteark!$H$4-5),0,B680)</f>
        <v>0</v>
      </c>
    </row>
    <row r="681" spans="1:19" x14ac:dyDescent="0.25">
      <c r="A681" s="20"/>
      <c r="B681" s="20"/>
      <c r="C681" s="20"/>
      <c r="D681" s="20"/>
      <c r="E681" s="20"/>
      <c r="F681" s="20"/>
      <c r="G681" s="20"/>
      <c r="H681" s="20"/>
      <c r="I681" s="20"/>
      <c r="J681" s="32"/>
      <c r="K681" s="12">
        <f t="shared" si="77"/>
        <v>0</v>
      </c>
      <c r="L681" s="12">
        <f t="shared" si="78"/>
        <v>0</v>
      </c>
      <c r="M681" s="12">
        <f t="shared" si="79"/>
        <v>0</v>
      </c>
      <c r="N681" s="12">
        <f t="shared" si="80"/>
        <v>0</v>
      </c>
      <c r="O681" s="12">
        <f t="shared" si="81"/>
        <v>0</v>
      </c>
      <c r="P681" s="12">
        <f t="shared" si="82"/>
        <v>0</v>
      </c>
      <c r="Q681" s="12">
        <f t="shared" si="83"/>
        <v>0</v>
      </c>
      <c r="R681" s="12">
        <f>IF(E681&lt;1,0,IF(A681&lt;(Støtteark!$H$4-5),0,(IF(G681="Utførelse",(K681+L681+M681+N681+O681+P681),IF(G681="Fagkontroll",(Q681),0)))))</f>
        <v>0</v>
      </c>
      <c r="S681" s="12">
        <f>IF(A681&lt;(Støtteark!$H$4-5),0,B681)</f>
        <v>0</v>
      </c>
    </row>
    <row r="682" spans="1:19" x14ac:dyDescent="0.25">
      <c r="A682" s="20"/>
      <c r="B682" s="20"/>
      <c r="C682" s="20"/>
      <c r="D682" s="20"/>
      <c r="E682" s="20"/>
      <c r="F682" s="20"/>
      <c r="G682" s="20"/>
      <c r="H682" s="20"/>
      <c r="I682" s="20"/>
      <c r="J682" s="32"/>
      <c r="K682" s="12">
        <f t="shared" si="77"/>
        <v>0</v>
      </c>
      <c r="L682" s="12">
        <f t="shared" si="78"/>
        <v>0</v>
      </c>
      <c r="M682" s="12">
        <f t="shared" si="79"/>
        <v>0</v>
      </c>
      <c r="N682" s="12">
        <f t="shared" si="80"/>
        <v>0</v>
      </c>
      <c r="O682" s="12">
        <f t="shared" si="81"/>
        <v>0</v>
      </c>
      <c r="P682" s="12">
        <f t="shared" si="82"/>
        <v>0</v>
      </c>
      <c r="Q682" s="12">
        <f t="shared" si="83"/>
        <v>0</v>
      </c>
      <c r="R682" s="12">
        <f>IF(E682&lt;1,0,IF(A682&lt;(Støtteark!$H$4-5),0,(IF(G682="Utførelse",(K682+L682+M682+N682+O682+P682),IF(G682="Fagkontroll",(Q682),0)))))</f>
        <v>0</v>
      </c>
      <c r="S682" s="12">
        <f>IF(A682&lt;(Støtteark!$H$4-5),0,B682)</f>
        <v>0</v>
      </c>
    </row>
    <row r="683" spans="1:19" x14ac:dyDescent="0.25">
      <c r="A683" s="20"/>
      <c r="B683" s="20"/>
      <c r="C683" s="20"/>
      <c r="D683" s="20"/>
      <c r="E683" s="20"/>
      <c r="F683" s="20"/>
      <c r="G683" s="20"/>
      <c r="H683" s="20"/>
      <c r="I683" s="20"/>
      <c r="J683" s="32"/>
      <c r="K683" s="12">
        <f t="shared" si="77"/>
        <v>0</v>
      </c>
      <c r="L683" s="12">
        <f t="shared" si="78"/>
        <v>0</v>
      </c>
      <c r="M683" s="12">
        <f t="shared" si="79"/>
        <v>0</v>
      </c>
      <c r="N683" s="12">
        <f t="shared" si="80"/>
        <v>0</v>
      </c>
      <c r="O683" s="12">
        <f t="shared" si="81"/>
        <v>0</v>
      </c>
      <c r="P683" s="12">
        <f t="shared" si="82"/>
        <v>0</v>
      </c>
      <c r="Q683" s="12">
        <f t="shared" si="83"/>
        <v>0</v>
      </c>
      <c r="R683" s="12">
        <f>IF(E683&lt;1,0,IF(A683&lt;(Støtteark!$H$4-5),0,(IF(G683="Utførelse",(K683+L683+M683+N683+O683+P683),IF(G683="Fagkontroll",(Q683),0)))))</f>
        <v>0</v>
      </c>
      <c r="S683" s="12">
        <f>IF(A683&lt;(Støtteark!$H$4-5),0,B683)</f>
        <v>0</v>
      </c>
    </row>
    <row r="684" spans="1:19" x14ac:dyDescent="0.25">
      <c r="A684" s="20"/>
      <c r="B684" s="20"/>
      <c r="C684" s="20"/>
      <c r="D684" s="20"/>
      <c r="E684" s="20"/>
      <c r="F684" s="20"/>
      <c r="G684" s="20"/>
      <c r="H684" s="20"/>
      <c r="I684" s="20"/>
      <c r="J684" s="32"/>
      <c r="K684" s="12">
        <f t="shared" si="77"/>
        <v>0</v>
      </c>
      <c r="L684" s="12">
        <f t="shared" si="78"/>
        <v>0</v>
      </c>
      <c r="M684" s="12">
        <f t="shared" si="79"/>
        <v>0</v>
      </c>
      <c r="N684" s="12">
        <f t="shared" si="80"/>
        <v>0</v>
      </c>
      <c r="O684" s="12">
        <f t="shared" si="81"/>
        <v>0</v>
      </c>
      <c r="P684" s="12">
        <f t="shared" si="82"/>
        <v>0</v>
      </c>
      <c r="Q684" s="12">
        <f t="shared" si="83"/>
        <v>0</v>
      </c>
      <c r="R684" s="12">
        <f>IF(E684&lt;1,0,IF(A684&lt;(Støtteark!$H$4-5),0,(IF(G684="Utførelse",(K684+L684+M684+N684+O684+P684),IF(G684="Fagkontroll",(Q684),0)))))</f>
        <v>0</v>
      </c>
      <c r="S684" s="12">
        <f>IF(A684&lt;(Støtteark!$H$4-5),0,B684)</f>
        <v>0</v>
      </c>
    </row>
    <row r="685" spans="1:19" x14ac:dyDescent="0.25">
      <c r="A685" s="20"/>
      <c r="B685" s="20"/>
      <c r="C685" s="20"/>
      <c r="D685" s="20"/>
      <c r="E685" s="20"/>
      <c r="F685" s="20"/>
      <c r="G685" s="20"/>
      <c r="H685" s="20"/>
      <c r="I685" s="20"/>
      <c r="J685" s="32"/>
      <c r="K685" s="12">
        <f t="shared" si="77"/>
        <v>0</v>
      </c>
      <c r="L685" s="12">
        <f t="shared" si="78"/>
        <v>0</v>
      </c>
      <c r="M685" s="12">
        <f t="shared" si="79"/>
        <v>0</v>
      </c>
      <c r="N685" s="12">
        <f t="shared" si="80"/>
        <v>0</v>
      </c>
      <c r="O685" s="12">
        <f t="shared" si="81"/>
        <v>0</v>
      </c>
      <c r="P685" s="12">
        <f t="shared" si="82"/>
        <v>0</v>
      </c>
      <c r="Q685" s="12">
        <f t="shared" si="83"/>
        <v>0</v>
      </c>
      <c r="R685" s="12">
        <f>IF(E685&lt;1,0,IF(A685&lt;(Støtteark!$H$4-5),0,(IF(G685="Utførelse",(K685+L685+M685+N685+O685+P685),IF(G685="Fagkontroll",(Q685),0)))))</f>
        <v>0</v>
      </c>
      <c r="S685" s="12">
        <f>IF(A685&lt;(Støtteark!$H$4-5),0,B685)</f>
        <v>0</v>
      </c>
    </row>
    <row r="686" spans="1:19" x14ac:dyDescent="0.25">
      <c r="A686" s="20"/>
      <c r="B686" s="20"/>
      <c r="C686" s="20"/>
      <c r="D686" s="20"/>
      <c r="E686" s="20"/>
      <c r="F686" s="20"/>
      <c r="G686" s="20"/>
      <c r="H686" s="20"/>
      <c r="I686" s="20"/>
      <c r="J686" s="32"/>
      <c r="K686" s="12">
        <f t="shared" si="77"/>
        <v>0</v>
      </c>
      <c r="L686" s="12">
        <f t="shared" si="78"/>
        <v>0</v>
      </c>
      <c r="M686" s="12">
        <f t="shared" si="79"/>
        <v>0</v>
      </c>
      <c r="N686" s="12">
        <f t="shared" si="80"/>
        <v>0</v>
      </c>
      <c r="O686" s="12">
        <f t="shared" si="81"/>
        <v>0</v>
      </c>
      <c r="P686" s="12">
        <f t="shared" si="82"/>
        <v>0</v>
      </c>
      <c r="Q686" s="12">
        <f t="shared" si="83"/>
        <v>0</v>
      </c>
      <c r="R686" s="12">
        <f>IF(E686&lt;1,0,IF(A686&lt;(Støtteark!$H$4-5),0,(IF(G686="Utførelse",(K686+L686+M686+N686+O686+P686),IF(G686="Fagkontroll",(Q686),0)))))</f>
        <v>0</v>
      </c>
      <c r="S686" s="12">
        <f>IF(A686&lt;(Støtteark!$H$4-5),0,B686)</f>
        <v>0</v>
      </c>
    </row>
    <row r="687" spans="1:19" x14ac:dyDescent="0.25">
      <c r="A687" s="20"/>
      <c r="B687" s="20"/>
      <c r="C687" s="20"/>
      <c r="D687" s="20"/>
      <c r="E687" s="20"/>
      <c r="F687" s="20"/>
      <c r="G687" s="20"/>
      <c r="H687" s="20"/>
      <c r="I687" s="20"/>
      <c r="J687" s="32"/>
      <c r="K687" s="12">
        <f t="shared" si="77"/>
        <v>0</v>
      </c>
      <c r="L687" s="12">
        <f t="shared" si="78"/>
        <v>0</v>
      </c>
      <c r="M687" s="12">
        <f t="shared" si="79"/>
        <v>0</v>
      </c>
      <c r="N687" s="12">
        <f t="shared" si="80"/>
        <v>0</v>
      </c>
      <c r="O687" s="12">
        <f t="shared" si="81"/>
        <v>0</v>
      </c>
      <c r="P687" s="12">
        <f t="shared" si="82"/>
        <v>0</v>
      </c>
      <c r="Q687" s="12">
        <f t="shared" si="83"/>
        <v>0</v>
      </c>
      <c r="R687" s="12">
        <f>IF(E687&lt;1,0,IF(A687&lt;(Støtteark!$H$4-5),0,(IF(G687="Utførelse",(K687+L687+M687+N687+O687+P687),IF(G687="Fagkontroll",(Q687),0)))))</f>
        <v>0</v>
      </c>
      <c r="S687" s="12">
        <f>IF(A687&lt;(Støtteark!$H$4-5),0,B687)</f>
        <v>0</v>
      </c>
    </row>
    <row r="688" spans="1:19" x14ac:dyDescent="0.25">
      <c r="A688" s="20"/>
      <c r="B688" s="20"/>
      <c r="C688" s="20"/>
      <c r="D688" s="20"/>
      <c r="E688" s="20"/>
      <c r="F688" s="20"/>
      <c r="G688" s="20"/>
      <c r="H688" s="20"/>
      <c r="I688" s="20"/>
      <c r="J688" s="32"/>
      <c r="K688" s="12">
        <f t="shared" si="77"/>
        <v>0</v>
      </c>
      <c r="L688" s="12">
        <f t="shared" si="78"/>
        <v>0</v>
      </c>
      <c r="M688" s="12">
        <f t="shared" si="79"/>
        <v>0</v>
      </c>
      <c r="N688" s="12">
        <f t="shared" si="80"/>
        <v>0</v>
      </c>
      <c r="O688" s="12">
        <f t="shared" si="81"/>
        <v>0</v>
      </c>
      <c r="P688" s="12">
        <f t="shared" si="82"/>
        <v>0</v>
      </c>
      <c r="Q688" s="12">
        <f t="shared" si="83"/>
        <v>0</v>
      </c>
      <c r="R688" s="12">
        <f>IF(E688&lt;1,0,IF(A688&lt;(Støtteark!$H$4-5),0,(IF(G688="Utførelse",(K688+L688+M688+N688+O688+P688),IF(G688="Fagkontroll",(Q688),0)))))</f>
        <v>0</v>
      </c>
      <c r="S688" s="12">
        <f>IF(A688&lt;(Støtteark!$H$4-5),0,B688)</f>
        <v>0</v>
      </c>
    </row>
    <row r="689" spans="1:19" x14ac:dyDescent="0.25">
      <c r="A689" s="20"/>
      <c r="B689" s="20"/>
      <c r="C689" s="20"/>
      <c r="D689" s="20"/>
      <c r="E689" s="20"/>
      <c r="F689" s="20"/>
      <c r="G689" s="20"/>
      <c r="H689" s="20"/>
      <c r="I689" s="20"/>
      <c r="J689" s="32"/>
      <c r="K689" s="12">
        <f t="shared" si="77"/>
        <v>0</v>
      </c>
      <c r="L689" s="12">
        <f t="shared" si="78"/>
        <v>0</v>
      </c>
      <c r="M689" s="12">
        <f t="shared" si="79"/>
        <v>0</v>
      </c>
      <c r="N689" s="12">
        <f t="shared" si="80"/>
        <v>0</v>
      </c>
      <c r="O689" s="12">
        <f t="shared" si="81"/>
        <v>0</v>
      </c>
      <c r="P689" s="12">
        <f t="shared" si="82"/>
        <v>0</v>
      </c>
      <c r="Q689" s="12">
        <f t="shared" si="83"/>
        <v>0</v>
      </c>
      <c r="R689" s="12">
        <f>IF(E689&lt;1,0,IF(A689&lt;(Støtteark!$H$4-5),0,(IF(G689="Utførelse",(K689+L689+M689+N689+O689+P689),IF(G689="Fagkontroll",(Q689),0)))))</f>
        <v>0</v>
      </c>
      <c r="S689" s="12">
        <f>IF(A689&lt;(Støtteark!$H$4-5),0,B689)</f>
        <v>0</v>
      </c>
    </row>
    <row r="690" spans="1:19" x14ac:dyDescent="0.25">
      <c r="A690" s="20"/>
      <c r="B690" s="20"/>
      <c r="C690" s="20"/>
      <c r="D690" s="20"/>
      <c r="E690" s="20"/>
      <c r="F690" s="20"/>
      <c r="G690" s="20"/>
      <c r="H690" s="20"/>
      <c r="I690" s="20"/>
      <c r="J690" s="32"/>
      <c r="K690" s="12">
        <f t="shared" si="77"/>
        <v>0</v>
      </c>
      <c r="L690" s="12">
        <f t="shared" si="78"/>
        <v>0</v>
      </c>
      <c r="M690" s="12">
        <f t="shared" si="79"/>
        <v>0</v>
      </c>
      <c r="N690" s="12">
        <f t="shared" si="80"/>
        <v>0</v>
      </c>
      <c r="O690" s="12">
        <f t="shared" si="81"/>
        <v>0</v>
      </c>
      <c r="P690" s="12">
        <f t="shared" si="82"/>
        <v>0</v>
      </c>
      <c r="Q690" s="12">
        <f t="shared" si="83"/>
        <v>0</v>
      </c>
      <c r="R690" s="12">
        <f>IF(E690&lt;1,0,IF(A690&lt;(Støtteark!$H$4-5),0,(IF(G690="Utførelse",(K690+L690+M690+N690+O690+P690),IF(G690="Fagkontroll",(Q690),0)))))</f>
        <v>0</v>
      </c>
      <c r="S690" s="12">
        <f>IF(A690&lt;(Støtteark!$H$4-5),0,B690)</f>
        <v>0</v>
      </c>
    </row>
    <row r="691" spans="1:19" x14ac:dyDescent="0.25">
      <c r="A691" s="20"/>
      <c r="B691" s="20"/>
      <c r="C691" s="20"/>
      <c r="D691" s="20"/>
      <c r="E691" s="20"/>
      <c r="F691" s="20"/>
      <c r="G691" s="20"/>
      <c r="H691" s="20"/>
      <c r="I691" s="20"/>
      <c r="J691" s="32"/>
      <c r="K691" s="12">
        <f t="shared" si="77"/>
        <v>0</v>
      </c>
      <c r="L691" s="12">
        <f t="shared" si="78"/>
        <v>0</v>
      </c>
      <c r="M691" s="12">
        <f t="shared" si="79"/>
        <v>0</v>
      </c>
      <c r="N691" s="12">
        <f t="shared" si="80"/>
        <v>0</v>
      </c>
      <c r="O691" s="12">
        <f t="shared" si="81"/>
        <v>0</v>
      </c>
      <c r="P691" s="12">
        <f t="shared" si="82"/>
        <v>0</v>
      </c>
      <c r="Q691" s="12">
        <f t="shared" si="83"/>
        <v>0</v>
      </c>
      <c r="R691" s="12">
        <f>IF(E691&lt;1,0,IF(A691&lt;(Støtteark!$H$4-5),0,(IF(G691="Utførelse",(K691+L691+M691+N691+O691+P691),IF(G691="Fagkontroll",(Q691),0)))))</f>
        <v>0</v>
      </c>
      <c r="S691" s="12">
        <f>IF(A691&lt;(Støtteark!$H$4-5),0,B691)</f>
        <v>0</v>
      </c>
    </row>
    <row r="692" spans="1:19" x14ac:dyDescent="0.25">
      <c r="A692" s="20"/>
      <c r="B692" s="20"/>
      <c r="C692" s="20"/>
      <c r="D692" s="20"/>
      <c r="E692" s="20"/>
      <c r="F692" s="20"/>
      <c r="G692" s="20"/>
      <c r="H692" s="20"/>
      <c r="I692" s="20"/>
      <c r="J692" s="32"/>
      <c r="K692" s="12">
        <f t="shared" si="77"/>
        <v>0</v>
      </c>
      <c r="L692" s="12">
        <f t="shared" si="78"/>
        <v>0</v>
      </c>
      <c r="M692" s="12">
        <f t="shared" si="79"/>
        <v>0</v>
      </c>
      <c r="N692" s="12">
        <f t="shared" si="80"/>
        <v>0</v>
      </c>
      <c r="O692" s="12">
        <f t="shared" si="81"/>
        <v>0</v>
      </c>
      <c r="P692" s="12">
        <f t="shared" si="82"/>
        <v>0</v>
      </c>
      <c r="Q692" s="12">
        <f t="shared" si="83"/>
        <v>0</v>
      </c>
      <c r="R692" s="12">
        <f>IF(E692&lt;1,0,IF(A692&lt;(Støtteark!$H$4-5),0,(IF(G692="Utførelse",(K692+L692+M692+N692+O692+P692),IF(G692="Fagkontroll",(Q692),0)))))</f>
        <v>0</v>
      </c>
      <c r="S692" s="12">
        <f>IF(A692&lt;(Støtteark!$H$4-5),0,B692)</f>
        <v>0</v>
      </c>
    </row>
    <row r="693" spans="1:19" x14ac:dyDescent="0.25">
      <c r="A693" s="20"/>
      <c r="B693" s="20"/>
      <c r="C693" s="20"/>
      <c r="D693" s="20"/>
      <c r="E693" s="20"/>
      <c r="F693" s="20"/>
      <c r="G693" s="20"/>
      <c r="H693" s="20"/>
      <c r="I693" s="20"/>
      <c r="J693" s="32"/>
      <c r="K693" s="12">
        <f t="shared" si="77"/>
        <v>0</v>
      </c>
      <c r="L693" s="12">
        <f t="shared" si="78"/>
        <v>0</v>
      </c>
      <c r="M693" s="12">
        <f t="shared" si="79"/>
        <v>0</v>
      </c>
      <c r="N693" s="12">
        <f t="shared" si="80"/>
        <v>0</v>
      </c>
      <c r="O693" s="12">
        <f t="shared" si="81"/>
        <v>0</v>
      </c>
      <c r="P693" s="12">
        <f t="shared" si="82"/>
        <v>0</v>
      </c>
      <c r="Q693" s="12">
        <f t="shared" si="83"/>
        <v>0</v>
      </c>
      <c r="R693" s="12">
        <f>IF(E693&lt;1,0,IF(A693&lt;(Støtteark!$H$4-5),0,(IF(G693="Utførelse",(K693+L693+M693+N693+O693+P693),IF(G693="Fagkontroll",(Q693),0)))))</f>
        <v>0</v>
      </c>
      <c r="S693" s="12">
        <f>IF(A693&lt;(Støtteark!$H$4-5),0,B693)</f>
        <v>0</v>
      </c>
    </row>
    <row r="694" spans="1:19" x14ac:dyDescent="0.25">
      <c r="A694" s="20"/>
      <c r="B694" s="20"/>
      <c r="C694" s="20"/>
      <c r="D694" s="20"/>
      <c r="E694" s="20"/>
      <c r="F694" s="20"/>
      <c r="G694" s="20"/>
      <c r="H694" s="20"/>
      <c r="I694" s="20"/>
      <c r="J694" s="32"/>
      <c r="K694" s="12">
        <f t="shared" si="77"/>
        <v>0</v>
      </c>
      <c r="L694" s="12">
        <f t="shared" si="78"/>
        <v>0</v>
      </c>
      <c r="M694" s="12">
        <f t="shared" si="79"/>
        <v>0</v>
      </c>
      <c r="N694" s="12">
        <f t="shared" si="80"/>
        <v>0</v>
      </c>
      <c r="O694" s="12">
        <f t="shared" si="81"/>
        <v>0</v>
      </c>
      <c r="P694" s="12">
        <f t="shared" si="82"/>
        <v>0</v>
      </c>
      <c r="Q694" s="12">
        <f t="shared" si="83"/>
        <v>0</v>
      </c>
      <c r="R694" s="12">
        <f>IF(E694&lt;1,0,IF(A694&lt;(Støtteark!$H$4-5),0,(IF(G694="Utførelse",(K694+L694+M694+N694+O694+P694),IF(G694="Fagkontroll",(Q694),0)))))</f>
        <v>0</v>
      </c>
      <c r="S694" s="12">
        <f>IF(A694&lt;(Støtteark!$H$4-5),0,B694)</f>
        <v>0</v>
      </c>
    </row>
    <row r="695" spans="1:19" x14ac:dyDescent="0.25">
      <c r="A695" s="20"/>
      <c r="B695" s="20"/>
      <c r="C695" s="20"/>
      <c r="D695" s="20"/>
      <c r="E695" s="20"/>
      <c r="F695" s="20"/>
      <c r="G695" s="20"/>
      <c r="H695" s="20"/>
      <c r="I695" s="20"/>
      <c r="J695" s="32"/>
      <c r="K695" s="12">
        <f t="shared" si="77"/>
        <v>0</v>
      </c>
      <c r="L695" s="12">
        <f t="shared" si="78"/>
        <v>0</v>
      </c>
      <c r="M695" s="12">
        <f t="shared" si="79"/>
        <v>0</v>
      </c>
      <c r="N695" s="12">
        <f t="shared" si="80"/>
        <v>0</v>
      </c>
      <c r="O695" s="12">
        <f t="shared" si="81"/>
        <v>0</v>
      </c>
      <c r="P695" s="12">
        <f t="shared" si="82"/>
        <v>0</v>
      </c>
      <c r="Q695" s="12">
        <f t="shared" si="83"/>
        <v>0</v>
      </c>
      <c r="R695" s="12">
        <f>IF(E695&lt;1,0,IF(A695&lt;(Støtteark!$H$4-5),0,(IF(G695="Utførelse",(K695+L695+M695+N695+O695+P695),IF(G695="Fagkontroll",(Q695),0)))))</f>
        <v>0</v>
      </c>
      <c r="S695" s="12">
        <f>IF(A695&lt;(Støtteark!$H$4-5),0,B695)</f>
        <v>0</v>
      </c>
    </row>
    <row r="696" spans="1:19" x14ac:dyDescent="0.25">
      <c r="A696" s="20"/>
      <c r="B696" s="20"/>
      <c r="C696" s="20"/>
      <c r="D696" s="20"/>
      <c r="E696" s="20"/>
      <c r="F696" s="20"/>
      <c r="G696" s="20"/>
      <c r="H696" s="20"/>
      <c r="I696" s="20"/>
      <c r="J696" s="32"/>
      <c r="K696" s="12">
        <f t="shared" si="77"/>
        <v>0</v>
      </c>
      <c r="L696" s="12">
        <f t="shared" si="78"/>
        <v>0</v>
      </c>
      <c r="M696" s="12">
        <f t="shared" si="79"/>
        <v>0</v>
      </c>
      <c r="N696" s="12">
        <f t="shared" si="80"/>
        <v>0</v>
      </c>
      <c r="O696" s="12">
        <f t="shared" si="81"/>
        <v>0</v>
      </c>
      <c r="P696" s="12">
        <f t="shared" si="82"/>
        <v>0</v>
      </c>
      <c r="Q696" s="12">
        <f t="shared" si="83"/>
        <v>0</v>
      </c>
      <c r="R696" s="12">
        <f>IF(E696&lt;1,0,IF(A696&lt;(Støtteark!$H$4-5),0,(IF(G696="Utførelse",(K696+L696+M696+N696+O696+P696),IF(G696="Fagkontroll",(Q696),0)))))</f>
        <v>0</v>
      </c>
      <c r="S696" s="12">
        <f>IF(A696&lt;(Støtteark!$H$4-5),0,B696)</f>
        <v>0</v>
      </c>
    </row>
    <row r="697" spans="1:19" x14ac:dyDescent="0.25">
      <c r="A697" s="20"/>
      <c r="B697" s="20"/>
      <c r="C697" s="20"/>
      <c r="D697" s="20"/>
      <c r="E697" s="20"/>
      <c r="F697" s="20"/>
      <c r="G697" s="20"/>
      <c r="H697" s="20"/>
      <c r="I697" s="20"/>
      <c r="J697" s="32"/>
      <c r="K697" s="12">
        <f t="shared" si="77"/>
        <v>0</v>
      </c>
      <c r="L697" s="12">
        <f t="shared" si="78"/>
        <v>0</v>
      </c>
      <c r="M697" s="12">
        <f t="shared" si="79"/>
        <v>0</v>
      </c>
      <c r="N697" s="12">
        <f t="shared" si="80"/>
        <v>0</v>
      </c>
      <c r="O697" s="12">
        <f t="shared" si="81"/>
        <v>0</v>
      </c>
      <c r="P697" s="12">
        <f t="shared" si="82"/>
        <v>0</v>
      </c>
      <c r="Q697" s="12">
        <f t="shared" si="83"/>
        <v>0</v>
      </c>
      <c r="R697" s="12">
        <f>IF(E697&lt;1,0,IF(A697&lt;(Støtteark!$H$4-5),0,(IF(G697="Utførelse",(K697+L697+M697+N697+O697+P697),IF(G697="Fagkontroll",(Q697),0)))))</f>
        <v>0</v>
      </c>
      <c r="S697" s="12">
        <f>IF(A697&lt;(Støtteark!$H$4-5),0,B697)</f>
        <v>0</v>
      </c>
    </row>
    <row r="698" spans="1:19" x14ac:dyDescent="0.25">
      <c r="A698" s="20"/>
      <c r="B698" s="20"/>
      <c r="C698" s="20"/>
      <c r="D698" s="20"/>
      <c r="E698" s="20"/>
      <c r="F698" s="20"/>
      <c r="G698" s="20"/>
      <c r="H698" s="20"/>
      <c r="I698" s="20"/>
      <c r="J698" s="32"/>
      <c r="K698" s="12">
        <f t="shared" si="77"/>
        <v>0</v>
      </c>
      <c r="L698" s="12">
        <f t="shared" si="78"/>
        <v>0</v>
      </c>
      <c r="M698" s="12">
        <f t="shared" si="79"/>
        <v>0</v>
      </c>
      <c r="N698" s="12">
        <f t="shared" si="80"/>
        <v>0</v>
      </c>
      <c r="O698" s="12">
        <f t="shared" si="81"/>
        <v>0</v>
      </c>
      <c r="P698" s="12">
        <f t="shared" si="82"/>
        <v>0</v>
      </c>
      <c r="Q698" s="12">
        <f t="shared" si="83"/>
        <v>0</v>
      </c>
      <c r="R698" s="12">
        <f>IF(E698&lt;1,0,IF(A698&lt;(Støtteark!$H$4-5),0,(IF(G698="Utførelse",(K698+L698+M698+N698+O698+P698),IF(G698="Fagkontroll",(Q698),0)))))</f>
        <v>0</v>
      </c>
      <c r="S698" s="12">
        <f>IF(A698&lt;(Støtteark!$H$4-5),0,B698)</f>
        <v>0</v>
      </c>
    </row>
    <row r="699" spans="1:19" x14ac:dyDescent="0.25">
      <c r="A699" s="20"/>
      <c r="B699" s="20"/>
      <c r="C699" s="20"/>
      <c r="D699" s="20"/>
      <c r="E699" s="20"/>
      <c r="F699" s="20"/>
      <c r="G699" s="20"/>
      <c r="H699" s="20"/>
      <c r="I699" s="20"/>
      <c r="J699" s="32"/>
      <c r="K699" s="12">
        <f t="shared" si="77"/>
        <v>0</v>
      </c>
      <c r="L699" s="12">
        <f t="shared" si="78"/>
        <v>0</v>
      </c>
      <c r="M699" s="12">
        <f t="shared" si="79"/>
        <v>0</v>
      </c>
      <c r="N699" s="12">
        <f t="shared" si="80"/>
        <v>0</v>
      </c>
      <c r="O699" s="12">
        <f t="shared" si="81"/>
        <v>0</v>
      </c>
      <c r="P699" s="12">
        <f t="shared" si="82"/>
        <v>0</v>
      </c>
      <c r="Q699" s="12">
        <f t="shared" si="83"/>
        <v>0</v>
      </c>
      <c r="R699" s="12">
        <f>IF(E699&lt;1,0,IF(A699&lt;(Støtteark!$H$4-5),0,(IF(G699="Utførelse",(K699+L699+M699+N699+O699+P699),IF(G699="Fagkontroll",(Q699),0)))))</f>
        <v>0</v>
      </c>
      <c r="S699" s="12">
        <f>IF(A699&lt;(Støtteark!$H$4-5),0,B699)</f>
        <v>0</v>
      </c>
    </row>
    <row r="700" spans="1:19" x14ac:dyDescent="0.25">
      <c r="A700" s="20"/>
      <c r="B700" s="20"/>
      <c r="C700" s="20"/>
      <c r="D700" s="20"/>
      <c r="E700" s="20"/>
      <c r="F700" s="20"/>
      <c r="G700" s="20"/>
      <c r="H700" s="20"/>
      <c r="I700" s="20"/>
      <c r="J700" s="32"/>
      <c r="K700" s="12">
        <f t="shared" si="77"/>
        <v>0</v>
      </c>
      <c r="L700" s="12">
        <f t="shared" si="78"/>
        <v>0</v>
      </c>
      <c r="M700" s="12">
        <f t="shared" si="79"/>
        <v>0</v>
      </c>
      <c r="N700" s="12">
        <f t="shared" si="80"/>
        <v>0</v>
      </c>
      <c r="O700" s="12">
        <f t="shared" si="81"/>
        <v>0</v>
      </c>
      <c r="P700" s="12">
        <f t="shared" si="82"/>
        <v>0</v>
      </c>
      <c r="Q700" s="12">
        <f t="shared" si="83"/>
        <v>0</v>
      </c>
      <c r="R700" s="12">
        <f>IF(E700&lt;1,0,IF(A700&lt;(Støtteark!$H$4-5),0,(IF(G700="Utførelse",(K700+L700+M700+N700+O700+P700),IF(G700="Fagkontroll",(Q700),0)))))</f>
        <v>0</v>
      </c>
      <c r="S700" s="12">
        <f>IF(A700&lt;(Støtteark!$H$4-5),0,B700)</f>
        <v>0</v>
      </c>
    </row>
    <row r="701" spans="1:19" x14ac:dyDescent="0.25">
      <c r="A701" s="20"/>
      <c r="B701" s="20"/>
      <c r="C701" s="20"/>
      <c r="D701" s="20"/>
      <c r="E701" s="20"/>
      <c r="F701" s="20"/>
      <c r="G701" s="20"/>
      <c r="H701" s="20"/>
      <c r="I701" s="20"/>
      <c r="J701" s="32"/>
      <c r="K701" s="12">
        <f t="shared" si="77"/>
        <v>0</v>
      </c>
      <c r="L701" s="12">
        <f t="shared" si="78"/>
        <v>0</v>
      </c>
      <c r="M701" s="12">
        <f t="shared" si="79"/>
        <v>0</v>
      </c>
      <c r="N701" s="12">
        <f t="shared" si="80"/>
        <v>0</v>
      </c>
      <c r="O701" s="12">
        <f t="shared" si="81"/>
        <v>0</v>
      </c>
      <c r="P701" s="12">
        <f t="shared" si="82"/>
        <v>0</v>
      </c>
      <c r="Q701" s="12">
        <f t="shared" si="83"/>
        <v>0</v>
      </c>
      <c r="R701" s="12">
        <f>IF(E701&lt;1,0,IF(A701&lt;(Støtteark!$H$4-5),0,(IF(G701="Utførelse",(K701+L701+M701+N701+O701+P701),IF(G701="Fagkontroll",(Q701),0)))))</f>
        <v>0</v>
      </c>
      <c r="S701" s="12">
        <f>IF(A701&lt;(Støtteark!$H$4-5),0,B701)</f>
        <v>0</v>
      </c>
    </row>
    <row r="702" spans="1:19" x14ac:dyDescent="0.25">
      <c r="A702" s="20"/>
      <c r="B702" s="20"/>
      <c r="C702" s="20"/>
      <c r="D702" s="20"/>
      <c r="E702" s="20"/>
      <c r="F702" s="20"/>
      <c r="G702" s="20"/>
      <c r="H702" s="20"/>
      <c r="I702" s="20"/>
      <c r="J702" s="32"/>
      <c r="K702" s="12">
        <f t="shared" si="77"/>
        <v>0</v>
      </c>
      <c r="L702" s="12">
        <f t="shared" si="78"/>
        <v>0</v>
      </c>
      <c r="M702" s="12">
        <f t="shared" si="79"/>
        <v>0</v>
      </c>
      <c r="N702" s="12">
        <f t="shared" si="80"/>
        <v>0</v>
      </c>
      <c r="O702" s="12">
        <f t="shared" si="81"/>
        <v>0</v>
      </c>
      <c r="P702" s="12">
        <f t="shared" si="82"/>
        <v>0</v>
      </c>
      <c r="Q702" s="12">
        <f t="shared" si="83"/>
        <v>0</v>
      </c>
      <c r="R702" s="12">
        <f>IF(E702&lt;1,0,IF(A702&lt;(Støtteark!$H$4-5),0,(IF(G702="Utførelse",(K702+L702+M702+N702+O702+P702),IF(G702="Fagkontroll",(Q702),0)))))</f>
        <v>0</v>
      </c>
      <c r="S702" s="12">
        <f>IF(A702&lt;(Støtteark!$H$4-5),0,B702)</f>
        <v>0</v>
      </c>
    </row>
    <row r="703" spans="1:19" x14ac:dyDescent="0.25">
      <c r="A703" s="20"/>
      <c r="B703" s="20"/>
      <c r="C703" s="20"/>
      <c r="D703" s="20"/>
      <c r="E703" s="20"/>
      <c r="F703" s="20"/>
      <c r="G703" s="20"/>
      <c r="H703" s="20"/>
      <c r="I703" s="20"/>
      <c r="J703" s="32"/>
      <c r="K703" s="12">
        <f t="shared" si="77"/>
        <v>0</v>
      </c>
      <c r="L703" s="12">
        <f t="shared" si="78"/>
        <v>0</v>
      </c>
      <c r="M703" s="12">
        <f t="shared" si="79"/>
        <v>0</v>
      </c>
      <c r="N703" s="12">
        <f t="shared" si="80"/>
        <v>0</v>
      </c>
      <c r="O703" s="12">
        <f t="shared" si="81"/>
        <v>0</v>
      </c>
      <c r="P703" s="12">
        <f t="shared" si="82"/>
        <v>0</v>
      </c>
      <c r="Q703" s="12">
        <f t="shared" si="83"/>
        <v>0</v>
      </c>
      <c r="R703" s="12">
        <f>IF(E703&lt;1,0,IF(A703&lt;(Støtteark!$H$4-5),0,(IF(G703="Utførelse",(K703+L703+M703+N703+O703+P703),IF(G703="Fagkontroll",(Q703),0)))))</f>
        <v>0</v>
      </c>
      <c r="S703" s="12">
        <f>IF(A703&lt;(Støtteark!$H$4-5),0,B703)</f>
        <v>0</v>
      </c>
    </row>
    <row r="704" spans="1:19" x14ac:dyDescent="0.25">
      <c r="A704" s="20"/>
      <c r="B704" s="20"/>
      <c r="C704" s="20"/>
      <c r="D704" s="20"/>
      <c r="E704" s="20"/>
      <c r="F704" s="20"/>
      <c r="G704" s="20"/>
      <c r="H704" s="20"/>
      <c r="I704" s="20"/>
      <c r="J704" s="32"/>
      <c r="K704" s="12">
        <f t="shared" si="77"/>
        <v>0</v>
      </c>
      <c r="L704" s="12">
        <f t="shared" si="78"/>
        <v>0</v>
      </c>
      <c r="M704" s="12">
        <f t="shared" si="79"/>
        <v>0</v>
      </c>
      <c r="N704" s="12">
        <f t="shared" si="80"/>
        <v>0</v>
      </c>
      <c r="O704" s="12">
        <f t="shared" si="81"/>
        <v>0</v>
      </c>
      <c r="P704" s="12">
        <f t="shared" si="82"/>
        <v>0</v>
      </c>
      <c r="Q704" s="12">
        <f t="shared" si="83"/>
        <v>0</v>
      </c>
      <c r="R704" s="12">
        <f>IF(E704&lt;1,0,IF(A704&lt;(Støtteark!$H$4-5),0,(IF(G704="Utførelse",(K704+L704+M704+N704+O704+P704),IF(G704="Fagkontroll",(Q704),0)))))</f>
        <v>0</v>
      </c>
      <c r="S704" s="12">
        <f>IF(A704&lt;(Støtteark!$H$4-5),0,B704)</f>
        <v>0</v>
      </c>
    </row>
    <row r="705" spans="1:19" x14ac:dyDescent="0.25">
      <c r="A705" s="20"/>
      <c r="B705" s="20"/>
      <c r="C705" s="20"/>
      <c r="D705" s="20"/>
      <c r="E705" s="20"/>
      <c r="F705" s="20"/>
      <c r="G705" s="20"/>
      <c r="H705" s="20"/>
      <c r="I705" s="20"/>
      <c r="J705" s="32"/>
      <c r="K705" s="12">
        <f t="shared" si="77"/>
        <v>0</v>
      </c>
      <c r="L705" s="12">
        <f t="shared" si="78"/>
        <v>0</v>
      </c>
      <c r="M705" s="12">
        <f t="shared" si="79"/>
        <v>0</v>
      </c>
      <c r="N705" s="12">
        <f t="shared" si="80"/>
        <v>0</v>
      </c>
      <c r="O705" s="12">
        <f t="shared" si="81"/>
        <v>0</v>
      </c>
      <c r="P705" s="12">
        <f t="shared" si="82"/>
        <v>0</v>
      </c>
      <c r="Q705" s="12">
        <f t="shared" si="83"/>
        <v>0</v>
      </c>
      <c r="R705" s="12">
        <f>IF(E705&lt;1,0,IF(A705&lt;(Støtteark!$H$4-5),0,(IF(G705="Utførelse",(K705+L705+M705+N705+O705+P705),IF(G705="Fagkontroll",(Q705),0)))))</f>
        <v>0</v>
      </c>
      <c r="S705" s="12">
        <f>IF(A705&lt;(Støtteark!$H$4-5),0,B705)</f>
        <v>0</v>
      </c>
    </row>
    <row r="706" spans="1:19" x14ac:dyDescent="0.25">
      <c r="A706" s="20"/>
      <c r="B706" s="20"/>
      <c r="C706" s="20"/>
      <c r="D706" s="20"/>
      <c r="E706" s="20"/>
      <c r="F706" s="20"/>
      <c r="G706" s="20"/>
      <c r="H706" s="20"/>
      <c r="I706" s="20"/>
      <c r="J706" s="32"/>
      <c r="K706" s="12">
        <f t="shared" si="77"/>
        <v>0</v>
      </c>
      <c r="L706" s="12">
        <f t="shared" si="78"/>
        <v>0</v>
      </c>
      <c r="M706" s="12">
        <f t="shared" si="79"/>
        <v>0</v>
      </c>
      <c r="N706" s="12">
        <f t="shared" si="80"/>
        <v>0</v>
      </c>
      <c r="O706" s="12">
        <f t="shared" si="81"/>
        <v>0</v>
      </c>
      <c r="P706" s="12">
        <f t="shared" si="82"/>
        <v>0</v>
      </c>
      <c r="Q706" s="12">
        <f t="shared" si="83"/>
        <v>0</v>
      </c>
      <c r="R706" s="12">
        <f>IF(E706&lt;1,0,IF(A706&lt;(Støtteark!$H$4-5),0,(IF(G706="Utførelse",(K706+L706+M706+N706+O706+P706),IF(G706="Fagkontroll",(Q706),0)))))</f>
        <v>0</v>
      </c>
      <c r="S706" s="12">
        <f>IF(A706&lt;(Støtteark!$H$4-5),0,B706)</f>
        <v>0</v>
      </c>
    </row>
    <row r="707" spans="1:19" x14ac:dyDescent="0.25">
      <c r="A707" s="20"/>
      <c r="B707" s="20"/>
      <c r="C707" s="20"/>
      <c r="D707" s="20"/>
      <c r="E707" s="20"/>
      <c r="F707" s="20"/>
      <c r="G707" s="20"/>
      <c r="H707" s="20"/>
      <c r="I707" s="20"/>
      <c r="J707" s="32"/>
      <c r="K707" s="12">
        <f t="shared" si="77"/>
        <v>0</v>
      </c>
      <c r="L707" s="12">
        <f t="shared" si="78"/>
        <v>0</v>
      </c>
      <c r="M707" s="12">
        <f t="shared" si="79"/>
        <v>0</v>
      </c>
      <c r="N707" s="12">
        <f t="shared" si="80"/>
        <v>0</v>
      </c>
      <c r="O707" s="12">
        <f t="shared" si="81"/>
        <v>0</v>
      </c>
      <c r="P707" s="12">
        <f t="shared" si="82"/>
        <v>0</v>
      </c>
      <c r="Q707" s="12">
        <f t="shared" si="83"/>
        <v>0</v>
      </c>
      <c r="R707" s="12">
        <f>IF(E707&lt;1,0,IF(A707&lt;(Støtteark!$H$4-5),0,(IF(G707="Utførelse",(K707+L707+M707+N707+O707+P707),IF(G707="Fagkontroll",(Q707),0)))))</f>
        <v>0</v>
      </c>
      <c r="S707" s="12">
        <f>IF(A707&lt;(Støtteark!$H$4-5),0,B707)</f>
        <v>0</v>
      </c>
    </row>
    <row r="708" spans="1:19" x14ac:dyDescent="0.25">
      <c r="A708" s="20"/>
      <c r="B708" s="20"/>
      <c r="C708" s="20"/>
      <c r="D708" s="20"/>
      <c r="E708" s="20"/>
      <c r="F708" s="20"/>
      <c r="G708" s="20"/>
      <c r="H708" s="20"/>
      <c r="I708" s="20"/>
      <c r="J708" s="32"/>
      <c r="K708" s="12">
        <f t="shared" si="77"/>
        <v>0</v>
      </c>
      <c r="L708" s="12">
        <f t="shared" si="78"/>
        <v>0</v>
      </c>
      <c r="M708" s="12">
        <f t="shared" si="79"/>
        <v>0</v>
      </c>
      <c r="N708" s="12">
        <f t="shared" si="80"/>
        <v>0</v>
      </c>
      <c r="O708" s="12">
        <f t="shared" si="81"/>
        <v>0</v>
      </c>
      <c r="P708" s="12">
        <f t="shared" si="82"/>
        <v>0</v>
      </c>
      <c r="Q708" s="12">
        <f t="shared" si="83"/>
        <v>0</v>
      </c>
      <c r="R708" s="12">
        <f>IF(E708&lt;1,0,IF(A708&lt;(Støtteark!$H$4-5),0,(IF(G708="Utførelse",(K708+L708+M708+N708+O708+P708),IF(G708="Fagkontroll",(Q708),0)))))</f>
        <v>0</v>
      </c>
      <c r="S708" s="12">
        <f>IF(A708&lt;(Støtteark!$H$4-5),0,B708)</f>
        <v>0</v>
      </c>
    </row>
    <row r="709" spans="1:19" x14ac:dyDescent="0.25">
      <c r="A709" s="20"/>
      <c r="B709" s="20"/>
      <c r="C709" s="20"/>
      <c r="D709" s="20"/>
      <c r="E709" s="20"/>
      <c r="F709" s="20"/>
      <c r="G709" s="20"/>
      <c r="H709" s="20"/>
      <c r="I709" s="20"/>
      <c r="J709" s="32"/>
      <c r="K709" s="12">
        <f t="shared" si="77"/>
        <v>0</v>
      </c>
      <c r="L709" s="12">
        <f t="shared" si="78"/>
        <v>0</v>
      </c>
      <c r="M709" s="12">
        <f t="shared" si="79"/>
        <v>0</v>
      </c>
      <c r="N709" s="12">
        <f t="shared" si="80"/>
        <v>0</v>
      </c>
      <c r="O709" s="12">
        <f t="shared" si="81"/>
        <v>0</v>
      </c>
      <c r="P709" s="12">
        <f t="shared" si="82"/>
        <v>0</v>
      </c>
      <c r="Q709" s="12">
        <f t="shared" si="83"/>
        <v>0</v>
      </c>
      <c r="R709" s="12">
        <f>IF(E709&lt;1,0,IF(A709&lt;(Støtteark!$H$4-5),0,(IF(G709="Utførelse",(K709+L709+M709+N709+O709+P709),IF(G709="Fagkontroll",(Q709),0)))))</f>
        <v>0</v>
      </c>
      <c r="S709" s="12">
        <f>IF(A709&lt;(Støtteark!$H$4-5),0,B709)</f>
        <v>0</v>
      </c>
    </row>
    <row r="710" spans="1:19" x14ac:dyDescent="0.25">
      <c r="A710" s="20"/>
      <c r="B710" s="20"/>
      <c r="C710" s="20"/>
      <c r="D710" s="20"/>
      <c r="E710" s="20"/>
      <c r="F710" s="20"/>
      <c r="G710" s="20"/>
      <c r="H710" s="20"/>
      <c r="I710" s="20"/>
      <c r="J710" s="32"/>
      <c r="K710" s="12">
        <f t="shared" si="77"/>
        <v>0</v>
      </c>
      <c r="L710" s="12">
        <f t="shared" si="78"/>
        <v>0</v>
      </c>
      <c r="M710" s="12">
        <f t="shared" si="79"/>
        <v>0</v>
      </c>
      <c r="N710" s="12">
        <f t="shared" si="80"/>
        <v>0</v>
      </c>
      <c r="O710" s="12">
        <f t="shared" si="81"/>
        <v>0</v>
      </c>
      <c r="P710" s="12">
        <f t="shared" si="82"/>
        <v>0</v>
      </c>
      <c r="Q710" s="12">
        <f t="shared" si="83"/>
        <v>0</v>
      </c>
      <c r="R710" s="12">
        <f>IF(E710&lt;1,0,IF(A710&lt;(Støtteark!$H$4-5),0,(IF(G710="Utførelse",(K710+L710+M710+N710+O710+P710),IF(G710="Fagkontroll",(Q710),0)))))</f>
        <v>0</v>
      </c>
      <c r="S710" s="12">
        <f>IF(A710&lt;(Støtteark!$H$4-5),0,B710)</f>
        <v>0</v>
      </c>
    </row>
    <row r="711" spans="1:19" x14ac:dyDescent="0.25">
      <c r="A711" s="20"/>
      <c r="B711" s="20"/>
      <c r="C711" s="20"/>
      <c r="D711" s="20"/>
      <c r="E711" s="20"/>
      <c r="F711" s="20"/>
      <c r="G711" s="20"/>
      <c r="H711" s="20"/>
      <c r="I711" s="20"/>
      <c r="J711" s="32"/>
      <c r="K711" s="12">
        <f t="shared" si="77"/>
        <v>0</v>
      </c>
      <c r="L711" s="12">
        <f t="shared" si="78"/>
        <v>0</v>
      </c>
      <c r="M711" s="12">
        <f t="shared" si="79"/>
        <v>0</v>
      </c>
      <c r="N711" s="12">
        <f t="shared" si="80"/>
        <v>0</v>
      </c>
      <c r="O711" s="12">
        <f t="shared" si="81"/>
        <v>0</v>
      </c>
      <c r="P711" s="12">
        <f t="shared" si="82"/>
        <v>0</v>
      </c>
      <c r="Q711" s="12">
        <f t="shared" si="83"/>
        <v>0</v>
      </c>
      <c r="R711" s="12">
        <f>IF(E711&lt;1,0,IF(A711&lt;(Støtteark!$H$4-5),0,(IF(G711="Utførelse",(K711+L711+M711+N711+O711+P711),IF(G711="Fagkontroll",(Q711),0)))))</f>
        <v>0</v>
      </c>
      <c r="S711" s="12">
        <f>IF(A711&lt;(Støtteark!$H$4-5),0,B711)</f>
        <v>0</v>
      </c>
    </row>
    <row r="712" spans="1:19" x14ac:dyDescent="0.25">
      <c r="A712" s="20"/>
      <c r="B712" s="20"/>
      <c r="C712" s="20"/>
      <c r="D712" s="20"/>
      <c r="E712" s="20"/>
      <c r="F712" s="20"/>
      <c r="G712" s="20"/>
      <c r="H712" s="20"/>
      <c r="I712" s="20"/>
      <c r="J712" s="32"/>
      <c r="K712" s="12">
        <f t="shared" si="77"/>
        <v>0</v>
      </c>
      <c r="L712" s="12">
        <f t="shared" si="78"/>
        <v>0</v>
      </c>
      <c r="M712" s="12">
        <f t="shared" si="79"/>
        <v>0</v>
      </c>
      <c r="N712" s="12">
        <f t="shared" si="80"/>
        <v>0</v>
      </c>
      <c r="O712" s="12">
        <f t="shared" si="81"/>
        <v>0</v>
      </c>
      <c r="P712" s="12">
        <f t="shared" si="82"/>
        <v>0</v>
      </c>
      <c r="Q712" s="12">
        <f t="shared" si="83"/>
        <v>0</v>
      </c>
      <c r="R712" s="12">
        <f>IF(E712&lt;1,0,IF(A712&lt;(Støtteark!$H$4-5),0,(IF(G712="Utførelse",(K712+L712+M712+N712+O712+P712),IF(G712="Fagkontroll",(Q712),0)))))</f>
        <v>0</v>
      </c>
      <c r="S712" s="12">
        <f>IF(A712&lt;(Støtteark!$H$4-5),0,B712)</f>
        <v>0</v>
      </c>
    </row>
    <row r="713" spans="1:19" x14ac:dyDescent="0.25">
      <c r="A713" s="20"/>
      <c r="B713" s="20"/>
      <c r="C713" s="20"/>
      <c r="D713" s="20"/>
      <c r="E713" s="20"/>
      <c r="F713" s="20"/>
      <c r="G713" s="20"/>
      <c r="H713" s="20"/>
      <c r="I713" s="20"/>
      <c r="J713" s="32"/>
      <c r="K713" s="12">
        <f t="shared" si="77"/>
        <v>0</v>
      </c>
      <c r="L713" s="12">
        <f t="shared" si="78"/>
        <v>0</v>
      </c>
      <c r="M713" s="12">
        <f t="shared" si="79"/>
        <v>0</v>
      </c>
      <c r="N713" s="12">
        <f t="shared" si="80"/>
        <v>0</v>
      </c>
      <c r="O713" s="12">
        <f t="shared" si="81"/>
        <v>0</v>
      </c>
      <c r="P713" s="12">
        <f t="shared" si="82"/>
        <v>0</v>
      </c>
      <c r="Q713" s="12">
        <f t="shared" si="83"/>
        <v>0</v>
      </c>
      <c r="R713" s="12">
        <f>IF(E713&lt;1,0,IF(A713&lt;(Støtteark!$H$4-5),0,(IF(G713="Utførelse",(K713+L713+M713+N713+O713+P713),IF(G713="Fagkontroll",(Q713),0)))))</f>
        <v>0</v>
      </c>
      <c r="S713" s="12">
        <f>IF(A713&lt;(Støtteark!$H$4-5),0,B713)</f>
        <v>0</v>
      </c>
    </row>
    <row r="714" spans="1:19" x14ac:dyDescent="0.25">
      <c r="A714" s="20"/>
      <c r="B714" s="20"/>
      <c r="C714" s="20"/>
      <c r="D714" s="20"/>
      <c r="E714" s="20"/>
      <c r="F714" s="20"/>
      <c r="G714" s="20"/>
      <c r="H714" s="20"/>
      <c r="I714" s="20"/>
      <c r="J714" s="32"/>
      <c r="K714" s="12">
        <f t="shared" si="77"/>
        <v>0</v>
      </c>
      <c r="L714" s="12">
        <f t="shared" si="78"/>
        <v>0</v>
      </c>
      <c r="M714" s="12">
        <f t="shared" si="79"/>
        <v>0</v>
      </c>
      <c r="N714" s="12">
        <f t="shared" si="80"/>
        <v>0</v>
      </c>
      <c r="O714" s="12">
        <f t="shared" si="81"/>
        <v>0</v>
      </c>
      <c r="P714" s="12">
        <f t="shared" si="82"/>
        <v>0</v>
      </c>
      <c r="Q714" s="12">
        <f t="shared" si="83"/>
        <v>0</v>
      </c>
      <c r="R714" s="12">
        <f>IF(E714&lt;1,0,IF(A714&lt;(Støtteark!$H$4-5),0,(IF(G714="Utførelse",(K714+L714+M714+N714+O714+P714),IF(G714="Fagkontroll",(Q714),0)))))</f>
        <v>0</v>
      </c>
      <c r="S714" s="12">
        <f>IF(A714&lt;(Støtteark!$H$4-5),0,B714)</f>
        <v>0</v>
      </c>
    </row>
    <row r="715" spans="1:19" x14ac:dyDescent="0.25">
      <c r="A715" s="20"/>
      <c r="B715" s="20"/>
      <c r="C715" s="20"/>
      <c r="D715" s="20"/>
      <c r="E715" s="20"/>
      <c r="F715" s="20"/>
      <c r="G715" s="20"/>
      <c r="H715" s="20"/>
      <c r="I715" s="20"/>
      <c r="J715" s="32"/>
      <c r="K715" s="12">
        <f t="shared" si="77"/>
        <v>0</v>
      </c>
      <c r="L715" s="12">
        <f t="shared" si="78"/>
        <v>0</v>
      </c>
      <c r="M715" s="12">
        <f t="shared" si="79"/>
        <v>0</v>
      </c>
      <c r="N715" s="12">
        <f t="shared" si="80"/>
        <v>0</v>
      </c>
      <c r="O715" s="12">
        <f t="shared" si="81"/>
        <v>0</v>
      </c>
      <c r="P715" s="12">
        <f t="shared" si="82"/>
        <v>0</v>
      </c>
      <c r="Q715" s="12">
        <f t="shared" si="83"/>
        <v>0</v>
      </c>
      <c r="R715" s="12">
        <f>IF(E715&lt;1,0,IF(A715&lt;(Støtteark!$H$4-5),0,(IF(G715="Utførelse",(K715+L715+M715+N715+O715+P715),IF(G715="Fagkontroll",(Q715),0)))))</f>
        <v>0</v>
      </c>
      <c r="S715" s="12">
        <f>IF(A715&lt;(Støtteark!$H$4-5),0,B715)</f>
        <v>0</v>
      </c>
    </row>
    <row r="716" spans="1:19" x14ac:dyDescent="0.25">
      <c r="A716" s="20"/>
      <c r="B716" s="20"/>
      <c r="C716" s="20"/>
      <c r="D716" s="20"/>
      <c r="E716" s="20"/>
      <c r="F716" s="20"/>
      <c r="G716" s="20"/>
      <c r="H716" s="20"/>
      <c r="I716" s="20"/>
      <c r="J716" s="32"/>
      <c r="K716" s="12">
        <f t="shared" si="77"/>
        <v>0</v>
      </c>
      <c r="L716" s="12">
        <f t="shared" si="78"/>
        <v>0</v>
      </c>
      <c r="M716" s="12">
        <f t="shared" si="79"/>
        <v>0</v>
      </c>
      <c r="N716" s="12">
        <f t="shared" si="80"/>
        <v>0</v>
      </c>
      <c r="O716" s="12">
        <f t="shared" si="81"/>
        <v>0</v>
      </c>
      <c r="P716" s="12">
        <f t="shared" si="82"/>
        <v>0</v>
      </c>
      <c r="Q716" s="12">
        <f t="shared" si="83"/>
        <v>0</v>
      </c>
      <c r="R716" s="12">
        <f>IF(E716&lt;1,0,IF(A716&lt;(Støtteark!$H$4-5),0,(IF(G716="Utførelse",(K716+L716+M716+N716+O716+P716),IF(G716="Fagkontroll",(Q716),0)))))</f>
        <v>0</v>
      </c>
      <c r="S716" s="12">
        <f>IF(A716&lt;(Støtteark!$H$4-5),0,B716)</f>
        <v>0</v>
      </c>
    </row>
    <row r="717" spans="1:19" x14ac:dyDescent="0.25">
      <c r="A717" s="20"/>
      <c r="B717" s="20"/>
      <c r="C717" s="20"/>
      <c r="D717" s="20"/>
      <c r="E717" s="20"/>
      <c r="F717" s="20"/>
      <c r="G717" s="20"/>
      <c r="H717" s="20"/>
      <c r="I717" s="20"/>
      <c r="J717" s="32"/>
      <c r="K717" s="12">
        <f t="shared" si="77"/>
        <v>0</v>
      </c>
      <c r="L717" s="12">
        <f t="shared" si="78"/>
        <v>0</v>
      </c>
      <c r="M717" s="12">
        <f t="shared" si="79"/>
        <v>0</v>
      </c>
      <c r="N717" s="12">
        <f t="shared" si="80"/>
        <v>0</v>
      </c>
      <c r="O717" s="12">
        <f t="shared" si="81"/>
        <v>0</v>
      </c>
      <c r="P717" s="12">
        <f t="shared" si="82"/>
        <v>0</v>
      </c>
      <c r="Q717" s="12">
        <f t="shared" si="83"/>
        <v>0</v>
      </c>
      <c r="R717" s="12">
        <f>IF(E717&lt;1,0,IF(A717&lt;(Støtteark!$H$4-5),0,(IF(G717="Utførelse",(K717+L717+M717+N717+O717+P717),IF(G717="Fagkontroll",(Q717),0)))))</f>
        <v>0</v>
      </c>
      <c r="S717" s="12">
        <f>IF(A717&lt;(Støtteark!$H$4-5),0,B717)</f>
        <v>0</v>
      </c>
    </row>
    <row r="718" spans="1:19" x14ac:dyDescent="0.25">
      <c r="A718" s="20"/>
      <c r="B718" s="20"/>
      <c r="C718" s="20"/>
      <c r="D718" s="20"/>
      <c r="E718" s="20"/>
      <c r="F718" s="20"/>
      <c r="G718" s="20"/>
      <c r="H718" s="20"/>
      <c r="I718" s="20"/>
      <c r="J718" s="32"/>
      <c r="K718" s="12">
        <f t="shared" si="77"/>
        <v>0</v>
      </c>
      <c r="L718" s="12">
        <f t="shared" si="78"/>
        <v>0</v>
      </c>
      <c r="M718" s="12">
        <f t="shared" si="79"/>
        <v>0</v>
      </c>
      <c r="N718" s="12">
        <f t="shared" si="80"/>
        <v>0</v>
      </c>
      <c r="O718" s="12">
        <f t="shared" si="81"/>
        <v>0</v>
      </c>
      <c r="P718" s="12">
        <f t="shared" si="82"/>
        <v>0</v>
      </c>
      <c r="Q718" s="12">
        <f t="shared" si="83"/>
        <v>0</v>
      </c>
      <c r="R718" s="12">
        <f>IF(E718&lt;1,0,IF(A718&lt;(Støtteark!$H$4-5),0,(IF(G718="Utførelse",(K718+L718+M718+N718+O718+P718),IF(G718="Fagkontroll",(Q718),0)))))</f>
        <v>0</v>
      </c>
      <c r="S718" s="12">
        <f>IF(A718&lt;(Støtteark!$H$4-5),0,B718)</f>
        <v>0</v>
      </c>
    </row>
    <row r="719" spans="1:19" x14ac:dyDescent="0.25">
      <c r="A719" s="20"/>
      <c r="B719" s="20"/>
      <c r="C719" s="20"/>
      <c r="D719" s="20"/>
      <c r="E719" s="20"/>
      <c r="F719" s="20"/>
      <c r="G719" s="20"/>
      <c r="H719" s="20"/>
      <c r="I719" s="20"/>
      <c r="J719" s="32"/>
      <c r="K719" s="12">
        <f t="shared" ref="K719:K782" si="84">IF(E719&lt;1,0,(IF(G719="Utførelse",IF(F719="Dambruddsbølgeberegninger",B719,0),0)))</f>
        <v>0</v>
      </c>
      <c r="L719" s="12">
        <f t="shared" ref="L719:L782" si="85">IF(E719&lt;1,0,(IF(G719="Utførelse",IF(F719="Kapasitet åpent flomløp",B719,0),0)))</f>
        <v>0</v>
      </c>
      <c r="M719" s="12">
        <f t="shared" ref="M719:M782" si="86">IF(E719&lt;1,0,(IF(G719="Utførelse",IF(F719="Kapasitet lukket flomløp",B719,0),0)))</f>
        <v>0</v>
      </c>
      <c r="N719" s="12">
        <f t="shared" ref="N719:N782" si="87">IF(E719&lt;1,0,(IF(G719="Utførelse",IF(F719="Kapasitet luker",B719,0),0)))</f>
        <v>0</v>
      </c>
      <c r="O719" s="12">
        <f t="shared" ref="O719:O782" si="88">IF(E719&lt;1,0,(IF(G719="Utførelse",IF(F719="Kapasitet overføringstunnel",B719,0),0)))</f>
        <v>0</v>
      </c>
      <c r="P719" s="12">
        <f t="shared" ref="P719:P782" si="89">IF(E719&lt;1,0,(IF(G719="Utførelse",IF(F719="Kapasitet kanal",B719,0),0)))</f>
        <v>0</v>
      </c>
      <c r="Q719" s="12">
        <f t="shared" ref="Q719:Q782" si="90">IF(K719+L719+M719+N719+O719+P719&gt;0,0,B719)</f>
        <v>0</v>
      </c>
      <c r="R719" s="12">
        <f>IF(E719&lt;1,0,IF(A719&lt;(Støtteark!$H$4-5),0,(IF(G719="Utførelse",(K719+L719+M719+N719+O719+P719),IF(G719="Fagkontroll",(Q719),0)))))</f>
        <v>0</v>
      </c>
      <c r="S719" s="12">
        <f>IF(A719&lt;(Støtteark!$H$4-5),0,B719)</f>
        <v>0</v>
      </c>
    </row>
    <row r="720" spans="1:19" x14ac:dyDescent="0.25">
      <c r="A720" s="20"/>
      <c r="B720" s="20"/>
      <c r="C720" s="20"/>
      <c r="D720" s="20"/>
      <c r="E720" s="20"/>
      <c r="F720" s="20"/>
      <c r="G720" s="20"/>
      <c r="H720" s="20"/>
      <c r="I720" s="20"/>
      <c r="J720" s="32"/>
      <c r="K720" s="12">
        <f t="shared" si="84"/>
        <v>0</v>
      </c>
      <c r="L720" s="12">
        <f t="shared" si="85"/>
        <v>0</v>
      </c>
      <c r="M720" s="12">
        <f t="shared" si="86"/>
        <v>0</v>
      </c>
      <c r="N720" s="12">
        <f t="shared" si="87"/>
        <v>0</v>
      </c>
      <c r="O720" s="12">
        <f t="shared" si="88"/>
        <v>0</v>
      </c>
      <c r="P720" s="12">
        <f t="shared" si="89"/>
        <v>0</v>
      </c>
      <c r="Q720" s="12">
        <f t="shared" si="90"/>
        <v>0</v>
      </c>
      <c r="R720" s="12">
        <f>IF(E720&lt;1,0,IF(A720&lt;(Støtteark!$H$4-5),0,(IF(G720="Utførelse",(K720+L720+M720+N720+O720+P720),IF(G720="Fagkontroll",(Q720),0)))))</f>
        <v>0</v>
      </c>
      <c r="S720" s="12">
        <f>IF(A720&lt;(Støtteark!$H$4-5),0,B720)</f>
        <v>0</v>
      </c>
    </row>
    <row r="721" spans="1:19" x14ac:dyDescent="0.25">
      <c r="A721" s="20"/>
      <c r="B721" s="20"/>
      <c r="C721" s="20"/>
      <c r="D721" s="20"/>
      <c r="E721" s="20"/>
      <c r="F721" s="20"/>
      <c r="G721" s="20"/>
      <c r="H721" s="20"/>
      <c r="I721" s="20"/>
      <c r="J721" s="32"/>
      <c r="K721" s="12">
        <f t="shared" si="84"/>
        <v>0</v>
      </c>
      <c r="L721" s="12">
        <f t="shared" si="85"/>
        <v>0</v>
      </c>
      <c r="M721" s="12">
        <f t="shared" si="86"/>
        <v>0</v>
      </c>
      <c r="N721" s="12">
        <f t="shared" si="87"/>
        <v>0</v>
      </c>
      <c r="O721" s="12">
        <f t="shared" si="88"/>
        <v>0</v>
      </c>
      <c r="P721" s="12">
        <f t="shared" si="89"/>
        <v>0</v>
      </c>
      <c r="Q721" s="12">
        <f t="shared" si="90"/>
        <v>0</v>
      </c>
      <c r="R721" s="12">
        <f>IF(E721&lt;1,0,IF(A721&lt;(Støtteark!$H$4-5),0,(IF(G721="Utførelse",(K721+L721+M721+N721+O721+P721),IF(G721="Fagkontroll",(Q721),0)))))</f>
        <v>0</v>
      </c>
      <c r="S721" s="12">
        <f>IF(A721&lt;(Støtteark!$H$4-5),0,B721)</f>
        <v>0</v>
      </c>
    </row>
    <row r="722" spans="1:19" x14ac:dyDescent="0.25">
      <c r="A722" s="20"/>
      <c r="B722" s="20"/>
      <c r="C722" s="20"/>
      <c r="D722" s="20"/>
      <c r="E722" s="20"/>
      <c r="F722" s="20"/>
      <c r="G722" s="20"/>
      <c r="H722" s="20"/>
      <c r="I722" s="20"/>
      <c r="J722" s="32"/>
      <c r="K722" s="12">
        <f t="shared" si="84"/>
        <v>0</v>
      </c>
      <c r="L722" s="12">
        <f t="shared" si="85"/>
        <v>0</v>
      </c>
      <c r="M722" s="12">
        <f t="shared" si="86"/>
        <v>0</v>
      </c>
      <c r="N722" s="12">
        <f t="shared" si="87"/>
        <v>0</v>
      </c>
      <c r="O722" s="12">
        <f t="shared" si="88"/>
        <v>0</v>
      </c>
      <c r="P722" s="12">
        <f t="shared" si="89"/>
        <v>0</v>
      </c>
      <c r="Q722" s="12">
        <f t="shared" si="90"/>
        <v>0</v>
      </c>
      <c r="R722" s="12">
        <f>IF(E722&lt;1,0,IF(A722&lt;(Støtteark!$H$4-5),0,(IF(G722="Utførelse",(K722+L722+M722+N722+O722+P722),IF(G722="Fagkontroll",(Q722),0)))))</f>
        <v>0</v>
      </c>
      <c r="S722" s="12">
        <f>IF(A722&lt;(Støtteark!$H$4-5),0,B722)</f>
        <v>0</v>
      </c>
    </row>
    <row r="723" spans="1:19" x14ac:dyDescent="0.25">
      <c r="A723" s="20"/>
      <c r="B723" s="20"/>
      <c r="C723" s="20"/>
      <c r="D723" s="20"/>
      <c r="E723" s="20"/>
      <c r="F723" s="20"/>
      <c r="G723" s="20"/>
      <c r="H723" s="20"/>
      <c r="I723" s="20"/>
      <c r="J723" s="32"/>
      <c r="K723" s="12">
        <f t="shared" si="84"/>
        <v>0</v>
      </c>
      <c r="L723" s="12">
        <f t="shared" si="85"/>
        <v>0</v>
      </c>
      <c r="M723" s="12">
        <f t="shared" si="86"/>
        <v>0</v>
      </c>
      <c r="N723" s="12">
        <f t="shared" si="87"/>
        <v>0</v>
      </c>
      <c r="O723" s="12">
        <f t="shared" si="88"/>
        <v>0</v>
      </c>
      <c r="P723" s="12">
        <f t="shared" si="89"/>
        <v>0</v>
      </c>
      <c r="Q723" s="12">
        <f t="shared" si="90"/>
        <v>0</v>
      </c>
      <c r="R723" s="12">
        <f>IF(E723&lt;1,0,IF(A723&lt;(Støtteark!$H$4-5),0,(IF(G723="Utførelse",(K723+L723+M723+N723+O723+P723),IF(G723="Fagkontroll",(Q723),0)))))</f>
        <v>0</v>
      </c>
      <c r="S723" s="12">
        <f>IF(A723&lt;(Støtteark!$H$4-5),0,B723)</f>
        <v>0</v>
      </c>
    </row>
    <row r="724" spans="1:19" x14ac:dyDescent="0.25">
      <c r="A724" s="20"/>
      <c r="B724" s="20"/>
      <c r="C724" s="20"/>
      <c r="D724" s="20"/>
      <c r="E724" s="20"/>
      <c r="F724" s="20"/>
      <c r="G724" s="20"/>
      <c r="H724" s="20"/>
      <c r="I724" s="20"/>
      <c r="J724" s="32"/>
      <c r="K724" s="12">
        <f t="shared" si="84"/>
        <v>0</v>
      </c>
      <c r="L724" s="12">
        <f t="shared" si="85"/>
        <v>0</v>
      </c>
      <c r="M724" s="12">
        <f t="shared" si="86"/>
        <v>0</v>
      </c>
      <c r="N724" s="12">
        <f t="shared" si="87"/>
        <v>0</v>
      </c>
      <c r="O724" s="12">
        <f t="shared" si="88"/>
        <v>0</v>
      </c>
      <c r="P724" s="12">
        <f t="shared" si="89"/>
        <v>0</v>
      </c>
      <c r="Q724" s="12">
        <f t="shared" si="90"/>
        <v>0</v>
      </c>
      <c r="R724" s="12">
        <f>IF(E724&lt;1,0,IF(A724&lt;(Støtteark!$H$4-5),0,(IF(G724="Utførelse",(K724+L724+M724+N724+O724+P724),IF(G724="Fagkontroll",(Q724),0)))))</f>
        <v>0</v>
      </c>
      <c r="S724" s="12">
        <f>IF(A724&lt;(Støtteark!$H$4-5),0,B724)</f>
        <v>0</v>
      </c>
    </row>
    <row r="725" spans="1:19" x14ac:dyDescent="0.25">
      <c r="A725" s="20"/>
      <c r="B725" s="20"/>
      <c r="C725" s="20"/>
      <c r="D725" s="20"/>
      <c r="E725" s="20"/>
      <c r="F725" s="20"/>
      <c r="G725" s="20"/>
      <c r="H725" s="20"/>
      <c r="I725" s="20"/>
      <c r="J725" s="32"/>
      <c r="K725" s="12">
        <f t="shared" si="84"/>
        <v>0</v>
      </c>
      <c r="L725" s="12">
        <f t="shared" si="85"/>
        <v>0</v>
      </c>
      <c r="M725" s="12">
        <f t="shared" si="86"/>
        <v>0</v>
      </c>
      <c r="N725" s="12">
        <f t="shared" si="87"/>
        <v>0</v>
      </c>
      <c r="O725" s="12">
        <f t="shared" si="88"/>
        <v>0</v>
      </c>
      <c r="P725" s="12">
        <f t="shared" si="89"/>
        <v>0</v>
      </c>
      <c r="Q725" s="12">
        <f t="shared" si="90"/>
        <v>0</v>
      </c>
      <c r="R725" s="12">
        <f>IF(E725&lt;1,0,IF(A725&lt;(Støtteark!$H$4-5),0,(IF(G725="Utførelse",(K725+L725+M725+N725+O725+P725),IF(G725="Fagkontroll",(Q725),0)))))</f>
        <v>0</v>
      </c>
      <c r="S725" s="12">
        <f>IF(A725&lt;(Støtteark!$H$4-5),0,B725)</f>
        <v>0</v>
      </c>
    </row>
    <row r="726" spans="1:19" x14ac:dyDescent="0.25">
      <c r="A726" s="20"/>
      <c r="B726" s="20"/>
      <c r="C726" s="20"/>
      <c r="D726" s="20"/>
      <c r="E726" s="20"/>
      <c r="F726" s="20"/>
      <c r="G726" s="20"/>
      <c r="H726" s="20"/>
      <c r="I726" s="20"/>
      <c r="J726" s="32"/>
      <c r="K726" s="12">
        <f t="shared" si="84"/>
        <v>0</v>
      </c>
      <c r="L726" s="12">
        <f t="shared" si="85"/>
        <v>0</v>
      </c>
      <c r="M726" s="12">
        <f t="shared" si="86"/>
        <v>0</v>
      </c>
      <c r="N726" s="12">
        <f t="shared" si="87"/>
        <v>0</v>
      </c>
      <c r="O726" s="12">
        <f t="shared" si="88"/>
        <v>0</v>
      </c>
      <c r="P726" s="12">
        <f t="shared" si="89"/>
        <v>0</v>
      </c>
      <c r="Q726" s="12">
        <f t="shared" si="90"/>
        <v>0</v>
      </c>
      <c r="R726" s="12">
        <f>IF(E726&lt;1,0,IF(A726&lt;(Støtteark!$H$4-5),0,(IF(G726="Utførelse",(K726+L726+M726+N726+O726+P726),IF(G726="Fagkontroll",(Q726),0)))))</f>
        <v>0</v>
      </c>
      <c r="S726" s="12">
        <f>IF(A726&lt;(Støtteark!$H$4-5),0,B726)</f>
        <v>0</v>
      </c>
    </row>
    <row r="727" spans="1:19" x14ac:dyDescent="0.25">
      <c r="A727" s="20"/>
      <c r="B727" s="20"/>
      <c r="C727" s="20"/>
      <c r="D727" s="20"/>
      <c r="E727" s="20"/>
      <c r="F727" s="20"/>
      <c r="G727" s="20"/>
      <c r="H727" s="20"/>
      <c r="I727" s="20"/>
      <c r="J727" s="32"/>
      <c r="K727" s="12">
        <f t="shared" si="84"/>
        <v>0</v>
      </c>
      <c r="L727" s="12">
        <f t="shared" si="85"/>
        <v>0</v>
      </c>
      <c r="M727" s="12">
        <f t="shared" si="86"/>
        <v>0</v>
      </c>
      <c r="N727" s="12">
        <f t="shared" si="87"/>
        <v>0</v>
      </c>
      <c r="O727" s="12">
        <f t="shared" si="88"/>
        <v>0</v>
      </c>
      <c r="P727" s="12">
        <f t="shared" si="89"/>
        <v>0</v>
      </c>
      <c r="Q727" s="12">
        <f t="shared" si="90"/>
        <v>0</v>
      </c>
      <c r="R727" s="12">
        <f>IF(E727&lt;1,0,IF(A727&lt;(Støtteark!$H$4-5),0,(IF(G727="Utførelse",(K727+L727+M727+N727+O727+P727),IF(G727="Fagkontroll",(Q727),0)))))</f>
        <v>0</v>
      </c>
      <c r="S727" s="12">
        <f>IF(A727&lt;(Støtteark!$H$4-5),0,B727)</f>
        <v>0</v>
      </c>
    </row>
    <row r="728" spans="1:19" x14ac:dyDescent="0.25">
      <c r="A728" s="20"/>
      <c r="B728" s="20"/>
      <c r="C728" s="20"/>
      <c r="D728" s="20"/>
      <c r="E728" s="20"/>
      <c r="F728" s="20"/>
      <c r="G728" s="20"/>
      <c r="H728" s="20"/>
      <c r="I728" s="20"/>
      <c r="J728" s="32"/>
      <c r="K728" s="12">
        <f t="shared" si="84"/>
        <v>0</v>
      </c>
      <c r="L728" s="12">
        <f t="shared" si="85"/>
        <v>0</v>
      </c>
      <c r="M728" s="12">
        <f t="shared" si="86"/>
        <v>0</v>
      </c>
      <c r="N728" s="12">
        <f t="shared" si="87"/>
        <v>0</v>
      </c>
      <c r="O728" s="12">
        <f t="shared" si="88"/>
        <v>0</v>
      </c>
      <c r="P728" s="12">
        <f t="shared" si="89"/>
        <v>0</v>
      </c>
      <c r="Q728" s="12">
        <f t="shared" si="90"/>
        <v>0</v>
      </c>
      <c r="R728" s="12">
        <f>IF(E728&lt;1,0,IF(A728&lt;(Støtteark!$H$4-5),0,(IF(G728="Utførelse",(K728+L728+M728+N728+O728+P728),IF(G728="Fagkontroll",(Q728),0)))))</f>
        <v>0</v>
      </c>
      <c r="S728" s="12">
        <f>IF(A728&lt;(Støtteark!$H$4-5),0,B728)</f>
        <v>0</v>
      </c>
    </row>
    <row r="729" spans="1:19" x14ac:dyDescent="0.25">
      <c r="A729" s="20"/>
      <c r="B729" s="20"/>
      <c r="C729" s="20"/>
      <c r="D729" s="20"/>
      <c r="E729" s="20"/>
      <c r="F729" s="20"/>
      <c r="G729" s="20"/>
      <c r="H729" s="20"/>
      <c r="I729" s="20"/>
      <c r="J729" s="32"/>
      <c r="K729" s="12">
        <f t="shared" si="84"/>
        <v>0</v>
      </c>
      <c r="L729" s="12">
        <f t="shared" si="85"/>
        <v>0</v>
      </c>
      <c r="M729" s="12">
        <f t="shared" si="86"/>
        <v>0</v>
      </c>
      <c r="N729" s="12">
        <f t="shared" si="87"/>
        <v>0</v>
      </c>
      <c r="O729" s="12">
        <f t="shared" si="88"/>
        <v>0</v>
      </c>
      <c r="P729" s="12">
        <f t="shared" si="89"/>
        <v>0</v>
      </c>
      <c r="Q729" s="12">
        <f t="shared" si="90"/>
        <v>0</v>
      </c>
      <c r="R729" s="12">
        <f>IF(E729&lt;1,0,IF(A729&lt;(Støtteark!$H$4-5),0,(IF(G729="Utførelse",(K729+L729+M729+N729+O729+P729),IF(G729="Fagkontroll",(Q729),0)))))</f>
        <v>0</v>
      </c>
      <c r="S729" s="12">
        <f>IF(A729&lt;(Støtteark!$H$4-5),0,B729)</f>
        <v>0</v>
      </c>
    </row>
    <row r="730" spans="1:19" x14ac:dyDescent="0.25">
      <c r="A730" s="20"/>
      <c r="B730" s="20"/>
      <c r="C730" s="20"/>
      <c r="D730" s="20"/>
      <c r="E730" s="20"/>
      <c r="F730" s="20"/>
      <c r="G730" s="20"/>
      <c r="H730" s="20"/>
      <c r="I730" s="20"/>
      <c r="J730" s="32"/>
      <c r="K730" s="12">
        <f t="shared" si="84"/>
        <v>0</v>
      </c>
      <c r="L730" s="12">
        <f t="shared" si="85"/>
        <v>0</v>
      </c>
      <c r="M730" s="12">
        <f t="shared" si="86"/>
        <v>0</v>
      </c>
      <c r="N730" s="12">
        <f t="shared" si="87"/>
        <v>0</v>
      </c>
      <c r="O730" s="12">
        <f t="shared" si="88"/>
        <v>0</v>
      </c>
      <c r="P730" s="12">
        <f t="shared" si="89"/>
        <v>0</v>
      </c>
      <c r="Q730" s="12">
        <f t="shared" si="90"/>
        <v>0</v>
      </c>
      <c r="R730" s="12">
        <f>IF(E730&lt;1,0,IF(A730&lt;(Støtteark!$H$4-5),0,(IF(G730="Utførelse",(K730+L730+M730+N730+O730+P730),IF(G730="Fagkontroll",(Q730),0)))))</f>
        <v>0</v>
      </c>
      <c r="S730" s="12">
        <f>IF(A730&lt;(Støtteark!$H$4-5),0,B730)</f>
        <v>0</v>
      </c>
    </row>
    <row r="731" spans="1:19" x14ac:dyDescent="0.25">
      <c r="A731" s="20"/>
      <c r="B731" s="20"/>
      <c r="C731" s="20"/>
      <c r="D731" s="20"/>
      <c r="E731" s="20"/>
      <c r="F731" s="20"/>
      <c r="G731" s="20"/>
      <c r="H731" s="20"/>
      <c r="I731" s="20"/>
      <c r="J731" s="32"/>
      <c r="K731" s="12">
        <f t="shared" si="84"/>
        <v>0</v>
      </c>
      <c r="L731" s="12">
        <f t="shared" si="85"/>
        <v>0</v>
      </c>
      <c r="M731" s="12">
        <f t="shared" si="86"/>
        <v>0</v>
      </c>
      <c r="N731" s="12">
        <f t="shared" si="87"/>
        <v>0</v>
      </c>
      <c r="O731" s="12">
        <f t="shared" si="88"/>
        <v>0</v>
      </c>
      <c r="P731" s="12">
        <f t="shared" si="89"/>
        <v>0</v>
      </c>
      <c r="Q731" s="12">
        <f t="shared" si="90"/>
        <v>0</v>
      </c>
      <c r="R731" s="12">
        <f>IF(E731&lt;1,0,IF(A731&lt;(Støtteark!$H$4-5),0,(IF(G731="Utførelse",(K731+L731+M731+N731+O731+P731),IF(G731="Fagkontroll",(Q731),0)))))</f>
        <v>0</v>
      </c>
      <c r="S731" s="12">
        <f>IF(A731&lt;(Støtteark!$H$4-5),0,B731)</f>
        <v>0</v>
      </c>
    </row>
    <row r="732" spans="1:19" x14ac:dyDescent="0.25">
      <c r="A732" s="20"/>
      <c r="B732" s="20"/>
      <c r="C732" s="20"/>
      <c r="D732" s="20"/>
      <c r="E732" s="20"/>
      <c r="F732" s="20"/>
      <c r="G732" s="20"/>
      <c r="H732" s="20"/>
      <c r="I732" s="20"/>
      <c r="J732" s="32"/>
      <c r="K732" s="12">
        <f t="shared" si="84"/>
        <v>0</v>
      </c>
      <c r="L732" s="12">
        <f t="shared" si="85"/>
        <v>0</v>
      </c>
      <c r="M732" s="12">
        <f t="shared" si="86"/>
        <v>0</v>
      </c>
      <c r="N732" s="12">
        <f t="shared" si="87"/>
        <v>0</v>
      </c>
      <c r="O732" s="12">
        <f t="shared" si="88"/>
        <v>0</v>
      </c>
      <c r="P732" s="12">
        <f t="shared" si="89"/>
        <v>0</v>
      </c>
      <c r="Q732" s="12">
        <f t="shared" si="90"/>
        <v>0</v>
      </c>
      <c r="R732" s="12">
        <f>IF(E732&lt;1,0,IF(A732&lt;(Støtteark!$H$4-5),0,(IF(G732="Utførelse",(K732+L732+M732+N732+O732+P732),IF(G732="Fagkontroll",(Q732),0)))))</f>
        <v>0</v>
      </c>
      <c r="S732" s="12">
        <f>IF(A732&lt;(Støtteark!$H$4-5),0,B732)</f>
        <v>0</v>
      </c>
    </row>
    <row r="733" spans="1:19" x14ac:dyDescent="0.25">
      <c r="A733" s="20"/>
      <c r="B733" s="20"/>
      <c r="C733" s="20"/>
      <c r="D733" s="20"/>
      <c r="E733" s="20"/>
      <c r="F733" s="20"/>
      <c r="G733" s="20"/>
      <c r="H733" s="20"/>
      <c r="I733" s="20"/>
      <c r="J733" s="32"/>
      <c r="K733" s="12">
        <f t="shared" si="84"/>
        <v>0</v>
      </c>
      <c r="L733" s="12">
        <f t="shared" si="85"/>
        <v>0</v>
      </c>
      <c r="M733" s="12">
        <f t="shared" si="86"/>
        <v>0</v>
      </c>
      <c r="N733" s="12">
        <f t="shared" si="87"/>
        <v>0</v>
      </c>
      <c r="O733" s="12">
        <f t="shared" si="88"/>
        <v>0</v>
      </c>
      <c r="P733" s="12">
        <f t="shared" si="89"/>
        <v>0</v>
      </c>
      <c r="Q733" s="12">
        <f t="shared" si="90"/>
        <v>0</v>
      </c>
      <c r="R733" s="12">
        <f>IF(E733&lt;1,0,IF(A733&lt;(Støtteark!$H$4-5),0,(IF(G733="Utførelse",(K733+L733+M733+N733+O733+P733),IF(G733="Fagkontroll",(Q733),0)))))</f>
        <v>0</v>
      </c>
      <c r="S733" s="12">
        <f>IF(A733&lt;(Støtteark!$H$4-5),0,B733)</f>
        <v>0</v>
      </c>
    </row>
    <row r="734" spans="1:19" x14ac:dyDescent="0.25">
      <c r="A734" s="20"/>
      <c r="B734" s="20"/>
      <c r="C734" s="20"/>
      <c r="D734" s="20"/>
      <c r="E734" s="20"/>
      <c r="F734" s="20"/>
      <c r="G734" s="20"/>
      <c r="H734" s="20"/>
      <c r="I734" s="20"/>
      <c r="J734" s="32"/>
      <c r="K734" s="12">
        <f t="shared" si="84"/>
        <v>0</v>
      </c>
      <c r="L734" s="12">
        <f t="shared" si="85"/>
        <v>0</v>
      </c>
      <c r="M734" s="12">
        <f t="shared" si="86"/>
        <v>0</v>
      </c>
      <c r="N734" s="12">
        <f t="shared" si="87"/>
        <v>0</v>
      </c>
      <c r="O734" s="12">
        <f t="shared" si="88"/>
        <v>0</v>
      </c>
      <c r="P734" s="12">
        <f t="shared" si="89"/>
        <v>0</v>
      </c>
      <c r="Q734" s="12">
        <f t="shared" si="90"/>
        <v>0</v>
      </c>
      <c r="R734" s="12">
        <f>IF(E734&lt;1,0,IF(A734&lt;(Støtteark!$H$4-5),0,(IF(G734="Utførelse",(K734+L734+M734+N734+O734+P734),IF(G734="Fagkontroll",(Q734),0)))))</f>
        <v>0</v>
      </c>
      <c r="S734" s="12">
        <f>IF(A734&lt;(Støtteark!$H$4-5),0,B734)</f>
        <v>0</v>
      </c>
    </row>
    <row r="735" spans="1:19" x14ac:dyDescent="0.25">
      <c r="A735" s="20"/>
      <c r="B735" s="20"/>
      <c r="C735" s="20"/>
      <c r="D735" s="20"/>
      <c r="E735" s="20"/>
      <c r="F735" s="20"/>
      <c r="G735" s="20"/>
      <c r="H735" s="20"/>
      <c r="I735" s="20"/>
      <c r="J735" s="32"/>
      <c r="K735" s="12">
        <f t="shared" si="84"/>
        <v>0</v>
      </c>
      <c r="L735" s="12">
        <f t="shared" si="85"/>
        <v>0</v>
      </c>
      <c r="M735" s="12">
        <f t="shared" si="86"/>
        <v>0</v>
      </c>
      <c r="N735" s="12">
        <f t="shared" si="87"/>
        <v>0</v>
      </c>
      <c r="O735" s="12">
        <f t="shared" si="88"/>
        <v>0</v>
      </c>
      <c r="P735" s="12">
        <f t="shared" si="89"/>
        <v>0</v>
      </c>
      <c r="Q735" s="12">
        <f t="shared" si="90"/>
        <v>0</v>
      </c>
      <c r="R735" s="12">
        <f>IF(E735&lt;1,0,IF(A735&lt;(Støtteark!$H$4-5),0,(IF(G735="Utførelse",(K735+L735+M735+N735+O735+P735),IF(G735="Fagkontroll",(Q735),0)))))</f>
        <v>0</v>
      </c>
      <c r="S735" s="12">
        <f>IF(A735&lt;(Støtteark!$H$4-5),0,B735)</f>
        <v>0</v>
      </c>
    </row>
    <row r="736" spans="1:19" x14ac:dyDescent="0.25">
      <c r="A736" s="20"/>
      <c r="B736" s="20"/>
      <c r="C736" s="20"/>
      <c r="D736" s="20"/>
      <c r="E736" s="20"/>
      <c r="F736" s="20"/>
      <c r="G736" s="20"/>
      <c r="H736" s="20"/>
      <c r="I736" s="20"/>
      <c r="J736" s="32"/>
      <c r="K736" s="12">
        <f t="shared" si="84"/>
        <v>0</v>
      </c>
      <c r="L736" s="12">
        <f t="shared" si="85"/>
        <v>0</v>
      </c>
      <c r="M736" s="12">
        <f t="shared" si="86"/>
        <v>0</v>
      </c>
      <c r="N736" s="12">
        <f t="shared" si="87"/>
        <v>0</v>
      </c>
      <c r="O736" s="12">
        <f t="shared" si="88"/>
        <v>0</v>
      </c>
      <c r="P736" s="12">
        <f t="shared" si="89"/>
        <v>0</v>
      </c>
      <c r="Q736" s="12">
        <f t="shared" si="90"/>
        <v>0</v>
      </c>
      <c r="R736" s="12">
        <f>IF(E736&lt;1,0,IF(A736&lt;(Støtteark!$H$4-5),0,(IF(G736="Utførelse",(K736+L736+M736+N736+O736+P736),IF(G736="Fagkontroll",(Q736),0)))))</f>
        <v>0</v>
      </c>
      <c r="S736" s="12">
        <f>IF(A736&lt;(Støtteark!$H$4-5),0,B736)</f>
        <v>0</v>
      </c>
    </row>
    <row r="737" spans="1:19" x14ac:dyDescent="0.25">
      <c r="A737" s="20"/>
      <c r="B737" s="20"/>
      <c r="C737" s="20"/>
      <c r="D737" s="20"/>
      <c r="E737" s="20"/>
      <c r="F737" s="20"/>
      <c r="G737" s="20"/>
      <c r="H737" s="20"/>
      <c r="I737" s="20"/>
      <c r="J737" s="32"/>
      <c r="K737" s="12">
        <f t="shared" si="84"/>
        <v>0</v>
      </c>
      <c r="L737" s="12">
        <f t="shared" si="85"/>
        <v>0</v>
      </c>
      <c r="M737" s="12">
        <f t="shared" si="86"/>
        <v>0</v>
      </c>
      <c r="N737" s="12">
        <f t="shared" si="87"/>
        <v>0</v>
      </c>
      <c r="O737" s="12">
        <f t="shared" si="88"/>
        <v>0</v>
      </c>
      <c r="P737" s="12">
        <f t="shared" si="89"/>
        <v>0</v>
      </c>
      <c r="Q737" s="12">
        <f t="shared" si="90"/>
        <v>0</v>
      </c>
      <c r="R737" s="12">
        <f>IF(E737&lt;1,0,IF(A737&lt;(Støtteark!$H$4-5),0,(IF(G737="Utførelse",(K737+L737+M737+N737+O737+P737),IF(G737="Fagkontroll",(Q737),0)))))</f>
        <v>0</v>
      </c>
      <c r="S737" s="12">
        <f>IF(A737&lt;(Støtteark!$H$4-5),0,B737)</f>
        <v>0</v>
      </c>
    </row>
    <row r="738" spans="1:19" x14ac:dyDescent="0.25">
      <c r="A738" s="20"/>
      <c r="B738" s="20"/>
      <c r="C738" s="20"/>
      <c r="D738" s="20"/>
      <c r="E738" s="20"/>
      <c r="F738" s="20"/>
      <c r="G738" s="20"/>
      <c r="H738" s="20"/>
      <c r="I738" s="20"/>
      <c r="J738" s="32"/>
      <c r="K738" s="12">
        <f t="shared" si="84"/>
        <v>0</v>
      </c>
      <c r="L738" s="12">
        <f t="shared" si="85"/>
        <v>0</v>
      </c>
      <c r="M738" s="12">
        <f t="shared" si="86"/>
        <v>0</v>
      </c>
      <c r="N738" s="12">
        <f t="shared" si="87"/>
        <v>0</v>
      </c>
      <c r="O738" s="12">
        <f t="shared" si="88"/>
        <v>0</v>
      </c>
      <c r="P738" s="12">
        <f t="shared" si="89"/>
        <v>0</v>
      </c>
      <c r="Q738" s="12">
        <f t="shared" si="90"/>
        <v>0</v>
      </c>
      <c r="R738" s="12">
        <f>IF(E738&lt;1,0,IF(A738&lt;(Støtteark!$H$4-5),0,(IF(G738="Utførelse",(K738+L738+M738+N738+O738+P738),IF(G738="Fagkontroll",(Q738),0)))))</f>
        <v>0</v>
      </c>
      <c r="S738" s="12">
        <f>IF(A738&lt;(Støtteark!$H$4-5),0,B738)</f>
        <v>0</v>
      </c>
    </row>
    <row r="739" spans="1:19" x14ac:dyDescent="0.25">
      <c r="A739" s="20"/>
      <c r="B739" s="20"/>
      <c r="C739" s="20"/>
      <c r="D739" s="20"/>
      <c r="E739" s="20"/>
      <c r="F739" s="20"/>
      <c r="G739" s="20"/>
      <c r="H739" s="20"/>
      <c r="I739" s="20"/>
      <c r="J739" s="32"/>
      <c r="K739" s="12">
        <f t="shared" si="84"/>
        <v>0</v>
      </c>
      <c r="L739" s="12">
        <f t="shared" si="85"/>
        <v>0</v>
      </c>
      <c r="M739" s="12">
        <f t="shared" si="86"/>
        <v>0</v>
      </c>
      <c r="N739" s="12">
        <f t="shared" si="87"/>
        <v>0</v>
      </c>
      <c r="O739" s="12">
        <f t="shared" si="88"/>
        <v>0</v>
      </c>
      <c r="P739" s="12">
        <f t="shared" si="89"/>
        <v>0</v>
      </c>
      <c r="Q739" s="12">
        <f t="shared" si="90"/>
        <v>0</v>
      </c>
      <c r="R739" s="12">
        <f>IF(E739&lt;1,0,IF(A739&lt;(Støtteark!$H$4-5),0,(IF(G739="Utførelse",(K739+L739+M739+N739+O739+P739),IF(G739="Fagkontroll",(Q739),0)))))</f>
        <v>0</v>
      </c>
      <c r="S739" s="12">
        <f>IF(A739&lt;(Støtteark!$H$4-5),0,B739)</f>
        <v>0</v>
      </c>
    </row>
    <row r="740" spans="1:19" x14ac:dyDescent="0.25">
      <c r="A740" s="20"/>
      <c r="B740" s="20"/>
      <c r="C740" s="20"/>
      <c r="D740" s="20"/>
      <c r="E740" s="20"/>
      <c r="F740" s="20"/>
      <c r="G740" s="20"/>
      <c r="H740" s="20"/>
      <c r="I740" s="20"/>
      <c r="J740" s="32"/>
      <c r="K740" s="12">
        <f t="shared" si="84"/>
        <v>0</v>
      </c>
      <c r="L740" s="12">
        <f t="shared" si="85"/>
        <v>0</v>
      </c>
      <c r="M740" s="12">
        <f t="shared" si="86"/>
        <v>0</v>
      </c>
      <c r="N740" s="12">
        <f t="shared" si="87"/>
        <v>0</v>
      </c>
      <c r="O740" s="12">
        <f t="shared" si="88"/>
        <v>0</v>
      </c>
      <c r="P740" s="12">
        <f t="shared" si="89"/>
        <v>0</v>
      </c>
      <c r="Q740" s="12">
        <f t="shared" si="90"/>
        <v>0</v>
      </c>
      <c r="R740" s="12">
        <f>IF(E740&lt;1,0,IF(A740&lt;(Støtteark!$H$4-5),0,(IF(G740="Utførelse",(K740+L740+M740+N740+O740+P740),IF(G740="Fagkontroll",(Q740),0)))))</f>
        <v>0</v>
      </c>
      <c r="S740" s="12">
        <f>IF(A740&lt;(Støtteark!$H$4-5),0,B740)</f>
        <v>0</v>
      </c>
    </row>
    <row r="741" spans="1:19" x14ac:dyDescent="0.25">
      <c r="A741" s="20"/>
      <c r="B741" s="20"/>
      <c r="C741" s="20"/>
      <c r="D741" s="20"/>
      <c r="E741" s="20"/>
      <c r="F741" s="20"/>
      <c r="G741" s="20"/>
      <c r="H741" s="20"/>
      <c r="I741" s="20"/>
      <c r="J741" s="32"/>
      <c r="K741" s="12">
        <f t="shared" si="84"/>
        <v>0</v>
      </c>
      <c r="L741" s="12">
        <f t="shared" si="85"/>
        <v>0</v>
      </c>
      <c r="M741" s="12">
        <f t="shared" si="86"/>
        <v>0</v>
      </c>
      <c r="N741" s="12">
        <f t="shared" si="87"/>
        <v>0</v>
      </c>
      <c r="O741" s="12">
        <f t="shared" si="88"/>
        <v>0</v>
      </c>
      <c r="P741" s="12">
        <f t="shared" si="89"/>
        <v>0</v>
      </c>
      <c r="Q741" s="12">
        <f t="shared" si="90"/>
        <v>0</v>
      </c>
      <c r="R741" s="12">
        <f>IF(E741&lt;1,0,IF(A741&lt;(Støtteark!$H$4-5),0,(IF(G741="Utførelse",(K741+L741+M741+N741+O741+P741),IF(G741="Fagkontroll",(Q741),0)))))</f>
        <v>0</v>
      </c>
      <c r="S741" s="12">
        <f>IF(A741&lt;(Støtteark!$H$4-5),0,B741)</f>
        <v>0</v>
      </c>
    </row>
    <row r="742" spans="1:19" x14ac:dyDescent="0.25">
      <c r="A742" s="20"/>
      <c r="B742" s="20"/>
      <c r="C742" s="20"/>
      <c r="D742" s="20"/>
      <c r="E742" s="20"/>
      <c r="F742" s="20"/>
      <c r="G742" s="20"/>
      <c r="H742" s="20"/>
      <c r="I742" s="20"/>
      <c r="J742" s="32"/>
      <c r="K742" s="12">
        <f t="shared" si="84"/>
        <v>0</v>
      </c>
      <c r="L742" s="12">
        <f t="shared" si="85"/>
        <v>0</v>
      </c>
      <c r="M742" s="12">
        <f t="shared" si="86"/>
        <v>0</v>
      </c>
      <c r="N742" s="12">
        <f t="shared" si="87"/>
        <v>0</v>
      </c>
      <c r="O742" s="12">
        <f t="shared" si="88"/>
        <v>0</v>
      </c>
      <c r="P742" s="12">
        <f t="shared" si="89"/>
        <v>0</v>
      </c>
      <c r="Q742" s="12">
        <f t="shared" si="90"/>
        <v>0</v>
      </c>
      <c r="R742" s="12">
        <f>IF(E742&lt;1,0,IF(A742&lt;(Støtteark!$H$4-5),0,(IF(G742="Utførelse",(K742+L742+M742+N742+O742+P742),IF(G742="Fagkontroll",(Q742),0)))))</f>
        <v>0</v>
      </c>
      <c r="S742" s="12">
        <f>IF(A742&lt;(Støtteark!$H$4-5),0,B742)</f>
        <v>0</v>
      </c>
    </row>
    <row r="743" spans="1:19" x14ac:dyDescent="0.25">
      <c r="A743" s="20"/>
      <c r="B743" s="20"/>
      <c r="C743" s="20"/>
      <c r="D743" s="20"/>
      <c r="E743" s="20"/>
      <c r="F743" s="20"/>
      <c r="G743" s="20"/>
      <c r="H743" s="20"/>
      <c r="I743" s="20"/>
      <c r="J743" s="32"/>
      <c r="K743" s="12">
        <f t="shared" si="84"/>
        <v>0</v>
      </c>
      <c r="L743" s="12">
        <f t="shared" si="85"/>
        <v>0</v>
      </c>
      <c r="M743" s="12">
        <f t="shared" si="86"/>
        <v>0</v>
      </c>
      <c r="N743" s="12">
        <f t="shared" si="87"/>
        <v>0</v>
      </c>
      <c r="O743" s="12">
        <f t="shared" si="88"/>
        <v>0</v>
      </c>
      <c r="P743" s="12">
        <f t="shared" si="89"/>
        <v>0</v>
      </c>
      <c r="Q743" s="12">
        <f t="shared" si="90"/>
        <v>0</v>
      </c>
      <c r="R743" s="12">
        <f>IF(E743&lt;1,0,IF(A743&lt;(Støtteark!$H$4-5),0,(IF(G743="Utførelse",(K743+L743+M743+N743+O743+P743),IF(G743="Fagkontroll",(Q743),0)))))</f>
        <v>0</v>
      </c>
      <c r="S743" s="12">
        <f>IF(A743&lt;(Støtteark!$H$4-5),0,B743)</f>
        <v>0</v>
      </c>
    </row>
    <row r="744" spans="1:19" x14ac:dyDescent="0.25">
      <c r="A744" s="20"/>
      <c r="B744" s="20"/>
      <c r="C744" s="20"/>
      <c r="D744" s="20"/>
      <c r="E744" s="20"/>
      <c r="F744" s="20"/>
      <c r="G744" s="20"/>
      <c r="H744" s="20"/>
      <c r="I744" s="20"/>
      <c r="J744" s="32"/>
      <c r="K744" s="12">
        <f t="shared" si="84"/>
        <v>0</v>
      </c>
      <c r="L744" s="12">
        <f t="shared" si="85"/>
        <v>0</v>
      </c>
      <c r="M744" s="12">
        <f t="shared" si="86"/>
        <v>0</v>
      </c>
      <c r="N744" s="12">
        <f t="shared" si="87"/>
        <v>0</v>
      </c>
      <c r="O744" s="12">
        <f t="shared" si="88"/>
        <v>0</v>
      </c>
      <c r="P744" s="12">
        <f t="shared" si="89"/>
        <v>0</v>
      </c>
      <c r="Q744" s="12">
        <f t="shared" si="90"/>
        <v>0</v>
      </c>
      <c r="R744" s="12">
        <f>IF(E744&lt;1,0,IF(A744&lt;(Støtteark!$H$4-5),0,(IF(G744="Utførelse",(K744+L744+M744+N744+O744+P744),IF(G744="Fagkontroll",(Q744),0)))))</f>
        <v>0</v>
      </c>
      <c r="S744" s="12">
        <f>IF(A744&lt;(Støtteark!$H$4-5),0,B744)</f>
        <v>0</v>
      </c>
    </row>
    <row r="745" spans="1:19" x14ac:dyDescent="0.25">
      <c r="A745" s="20"/>
      <c r="B745" s="20"/>
      <c r="C745" s="20"/>
      <c r="D745" s="20"/>
      <c r="E745" s="20"/>
      <c r="F745" s="20"/>
      <c r="G745" s="20"/>
      <c r="H745" s="20"/>
      <c r="I745" s="20"/>
      <c r="J745" s="32"/>
      <c r="K745" s="12">
        <f t="shared" si="84"/>
        <v>0</v>
      </c>
      <c r="L745" s="12">
        <f t="shared" si="85"/>
        <v>0</v>
      </c>
      <c r="M745" s="12">
        <f t="shared" si="86"/>
        <v>0</v>
      </c>
      <c r="N745" s="12">
        <f t="shared" si="87"/>
        <v>0</v>
      </c>
      <c r="O745" s="12">
        <f t="shared" si="88"/>
        <v>0</v>
      </c>
      <c r="P745" s="12">
        <f t="shared" si="89"/>
        <v>0</v>
      </c>
      <c r="Q745" s="12">
        <f t="shared" si="90"/>
        <v>0</v>
      </c>
      <c r="R745" s="12">
        <f>IF(E745&lt;1,0,IF(A745&lt;(Støtteark!$H$4-5),0,(IF(G745="Utførelse",(K745+L745+M745+N745+O745+P745),IF(G745="Fagkontroll",(Q745),0)))))</f>
        <v>0</v>
      </c>
      <c r="S745" s="12">
        <f>IF(A745&lt;(Støtteark!$H$4-5),0,B745)</f>
        <v>0</v>
      </c>
    </row>
    <row r="746" spans="1:19" x14ac:dyDescent="0.25">
      <c r="A746" s="20"/>
      <c r="B746" s="20"/>
      <c r="C746" s="20"/>
      <c r="D746" s="20"/>
      <c r="E746" s="20"/>
      <c r="F746" s="20"/>
      <c r="G746" s="20"/>
      <c r="H746" s="20"/>
      <c r="I746" s="20"/>
      <c r="J746" s="32"/>
      <c r="K746" s="12">
        <f t="shared" si="84"/>
        <v>0</v>
      </c>
      <c r="L746" s="12">
        <f t="shared" si="85"/>
        <v>0</v>
      </c>
      <c r="M746" s="12">
        <f t="shared" si="86"/>
        <v>0</v>
      </c>
      <c r="N746" s="12">
        <f t="shared" si="87"/>
        <v>0</v>
      </c>
      <c r="O746" s="12">
        <f t="shared" si="88"/>
        <v>0</v>
      </c>
      <c r="P746" s="12">
        <f t="shared" si="89"/>
        <v>0</v>
      </c>
      <c r="Q746" s="12">
        <f t="shared" si="90"/>
        <v>0</v>
      </c>
      <c r="R746" s="12">
        <f>IF(E746&lt;1,0,IF(A746&lt;(Støtteark!$H$4-5),0,(IF(G746="Utførelse",(K746+L746+M746+N746+O746+P746),IF(G746="Fagkontroll",(Q746),0)))))</f>
        <v>0</v>
      </c>
      <c r="S746" s="12">
        <f>IF(A746&lt;(Støtteark!$H$4-5),0,B746)</f>
        <v>0</v>
      </c>
    </row>
    <row r="747" spans="1:19" x14ac:dyDescent="0.25">
      <c r="A747" s="20"/>
      <c r="B747" s="20"/>
      <c r="C747" s="20"/>
      <c r="D747" s="20"/>
      <c r="E747" s="20"/>
      <c r="F747" s="20"/>
      <c r="G747" s="20"/>
      <c r="H747" s="20"/>
      <c r="I747" s="20"/>
      <c r="J747" s="32"/>
      <c r="K747" s="12">
        <f t="shared" si="84"/>
        <v>0</v>
      </c>
      <c r="L747" s="12">
        <f t="shared" si="85"/>
        <v>0</v>
      </c>
      <c r="M747" s="12">
        <f t="shared" si="86"/>
        <v>0</v>
      </c>
      <c r="N747" s="12">
        <f t="shared" si="87"/>
        <v>0</v>
      </c>
      <c r="O747" s="12">
        <f t="shared" si="88"/>
        <v>0</v>
      </c>
      <c r="P747" s="12">
        <f t="shared" si="89"/>
        <v>0</v>
      </c>
      <c r="Q747" s="12">
        <f t="shared" si="90"/>
        <v>0</v>
      </c>
      <c r="R747" s="12">
        <f>IF(E747&lt;1,0,IF(A747&lt;(Støtteark!$H$4-5),0,(IF(G747="Utførelse",(K747+L747+M747+N747+O747+P747),IF(G747="Fagkontroll",(Q747),0)))))</f>
        <v>0</v>
      </c>
      <c r="S747" s="12">
        <f>IF(A747&lt;(Støtteark!$H$4-5),0,B747)</f>
        <v>0</v>
      </c>
    </row>
    <row r="748" spans="1:19" x14ac:dyDescent="0.25">
      <c r="A748" s="20"/>
      <c r="B748" s="20"/>
      <c r="C748" s="20"/>
      <c r="D748" s="20"/>
      <c r="E748" s="20"/>
      <c r="F748" s="20"/>
      <c r="G748" s="20"/>
      <c r="H748" s="20"/>
      <c r="I748" s="20"/>
      <c r="J748" s="32"/>
      <c r="K748" s="12">
        <f t="shared" si="84"/>
        <v>0</v>
      </c>
      <c r="L748" s="12">
        <f t="shared" si="85"/>
        <v>0</v>
      </c>
      <c r="M748" s="12">
        <f t="shared" si="86"/>
        <v>0</v>
      </c>
      <c r="N748" s="12">
        <f t="shared" si="87"/>
        <v>0</v>
      </c>
      <c r="O748" s="12">
        <f t="shared" si="88"/>
        <v>0</v>
      </c>
      <c r="P748" s="12">
        <f t="shared" si="89"/>
        <v>0</v>
      </c>
      <c r="Q748" s="12">
        <f t="shared" si="90"/>
        <v>0</v>
      </c>
      <c r="R748" s="12">
        <f>IF(E748&lt;1,0,IF(A748&lt;(Støtteark!$H$4-5),0,(IF(G748="Utførelse",(K748+L748+M748+N748+O748+P748),IF(G748="Fagkontroll",(Q748),0)))))</f>
        <v>0</v>
      </c>
      <c r="S748" s="12">
        <f>IF(A748&lt;(Støtteark!$H$4-5),0,B748)</f>
        <v>0</v>
      </c>
    </row>
    <row r="749" spans="1:19" x14ac:dyDescent="0.25">
      <c r="A749" s="20"/>
      <c r="B749" s="20"/>
      <c r="C749" s="20"/>
      <c r="D749" s="20"/>
      <c r="E749" s="20"/>
      <c r="F749" s="20"/>
      <c r="G749" s="20"/>
      <c r="H749" s="20"/>
      <c r="I749" s="20"/>
      <c r="J749" s="32"/>
      <c r="K749" s="12">
        <f t="shared" si="84"/>
        <v>0</v>
      </c>
      <c r="L749" s="12">
        <f t="shared" si="85"/>
        <v>0</v>
      </c>
      <c r="M749" s="12">
        <f t="shared" si="86"/>
        <v>0</v>
      </c>
      <c r="N749" s="12">
        <f t="shared" si="87"/>
        <v>0</v>
      </c>
      <c r="O749" s="12">
        <f t="shared" si="88"/>
        <v>0</v>
      </c>
      <c r="P749" s="12">
        <f t="shared" si="89"/>
        <v>0</v>
      </c>
      <c r="Q749" s="12">
        <f t="shared" si="90"/>
        <v>0</v>
      </c>
      <c r="R749" s="12">
        <f>IF(E749&lt;1,0,IF(A749&lt;(Støtteark!$H$4-5),0,(IF(G749="Utførelse",(K749+L749+M749+N749+O749+P749),IF(G749="Fagkontroll",(Q749),0)))))</f>
        <v>0</v>
      </c>
      <c r="S749" s="12">
        <f>IF(A749&lt;(Støtteark!$H$4-5),0,B749)</f>
        <v>0</v>
      </c>
    </row>
    <row r="750" spans="1:19" x14ac:dyDescent="0.25">
      <c r="A750" s="20"/>
      <c r="B750" s="20"/>
      <c r="C750" s="20"/>
      <c r="D750" s="20"/>
      <c r="E750" s="20"/>
      <c r="F750" s="20"/>
      <c r="G750" s="20"/>
      <c r="H750" s="20"/>
      <c r="I750" s="20"/>
      <c r="J750" s="32"/>
      <c r="K750" s="12">
        <f t="shared" si="84"/>
        <v>0</v>
      </c>
      <c r="L750" s="12">
        <f t="shared" si="85"/>
        <v>0</v>
      </c>
      <c r="M750" s="12">
        <f t="shared" si="86"/>
        <v>0</v>
      </c>
      <c r="N750" s="12">
        <f t="shared" si="87"/>
        <v>0</v>
      </c>
      <c r="O750" s="12">
        <f t="shared" si="88"/>
        <v>0</v>
      </c>
      <c r="P750" s="12">
        <f t="shared" si="89"/>
        <v>0</v>
      </c>
      <c r="Q750" s="12">
        <f t="shared" si="90"/>
        <v>0</v>
      </c>
      <c r="R750" s="12">
        <f>IF(E750&lt;1,0,IF(A750&lt;(Støtteark!$H$4-5),0,(IF(G750="Utførelse",(K750+L750+M750+N750+O750+P750),IF(G750="Fagkontroll",(Q750),0)))))</f>
        <v>0</v>
      </c>
      <c r="S750" s="12">
        <f>IF(A750&lt;(Støtteark!$H$4-5),0,B750)</f>
        <v>0</v>
      </c>
    </row>
    <row r="751" spans="1:19" x14ac:dyDescent="0.25">
      <c r="A751" s="20"/>
      <c r="B751" s="20"/>
      <c r="C751" s="20"/>
      <c r="D751" s="20"/>
      <c r="E751" s="20"/>
      <c r="F751" s="20"/>
      <c r="G751" s="20"/>
      <c r="H751" s="20"/>
      <c r="I751" s="20"/>
      <c r="J751" s="32"/>
      <c r="K751" s="12">
        <f t="shared" si="84"/>
        <v>0</v>
      </c>
      <c r="L751" s="12">
        <f t="shared" si="85"/>
        <v>0</v>
      </c>
      <c r="M751" s="12">
        <f t="shared" si="86"/>
        <v>0</v>
      </c>
      <c r="N751" s="12">
        <f t="shared" si="87"/>
        <v>0</v>
      </c>
      <c r="O751" s="12">
        <f t="shared" si="88"/>
        <v>0</v>
      </c>
      <c r="P751" s="12">
        <f t="shared" si="89"/>
        <v>0</v>
      </c>
      <c r="Q751" s="12">
        <f t="shared" si="90"/>
        <v>0</v>
      </c>
      <c r="R751" s="12">
        <f>IF(E751&lt;1,0,IF(A751&lt;(Støtteark!$H$4-5),0,(IF(G751="Utførelse",(K751+L751+M751+N751+O751+P751),IF(G751="Fagkontroll",(Q751),0)))))</f>
        <v>0</v>
      </c>
      <c r="S751" s="12">
        <f>IF(A751&lt;(Støtteark!$H$4-5),0,B751)</f>
        <v>0</v>
      </c>
    </row>
    <row r="752" spans="1:19" x14ac:dyDescent="0.25">
      <c r="A752" s="20"/>
      <c r="B752" s="20"/>
      <c r="C752" s="20"/>
      <c r="D752" s="20"/>
      <c r="E752" s="20"/>
      <c r="F752" s="20"/>
      <c r="G752" s="20"/>
      <c r="H752" s="20"/>
      <c r="I752" s="20"/>
      <c r="J752" s="32"/>
      <c r="K752" s="12">
        <f t="shared" si="84"/>
        <v>0</v>
      </c>
      <c r="L752" s="12">
        <f t="shared" si="85"/>
        <v>0</v>
      </c>
      <c r="M752" s="12">
        <f t="shared" si="86"/>
        <v>0</v>
      </c>
      <c r="N752" s="12">
        <f t="shared" si="87"/>
        <v>0</v>
      </c>
      <c r="O752" s="12">
        <f t="shared" si="88"/>
        <v>0</v>
      </c>
      <c r="P752" s="12">
        <f t="shared" si="89"/>
        <v>0</v>
      </c>
      <c r="Q752" s="12">
        <f t="shared" si="90"/>
        <v>0</v>
      </c>
      <c r="R752" s="12">
        <f>IF(E752&lt;1,0,IF(A752&lt;(Støtteark!$H$4-5),0,(IF(G752="Utførelse",(K752+L752+M752+N752+O752+P752),IF(G752="Fagkontroll",(Q752),0)))))</f>
        <v>0</v>
      </c>
      <c r="S752" s="12">
        <f>IF(A752&lt;(Støtteark!$H$4-5),0,B752)</f>
        <v>0</v>
      </c>
    </row>
    <row r="753" spans="1:19" x14ac:dyDescent="0.25">
      <c r="A753" s="20"/>
      <c r="B753" s="20"/>
      <c r="C753" s="20"/>
      <c r="D753" s="20"/>
      <c r="E753" s="20"/>
      <c r="F753" s="20"/>
      <c r="G753" s="20"/>
      <c r="H753" s="20"/>
      <c r="I753" s="20"/>
      <c r="J753" s="32"/>
      <c r="K753" s="12">
        <f t="shared" si="84"/>
        <v>0</v>
      </c>
      <c r="L753" s="12">
        <f t="shared" si="85"/>
        <v>0</v>
      </c>
      <c r="M753" s="12">
        <f t="shared" si="86"/>
        <v>0</v>
      </c>
      <c r="N753" s="12">
        <f t="shared" si="87"/>
        <v>0</v>
      </c>
      <c r="O753" s="12">
        <f t="shared" si="88"/>
        <v>0</v>
      </c>
      <c r="P753" s="12">
        <f t="shared" si="89"/>
        <v>0</v>
      </c>
      <c r="Q753" s="12">
        <f t="shared" si="90"/>
        <v>0</v>
      </c>
      <c r="R753" s="12">
        <f>IF(E753&lt;1,0,IF(A753&lt;(Støtteark!$H$4-5),0,(IF(G753="Utførelse",(K753+L753+M753+N753+O753+P753),IF(G753="Fagkontroll",(Q753),0)))))</f>
        <v>0</v>
      </c>
      <c r="S753" s="12">
        <f>IF(A753&lt;(Støtteark!$H$4-5),0,B753)</f>
        <v>0</v>
      </c>
    </row>
    <row r="754" spans="1:19" x14ac:dyDescent="0.25">
      <c r="A754" s="20"/>
      <c r="B754" s="20"/>
      <c r="C754" s="20"/>
      <c r="D754" s="20"/>
      <c r="E754" s="20"/>
      <c r="F754" s="20"/>
      <c r="G754" s="20"/>
      <c r="H754" s="20"/>
      <c r="I754" s="20"/>
      <c r="J754" s="32"/>
      <c r="K754" s="12">
        <f t="shared" si="84"/>
        <v>0</v>
      </c>
      <c r="L754" s="12">
        <f t="shared" si="85"/>
        <v>0</v>
      </c>
      <c r="M754" s="12">
        <f t="shared" si="86"/>
        <v>0</v>
      </c>
      <c r="N754" s="12">
        <f t="shared" si="87"/>
        <v>0</v>
      </c>
      <c r="O754" s="12">
        <f t="shared" si="88"/>
        <v>0</v>
      </c>
      <c r="P754" s="12">
        <f t="shared" si="89"/>
        <v>0</v>
      </c>
      <c r="Q754" s="12">
        <f t="shared" si="90"/>
        <v>0</v>
      </c>
      <c r="R754" s="12">
        <f>IF(E754&lt;1,0,IF(A754&lt;(Støtteark!$H$4-5),0,(IF(G754="Utførelse",(K754+L754+M754+N754+O754+P754),IF(G754="Fagkontroll",(Q754),0)))))</f>
        <v>0</v>
      </c>
      <c r="S754" s="12">
        <f>IF(A754&lt;(Støtteark!$H$4-5),0,B754)</f>
        <v>0</v>
      </c>
    </row>
    <row r="755" spans="1:19" x14ac:dyDescent="0.25">
      <c r="A755" s="20"/>
      <c r="B755" s="20"/>
      <c r="C755" s="20"/>
      <c r="D755" s="20"/>
      <c r="E755" s="20"/>
      <c r="F755" s="20"/>
      <c r="G755" s="20"/>
      <c r="H755" s="20"/>
      <c r="I755" s="20"/>
      <c r="J755" s="32"/>
      <c r="K755" s="12">
        <f t="shared" si="84"/>
        <v>0</v>
      </c>
      <c r="L755" s="12">
        <f t="shared" si="85"/>
        <v>0</v>
      </c>
      <c r="M755" s="12">
        <f t="shared" si="86"/>
        <v>0</v>
      </c>
      <c r="N755" s="12">
        <f t="shared" si="87"/>
        <v>0</v>
      </c>
      <c r="O755" s="12">
        <f t="shared" si="88"/>
        <v>0</v>
      </c>
      <c r="P755" s="12">
        <f t="shared" si="89"/>
        <v>0</v>
      </c>
      <c r="Q755" s="12">
        <f t="shared" si="90"/>
        <v>0</v>
      </c>
      <c r="R755" s="12">
        <f>IF(E755&lt;1,0,IF(A755&lt;(Støtteark!$H$4-5),0,(IF(G755="Utførelse",(K755+L755+M755+N755+O755+P755),IF(G755="Fagkontroll",(Q755),0)))))</f>
        <v>0</v>
      </c>
      <c r="S755" s="12">
        <f>IF(A755&lt;(Støtteark!$H$4-5),0,B755)</f>
        <v>0</v>
      </c>
    </row>
    <row r="756" spans="1:19" x14ac:dyDescent="0.25">
      <c r="A756" s="20"/>
      <c r="B756" s="20"/>
      <c r="C756" s="20"/>
      <c r="D756" s="20"/>
      <c r="E756" s="20"/>
      <c r="F756" s="20"/>
      <c r="G756" s="20"/>
      <c r="H756" s="20"/>
      <c r="I756" s="20"/>
      <c r="J756" s="32"/>
      <c r="K756" s="12">
        <f t="shared" si="84"/>
        <v>0</v>
      </c>
      <c r="L756" s="12">
        <f t="shared" si="85"/>
        <v>0</v>
      </c>
      <c r="M756" s="12">
        <f t="shared" si="86"/>
        <v>0</v>
      </c>
      <c r="N756" s="12">
        <f t="shared" si="87"/>
        <v>0</v>
      </c>
      <c r="O756" s="12">
        <f t="shared" si="88"/>
        <v>0</v>
      </c>
      <c r="P756" s="12">
        <f t="shared" si="89"/>
        <v>0</v>
      </c>
      <c r="Q756" s="12">
        <f t="shared" si="90"/>
        <v>0</v>
      </c>
      <c r="R756" s="12">
        <f>IF(E756&lt;1,0,IF(A756&lt;(Støtteark!$H$4-5),0,(IF(G756="Utførelse",(K756+L756+M756+N756+O756+P756),IF(G756="Fagkontroll",(Q756),0)))))</f>
        <v>0</v>
      </c>
      <c r="S756" s="12">
        <f>IF(A756&lt;(Støtteark!$H$4-5),0,B756)</f>
        <v>0</v>
      </c>
    </row>
    <row r="757" spans="1:19" x14ac:dyDescent="0.25">
      <c r="A757" s="20"/>
      <c r="B757" s="20"/>
      <c r="C757" s="20"/>
      <c r="D757" s="20"/>
      <c r="E757" s="20"/>
      <c r="F757" s="20"/>
      <c r="G757" s="20"/>
      <c r="H757" s="20"/>
      <c r="I757" s="20"/>
      <c r="J757" s="32"/>
      <c r="K757" s="12">
        <f t="shared" si="84"/>
        <v>0</v>
      </c>
      <c r="L757" s="12">
        <f t="shared" si="85"/>
        <v>0</v>
      </c>
      <c r="M757" s="12">
        <f t="shared" si="86"/>
        <v>0</v>
      </c>
      <c r="N757" s="12">
        <f t="shared" si="87"/>
        <v>0</v>
      </c>
      <c r="O757" s="12">
        <f t="shared" si="88"/>
        <v>0</v>
      </c>
      <c r="P757" s="12">
        <f t="shared" si="89"/>
        <v>0</v>
      </c>
      <c r="Q757" s="12">
        <f t="shared" si="90"/>
        <v>0</v>
      </c>
      <c r="R757" s="12">
        <f>IF(E757&lt;1,0,IF(A757&lt;(Støtteark!$H$4-5),0,(IF(G757="Utførelse",(K757+L757+M757+N757+O757+P757),IF(G757="Fagkontroll",(Q757),0)))))</f>
        <v>0</v>
      </c>
      <c r="S757" s="12">
        <f>IF(A757&lt;(Støtteark!$H$4-5),0,B757)</f>
        <v>0</v>
      </c>
    </row>
    <row r="758" spans="1:19" x14ac:dyDescent="0.25">
      <c r="A758" s="20"/>
      <c r="B758" s="20"/>
      <c r="C758" s="20"/>
      <c r="D758" s="20"/>
      <c r="E758" s="20"/>
      <c r="F758" s="20"/>
      <c r="G758" s="20"/>
      <c r="H758" s="20"/>
      <c r="I758" s="20"/>
      <c r="J758" s="32"/>
      <c r="K758" s="12">
        <f t="shared" si="84"/>
        <v>0</v>
      </c>
      <c r="L758" s="12">
        <f t="shared" si="85"/>
        <v>0</v>
      </c>
      <c r="M758" s="12">
        <f t="shared" si="86"/>
        <v>0</v>
      </c>
      <c r="N758" s="12">
        <f t="shared" si="87"/>
        <v>0</v>
      </c>
      <c r="O758" s="12">
        <f t="shared" si="88"/>
        <v>0</v>
      </c>
      <c r="P758" s="12">
        <f t="shared" si="89"/>
        <v>0</v>
      </c>
      <c r="Q758" s="12">
        <f t="shared" si="90"/>
        <v>0</v>
      </c>
      <c r="R758" s="12">
        <f>IF(E758&lt;1,0,IF(A758&lt;(Støtteark!$H$4-5),0,(IF(G758="Utførelse",(K758+L758+M758+N758+O758+P758),IF(G758="Fagkontroll",(Q758),0)))))</f>
        <v>0</v>
      </c>
      <c r="S758" s="12">
        <f>IF(A758&lt;(Støtteark!$H$4-5),0,B758)</f>
        <v>0</v>
      </c>
    </row>
    <row r="759" spans="1:19" x14ac:dyDescent="0.25">
      <c r="A759" s="20"/>
      <c r="B759" s="20"/>
      <c r="C759" s="20"/>
      <c r="D759" s="20"/>
      <c r="E759" s="20"/>
      <c r="F759" s="20"/>
      <c r="G759" s="20"/>
      <c r="H759" s="20"/>
      <c r="I759" s="20"/>
      <c r="J759" s="32"/>
      <c r="K759" s="12">
        <f t="shared" si="84"/>
        <v>0</v>
      </c>
      <c r="L759" s="12">
        <f t="shared" si="85"/>
        <v>0</v>
      </c>
      <c r="M759" s="12">
        <f t="shared" si="86"/>
        <v>0</v>
      </c>
      <c r="N759" s="12">
        <f t="shared" si="87"/>
        <v>0</v>
      </c>
      <c r="O759" s="12">
        <f t="shared" si="88"/>
        <v>0</v>
      </c>
      <c r="P759" s="12">
        <f t="shared" si="89"/>
        <v>0</v>
      </c>
      <c r="Q759" s="12">
        <f t="shared" si="90"/>
        <v>0</v>
      </c>
      <c r="R759" s="12">
        <f>IF(E759&lt;1,0,IF(A759&lt;(Støtteark!$H$4-5),0,(IF(G759="Utførelse",(K759+L759+M759+N759+O759+P759),IF(G759="Fagkontroll",(Q759),0)))))</f>
        <v>0</v>
      </c>
      <c r="S759" s="12">
        <f>IF(A759&lt;(Støtteark!$H$4-5),0,B759)</f>
        <v>0</v>
      </c>
    </row>
    <row r="760" spans="1:19" x14ac:dyDescent="0.25">
      <c r="A760" s="20"/>
      <c r="B760" s="20"/>
      <c r="C760" s="20"/>
      <c r="D760" s="20"/>
      <c r="E760" s="20"/>
      <c r="F760" s="20"/>
      <c r="G760" s="20"/>
      <c r="H760" s="20"/>
      <c r="I760" s="20"/>
      <c r="J760" s="32"/>
      <c r="K760" s="12">
        <f t="shared" si="84"/>
        <v>0</v>
      </c>
      <c r="L760" s="12">
        <f t="shared" si="85"/>
        <v>0</v>
      </c>
      <c r="M760" s="12">
        <f t="shared" si="86"/>
        <v>0</v>
      </c>
      <c r="N760" s="12">
        <f t="shared" si="87"/>
        <v>0</v>
      </c>
      <c r="O760" s="12">
        <f t="shared" si="88"/>
        <v>0</v>
      </c>
      <c r="P760" s="12">
        <f t="shared" si="89"/>
        <v>0</v>
      </c>
      <c r="Q760" s="12">
        <f t="shared" si="90"/>
        <v>0</v>
      </c>
      <c r="R760" s="12">
        <f>IF(E760&lt;1,0,IF(A760&lt;(Støtteark!$H$4-5),0,(IF(G760="Utførelse",(K760+L760+M760+N760+O760+P760),IF(G760="Fagkontroll",(Q760),0)))))</f>
        <v>0</v>
      </c>
      <c r="S760" s="12">
        <f>IF(A760&lt;(Støtteark!$H$4-5),0,B760)</f>
        <v>0</v>
      </c>
    </row>
    <row r="761" spans="1:19" x14ac:dyDescent="0.25">
      <c r="A761" s="20"/>
      <c r="B761" s="20"/>
      <c r="C761" s="20"/>
      <c r="D761" s="20"/>
      <c r="E761" s="20"/>
      <c r="F761" s="20"/>
      <c r="G761" s="20"/>
      <c r="H761" s="20"/>
      <c r="I761" s="20"/>
      <c r="J761" s="32"/>
      <c r="K761" s="12">
        <f t="shared" si="84"/>
        <v>0</v>
      </c>
      <c r="L761" s="12">
        <f t="shared" si="85"/>
        <v>0</v>
      </c>
      <c r="M761" s="12">
        <f t="shared" si="86"/>
        <v>0</v>
      </c>
      <c r="N761" s="12">
        <f t="shared" si="87"/>
        <v>0</v>
      </c>
      <c r="O761" s="12">
        <f t="shared" si="88"/>
        <v>0</v>
      </c>
      <c r="P761" s="12">
        <f t="shared" si="89"/>
        <v>0</v>
      </c>
      <c r="Q761" s="12">
        <f t="shared" si="90"/>
        <v>0</v>
      </c>
      <c r="R761" s="12">
        <f>IF(E761&lt;1,0,IF(A761&lt;(Støtteark!$H$4-5),0,(IF(G761="Utførelse",(K761+L761+M761+N761+O761+P761),IF(G761="Fagkontroll",(Q761),0)))))</f>
        <v>0</v>
      </c>
      <c r="S761" s="12">
        <f>IF(A761&lt;(Støtteark!$H$4-5),0,B761)</f>
        <v>0</v>
      </c>
    </row>
    <row r="762" spans="1:19" x14ac:dyDescent="0.25">
      <c r="A762" s="20"/>
      <c r="B762" s="20"/>
      <c r="C762" s="20"/>
      <c r="D762" s="20"/>
      <c r="E762" s="20"/>
      <c r="F762" s="20"/>
      <c r="G762" s="20"/>
      <c r="H762" s="20"/>
      <c r="I762" s="20"/>
      <c r="J762" s="32"/>
      <c r="K762" s="12">
        <f t="shared" si="84"/>
        <v>0</v>
      </c>
      <c r="L762" s="12">
        <f t="shared" si="85"/>
        <v>0</v>
      </c>
      <c r="M762" s="12">
        <f t="shared" si="86"/>
        <v>0</v>
      </c>
      <c r="N762" s="12">
        <f t="shared" si="87"/>
        <v>0</v>
      </c>
      <c r="O762" s="12">
        <f t="shared" si="88"/>
        <v>0</v>
      </c>
      <c r="P762" s="12">
        <f t="shared" si="89"/>
        <v>0</v>
      </c>
      <c r="Q762" s="12">
        <f t="shared" si="90"/>
        <v>0</v>
      </c>
      <c r="R762" s="12">
        <f>IF(E762&lt;1,0,IF(A762&lt;(Støtteark!$H$4-5),0,(IF(G762="Utførelse",(K762+L762+M762+N762+O762+P762),IF(G762="Fagkontroll",(Q762),0)))))</f>
        <v>0</v>
      </c>
      <c r="S762" s="12">
        <f>IF(A762&lt;(Støtteark!$H$4-5),0,B762)</f>
        <v>0</v>
      </c>
    </row>
    <row r="763" spans="1:19" x14ac:dyDescent="0.25">
      <c r="A763" s="20"/>
      <c r="B763" s="20"/>
      <c r="C763" s="20"/>
      <c r="D763" s="20"/>
      <c r="E763" s="20"/>
      <c r="F763" s="20"/>
      <c r="G763" s="20"/>
      <c r="H763" s="20"/>
      <c r="I763" s="20"/>
      <c r="J763" s="32"/>
      <c r="K763" s="12">
        <f t="shared" si="84"/>
        <v>0</v>
      </c>
      <c r="L763" s="12">
        <f t="shared" si="85"/>
        <v>0</v>
      </c>
      <c r="M763" s="12">
        <f t="shared" si="86"/>
        <v>0</v>
      </c>
      <c r="N763" s="12">
        <f t="shared" si="87"/>
        <v>0</v>
      </c>
      <c r="O763" s="12">
        <f t="shared" si="88"/>
        <v>0</v>
      </c>
      <c r="P763" s="12">
        <f t="shared" si="89"/>
        <v>0</v>
      </c>
      <c r="Q763" s="12">
        <f t="shared" si="90"/>
        <v>0</v>
      </c>
      <c r="R763" s="12">
        <f>IF(E763&lt;1,0,IF(A763&lt;(Støtteark!$H$4-5),0,(IF(G763="Utførelse",(K763+L763+M763+N763+O763+P763),IF(G763="Fagkontroll",(Q763),0)))))</f>
        <v>0</v>
      </c>
      <c r="S763" s="12">
        <f>IF(A763&lt;(Støtteark!$H$4-5),0,B763)</f>
        <v>0</v>
      </c>
    </row>
    <row r="764" spans="1:19" x14ac:dyDescent="0.25">
      <c r="A764" s="20"/>
      <c r="B764" s="20"/>
      <c r="C764" s="20"/>
      <c r="D764" s="20"/>
      <c r="E764" s="20"/>
      <c r="F764" s="20"/>
      <c r="G764" s="20"/>
      <c r="H764" s="20"/>
      <c r="I764" s="20"/>
      <c r="J764" s="32"/>
      <c r="K764" s="12">
        <f t="shared" si="84"/>
        <v>0</v>
      </c>
      <c r="L764" s="12">
        <f t="shared" si="85"/>
        <v>0</v>
      </c>
      <c r="M764" s="12">
        <f t="shared" si="86"/>
        <v>0</v>
      </c>
      <c r="N764" s="12">
        <f t="shared" si="87"/>
        <v>0</v>
      </c>
      <c r="O764" s="12">
        <f t="shared" si="88"/>
        <v>0</v>
      </c>
      <c r="P764" s="12">
        <f t="shared" si="89"/>
        <v>0</v>
      </c>
      <c r="Q764" s="12">
        <f t="shared" si="90"/>
        <v>0</v>
      </c>
      <c r="R764" s="12">
        <f>IF(E764&lt;1,0,IF(A764&lt;(Støtteark!$H$4-5),0,(IF(G764="Utførelse",(K764+L764+M764+N764+O764+P764),IF(G764="Fagkontroll",(Q764),0)))))</f>
        <v>0</v>
      </c>
      <c r="S764" s="12">
        <f>IF(A764&lt;(Støtteark!$H$4-5),0,B764)</f>
        <v>0</v>
      </c>
    </row>
    <row r="765" spans="1:19" x14ac:dyDescent="0.25">
      <c r="A765" s="20"/>
      <c r="B765" s="20"/>
      <c r="C765" s="20"/>
      <c r="D765" s="20"/>
      <c r="E765" s="20"/>
      <c r="F765" s="20"/>
      <c r="G765" s="20"/>
      <c r="H765" s="20"/>
      <c r="I765" s="20"/>
      <c r="J765" s="32"/>
      <c r="K765" s="12">
        <f t="shared" si="84"/>
        <v>0</v>
      </c>
      <c r="L765" s="12">
        <f t="shared" si="85"/>
        <v>0</v>
      </c>
      <c r="M765" s="12">
        <f t="shared" si="86"/>
        <v>0</v>
      </c>
      <c r="N765" s="12">
        <f t="shared" si="87"/>
        <v>0</v>
      </c>
      <c r="O765" s="12">
        <f t="shared" si="88"/>
        <v>0</v>
      </c>
      <c r="P765" s="12">
        <f t="shared" si="89"/>
        <v>0</v>
      </c>
      <c r="Q765" s="12">
        <f t="shared" si="90"/>
        <v>0</v>
      </c>
      <c r="R765" s="12">
        <f>IF(E765&lt;1,0,IF(A765&lt;(Støtteark!$H$4-5),0,(IF(G765="Utførelse",(K765+L765+M765+N765+O765+P765),IF(G765="Fagkontroll",(Q765),0)))))</f>
        <v>0</v>
      </c>
      <c r="S765" s="12">
        <f>IF(A765&lt;(Støtteark!$H$4-5),0,B765)</f>
        <v>0</v>
      </c>
    </row>
    <row r="766" spans="1:19" x14ac:dyDescent="0.25">
      <c r="A766" s="20"/>
      <c r="B766" s="20"/>
      <c r="C766" s="20"/>
      <c r="D766" s="20"/>
      <c r="E766" s="20"/>
      <c r="F766" s="20"/>
      <c r="G766" s="20"/>
      <c r="H766" s="20"/>
      <c r="I766" s="20"/>
      <c r="J766" s="32"/>
      <c r="K766" s="12">
        <f t="shared" si="84"/>
        <v>0</v>
      </c>
      <c r="L766" s="12">
        <f t="shared" si="85"/>
        <v>0</v>
      </c>
      <c r="M766" s="12">
        <f t="shared" si="86"/>
        <v>0</v>
      </c>
      <c r="N766" s="12">
        <f t="shared" si="87"/>
        <v>0</v>
      </c>
      <c r="O766" s="12">
        <f t="shared" si="88"/>
        <v>0</v>
      </c>
      <c r="P766" s="12">
        <f t="shared" si="89"/>
        <v>0</v>
      </c>
      <c r="Q766" s="12">
        <f t="shared" si="90"/>
        <v>0</v>
      </c>
      <c r="R766" s="12">
        <f>IF(E766&lt;1,0,IF(A766&lt;(Støtteark!$H$4-5),0,(IF(G766="Utførelse",(K766+L766+M766+N766+O766+P766),IF(G766="Fagkontroll",(Q766),0)))))</f>
        <v>0</v>
      </c>
      <c r="S766" s="12">
        <f>IF(A766&lt;(Støtteark!$H$4-5),0,B766)</f>
        <v>0</v>
      </c>
    </row>
    <row r="767" spans="1:19" x14ac:dyDescent="0.25">
      <c r="A767" s="20"/>
      <c r="B767" s="20"/>
      <c r="C767" s="20"/>
      <c r="D767" s="20"/>
      <c r="E767" s="20"/>
      <c r="F767" s="20"/>
      <c r="G767" s="20"/>
      <c r="H767" s="20"/>
      <c r="I767" s="20"/>
      <c r="J767" s="32"/>
      <c r="K767" s="12">
        <f t="shared" si="84"/>
        <v>0</v>
      </c>
      <c r="L767" s="12">
        <f t="shared" si="85"/>
        <v>0</v>
      </c>
      <c r="M767" s="12">
        <f t="shared" si="86"/>
        <v>0</v>
      </c>
      <c r="N767" s="12">
        <f t="shared" si="87"/>
        <v>0</v>
      </c>
      <c r="O767" s="12">
        <f t="shared" si="88"/>
        <v>0</v>
      </c>
      <c r="P767" s="12">
        <f t="shared" si="89"/>
        <v>0</v>
      </c>
      <c r="Q767" s="12">
        <f t="shared" si="90"/>
        <v>0</v>
      </c>
      <c r="R767" s="12">
        <f>IF(E767&lt;1,0,IF(A767&lt;(Støtteark!$H$4-5),0,(IF(G767="Utførelse",(K767+L767+M767+N767+O767+P767),IF(G767="Fagkontroll",(Q767),0)))))</f>
        <v>0</v>
      </c>
      <c r="S767" s="12">
        <f>IF(A767&lt;(Støtteark!$H$4-5),0,B767)</f>
        <v>0</v>
      </c>
    </row>
    <row r="768" spans="1:19" x14ac:dyDescent="0.25">
      <c r="A768" s="20"/>
      <c r="B768" s="20"/>
      <c r="C768" s="20"/>
      <c r="D768" s="20"/>
      <c r="E768" s="20"/>
      <c r="F768" s="20"/>
      <c r="G768" s="20"/>
      <c r="H768" s="20"/>
      <c r="I768" s="20"/>
      <c r="J768" s="32"/>
      <c r="K768" s="12">
        <f t="shared" si="84"/>
        <v>0</v>
      </c>
      <c r="L768" s="12">
        <f t="shared" si="85"/>
        <v>0</v>
      </c>
      <c r="M768" s="12">
        <f t="shared" si="86"/>
        <v>0</v>
      </c>
      <c r="N768" s="12">
        <f t="shared" si="87"/>
        <v>0</v>
      </c>
      <c r="O768" s="12">
        <f t="shared" si="88"/>
        <v>0</v>
      </c>
      <c r="P768" s="12">
        <f t="shared" si="89"/>
        <v>0</v>
      </c>
      <c r="Q768" s="12">
        <f t="shared" si="90"/>
        <v>0</v>
      </c>
      <c r="R768" s="12">
        <f>IF(E768&lt;1,0,IF(A768&lt;(Støtteark!$H$4-5),0,(IF(G768="Utførelse",(K768+L768+M768+N768+O768+P768),IF(G768="Fagkontroll",(Q768),0)))))</f>
        <v>0</v>
      </c>
      <c r="S768" s="12">
        <f>IF(A768&lt;(Støtteark!$H$4-5),0,B768)</f>
        <v>0</v>
      </c>
    </row>
    <row r="769" spans="1:19" x14ac:dyDescent="0.25">
      <c r="A769" s="20"/>
      <c r="B769" s="20"/>
      <c r="C769" s="20"/>
      <c r="D769" s="20"/>
      <c r="E769" s="20"/>
      <c r="F769" s="20"/>
      <c r="G769" s="20"/>
      <c r="H769" s="20"/>
      <c r="I769" s="20"/>
      <c r="J769" s="32"/>
      <c r="K769" s="12">
        <f t="shared" si="84"/>
        <v>0</v>
      </c>
      <c r="L769" s="12">
        <f t="shared" si="85"/>
        <v>0</v>
      </c>
      <c r="M769" s="12">
        <f t="shared" si="86"/>
        <v>0</v>
      </c>
      <c r="N769" s="12">
        <f t="shared" si="87"/>
        <v>0</v>
      </c>
      <c r="O769" s="12">
        <f t="shared" si="88"/>
        <v>0</v>
      </c>
      <c r="P769" s="12">
        <f t="shared" si="89"/>
        <v>0</v>
      </c>
      <c r="Q769" s="12">
        <f t="shared" si="90"/>
        <v>0</v>
      </c>
      <c r="R769" s="12">
        <f>IF(E769&lt;1,0,IF(A769&lt;(Støtteark!$H$4-5),0,(IF(G769="Utførelse",(K769+L769+M769+N769+O769+P769),IF(G769="Fagkontroll",(Q769),0)))))</f>
        <v>0</v>
      </c>
      <c r="S769" s="12">
        <f>IF(A769&lt;(Støtteark!$H$4-5),0,B769)</f>
        <v>0</v>
      </c>
    </row>
    <row r="770" spans="1:19" x14ac:dyDescent="0.25">
      <c r="A770" s="20"/>
      <c r="B770" s="20"/>
      <c r="C770" s="20"/>
      <c r="D770" s="20"/>
      <c r="E770" s="20"/>
      <c r="F770" s="20"/>
      <c r="G770" s="20"/>
      <c r="H770" s="20"/>
      <c r="I770" s="20"/>
      <c r="J770" s="32"/>
      <c r="K770" s="12">
        <f t="shared" si="84"/>
        <v>0</v>
      </c>
      <c r="L770" s="12">
        <f t="shared" si="85"/>
        <v>0</v>
      </c>
      <c r="M770" s="12">
        <f t="shared" si="86"/>
        <v>0</v>
      </c>
      <c r="N770" s="12">
        <f t="shared" si="87"/>
        <v>0</v>
      </c>
      <c r="O770" s="12">
        <f t="shared" si="88"/>
        <v>0</v>
      </c>
      <c r="P770" s="12">
        <f t="shared" si="89"/>
        <v>0</v>
      </c>
      <c r="Q770" s="12">
        <f t="shared" si="90"/>
        <v>0</v>
      </c>
      <c r="R770" s="12">
        <f>IF(E770&lt;1,0,IF(A770&lt;(Støtteark!$H$4-5),0,(IF(G770="Utførelse",(K770+L770+M770+N770+O770+P770),IF(G770="Fagkontroll",(Q770),0)))))</f>
        <v>0</v>
      </c>
      <c r="S770" s="12">
        <f>IF(A770&lt;(Støtteark!$H$4-5),0,B770)</f>
        <v>0</v>
      </c>
    </row>
    <row r="771" spans="1:19" x14ac:dyDescent="0.25">
      <c r="A771" s="20"/>
      <c r="B771" s="20"/>
      <c r="C771" s="20"/>
      <c r="D771" s="20"/>
      <c r="E771" s="20"/>
      <c r="F771" s="20"/>
      <c r="G771" s="20"/>
      <c r="H771" s="20"/>
      <c r="I771" s="20"/>
      <c r="J771" s="32"/>
      <c r="K771" s="12">
        <f t="shared" si="84"/>
        <v>0</v>
      </c>
      <c r="L771" s="12">
        <f t="shared" si="85"/>
        <v>0</v>
      </c>
      <c r="M771" s="12">
        <f t="shared" si="86"/>
        <v>0</v>
      </c>
      <c r="N771" s="12">
        <f t="shared" si="87"/>
        <v>0</v>
      </c>
      <c r="O771" s="12">
        <f t="shared" si="88"/>
        <v>0</v>
      </c>
      <c r="P771" s="12">
        <f t="shared" si="89"/>
        <v>0</v>
      </c>
      <c r="Q771" s="12">
        <f t="shared" si="90"/>
        <v>0</v>
      </c>
      <c r="R771" s="12">
        <f>IF(E771&lt;1,0,IF(A771&lt;(Støtteark!$H$4-5),0,(IF(G771="Utførelse",(K771+L771+M771+N771+O771+P771),IF(G771="Fagkontroll",(Q771),0)))))</f>
        <v>0</v>
      </c>
      <c r="S771" s="12">
        <f>IF(A771&lt;(Støtteark!$H$4-5),0,B771)</f>
        <v>0</v>
      </c>
    </row>
    <row r="772" spans="1:19" x14ac:dyDescent="0.25">
      <c r="A772" s="20"/>
      <c r="B772" s="20"/>
      <c r="C772" s="20"/>
      <c r="D772" s="20"/>
      <c r="E772" s="20"/>
      <c r="F772" s="20"/>
      <c r="G772" s="20"/>
      <c r="H772" s="20"/>
      <c r="I772" s="20"/>
      <c r="J772" s="32"/>
      <c r="K772" s="12">
        <f t="shared" si="84"/>
        <v>0</v>
      </c>
      <c r="L772" s="12">
        <f t="shared" si="85"/>
        <v>0</v>
      </c>
      <c r="M772" s="12">
        <f t="shared" si="86"/>
        <v>0</v>
      </c>
      <c r="N772" s="12">
        <f t="shared" si="87"/>
        <v>0</v>
      </c>
      <c r="O772" s="12">
        <f t="shared" si="88"/>
        <v>0</v>
      </c>
      <c r="P772" s="12">
        <f t="shared" si="89"/>
        <v>0</v>
      </c>
      <c r="Q772" s="12">
        <f t="shared" si="90"/>
        <v>0</v>
      </c>
      <c r="R772" s="12">
        <f>IF(E772&lt;1,0,IF(A772&lt;(Støtteark!$H$4-5),0,(IF(G772="Utførelse",(K772+L772+M772+N772+O772+P772),IF(G772="Fagkontroll",(Q772),0)))))</f>
        <v>0</v>
      </c>
      <c r="S772" s="12">
        <f>IF(A772&lt;(Støtteark!$H$4-5),0,B772)</f>
        <v>0</v>
      </c>
    </row>
    <row r="773" spans="1:19" x14ac:dyDescent="0.25">
      <c r="A773" s="20"/>
      <c r="B773" s="20"/>
      <c r="C773" s="20"/>
      <c r="D773" s="20"/>
      <c r="E773" s="20"/>
      <c r="F773" s="20"/>
      <c r="G773" s="20"/>
      <c r="H773" s="20"/>
      <c r="I773" s="20"/>
      <c r="J773" s="32"/>
      <c r="K773" s="12">
        <f t="shared" si="84"/>
        <v>0</v>
      </c>
      <c r="L773" s="12">
        <f t="shared" si="85"/>
        <v>0</v>
      </c>
      <c r="M773" s="12">
        <f t="shared" si="86"/>
        <v>0</v>
      </c>
      <c r="N773" s="12">
        <f t="shared" si="87"/>
        <v>0</v>
      </c>
      <c r="O773" s="12">
        <f t="shared" si="88"/>
        <v>0</v>
      </c>
      <c r="P773" s="12">
        <f t="shared" si="89"/>
        <v>0</v>
      </c>
      <c r="Q773" s="12">
        <f t="shared" si="90"/>
        <v>0</v>
      </c>
      <c r="R773" s="12">
        <f>IF(E773&lt;1,0,IF(A773&lt;(Støtteark!$H$4-5),0,(IF(G773="Utførelse",(K773+L773+M773+N773+O773+P773),IF(G773="Fagkontroll",(Q773),0)))))</f>
        <v>0</v>
      </c>
      <c r="S773" s="12">
        <f>IF(A773&lt;(Støtteark!$H$4-5),0,B773)</f>
        <v>0</v>
      </c>
    </row>
    <row r="774" spans="1:19" x14ac:dyDescent="0.25">
      <c r="A774" s="20"/>
      <c r="B774" s="20"/>
      <c r="C774" s="20"/>
      <c r="D774" s="20"/>
      <c r="E774" s="20"/>
      <c r="F774" s="20"/>
      <c r="G774" s="20"/>
      <c r="H774" s="20"/>
      <c r="I774" s="20"/>
      <c r="J774" s="32"/>
      <c r="K774" s="12">
        <f t="shared" si="84"/>
        <v>0</v>
      </c>
      <c r="L774" s="12">
        <f t="shared" si="85"/>
        <v>0</v>
      </c>
      <c r="M774" s="12">
        <f t="shared" si="86"/>
        <v>0</v>
      </c>
      <c r="N774" s="12">
        <f t="shared" si="87"/>
        <v>0</v>
      </c>
      <c r="O774" s="12">
        <f t="shared" si="88"/>
        <v>0</v>
      </c>
      <c r="P774" s="12">
        <f t="shared" si="89"/>
        <v>0</v>
      </c>
      <c r="Q774" s="12">
        <f t="shared" si="90"/>
        <v>0</v>
      </c>
      <c r="R774" s="12">
        <f>IF(E774&lt;1,0,IF(A774&lt;(Støtteark!$H$4-5),0,(IF(G774="Utførelse",(K774+L774+M774+N774+O774+P774),IF(G774="Fagkontroll",(Q774),0)))))</f>
        <v>0</v>
      </c>
      <c r="S774" s="12">
        <f>IF(A774&lt;(Støtteark!$H$4-5),0,B774)</f>
        <v>0</v>
      </c>
    </row>
    <row r="775" spans="1:19" x14ac:dyDescent="0.25">
      <c r="A775" s="20"/>
      <c r="B775" s="20"/>
      <c r="C775" s="20"/>
      <c r="D775" s="20"/>
      <c r="E775" s="20"/>
      <c r="F775" s="20"/>
      <c r="G775" s="20"/>
      <c r="H775" s="20"/>
      <c r="I775" s="20"/>
      <c r="J775" s="32"/>
      <c r="K775" s="12">
        <f t="shared" si="84"/>
        <v>0</v>
      </c>
      <c r="L775" s="12">
        <f t="shared" si="85"/>
        <v>0</v>
      </c>
      <c r="M775" s="12">
        <f t="shared" si="86"/>
        <v>0</v>
      </c>
      <c r="N775" s="12">
        <f t="shared" si="87"/>
        <v>0</v>
      </c>
      <c r="O775" s="12">
        <f t="shared" si="88"/>
        <v>0</v>
      </c>
      <c r="P775" s="12">
        <f t="shared" si="89"/>
        <v>0</v>
      </c>
      <c r="Q775" s="12">
        <f t="shared" si="90"/>
        <v>0</v>
      </c>
      <c r="R775" s="12">
        <f>IF(E775&lt;1,0,IF(A775&lt;(Støtteark!$H$4-5),0,(IF(G775="Utførelse",(K775+L775+M775+N775+O775+P775),IF(G775="Fagkontroll",(Q775),0)))))</f>
        <v>0</v>
      </c>
      <c r="S775" s="12">
        <f>IF(A775&lt;(Støtteark!$H$4-5),0,B775)</f>
        <v>0</v>
      </c>
    </row>
    <row r="776" spans="1:19" x14ac:dyDescent="0.25">
      <c r="A776" s="20"/>
      <c r="B776" s="20"/>
      <c r="C776" s="20"/>
      <c r="D776" s="20"/>
      <c r="E776" s="20"/>
      <c r="F776" s="20"/>
      <c r="G776" s="20"/>
      <c r="H776" s="20"/>
      <c r="I776" s="20"/>
      <c r="J776" s="32"/>
      <c r="K776" s="12">
        <f t="shared" si="84"/>
        <v>0</v>
      </c>
      <c r="L776" s="12">
        <f t="shared" si="85"/>
        <v>0</v>
      </c>
      <c r="M776" s="12">
        <f t="shared" si="86"/>
        <v>0</v>
      </c>
      <c r="N776" s="12">
        <f t="shared" si="87"/>
        <v>0</v>
      </c>
      <c r="O776" s="12">
        <f t="shared" si="88"/>
        <v>0</v>
      </c>
      <c r="P776" s="12">
        <f t="shared" si="89"/>
        <v>0</v>
      </c>
      <c r="Q776" s="12">
        <f t="shared" si="90"/>
        <v>0</v>
      </c>
      <c r="R776" s="12">
        <f>IF(E776&lt;1,0,IF(A776&lt;(Støtteark!$H$4-5),0,(IF(G776="Utførelse",(K776+L776+M776+N776+O776+P776),IF(G776="Fagkontroll",(Q776),0)))))</f>
        <v>0</v>
      </c>
      <c r="S776" s="12">
        <f>IF(A776&lt;(Støtteark!$H$4-5),0,B776)</f>
        <v>0</v>
      </c>
    </row>
    <row r="777" spans="1:19" x14ac:dyDescent="0.25">
      <c r="A777" s="20"/>
      <c r="B777" s="20"/>
      <c r="C777" s="20"/>
      <c r="D777" s="20"/>
      <c r="E777" s="20"/>
      <c r="F777" s="20"/>
      <c r="G777" s="20"/>
      <c r="H777" s="20"/>
      <c r="I777" s="20"/>
      <c r="J777" s="32"/>
      <c r="K777" s="12">
        <f t="shared" si="84"/>
        <v>0</v>
      </c>
      <c r="L777" s="12">
        <f t="shared" si="85"/>
        <v>0</v>
      </c>
      <c r="M777" s="12">
        <f t="shared" si="86"/>
        <v>0</v>
      </c>
      <c r="N777" s="12">
        <f t="shared" si="87"/>
        <v>0</v>
      </c>
      <c r="O777" s="12">
        <f t="shared" si="88"/>
        <v>0</v>
      </c>
      <c r="P777" s="12">
        <f t="shared" si="89"/>
        <v>0</v>
      </c>
      <c r="Q777" s="12">
        <f t="shared" si="90"/>
        <v>0</v>
      </c>
      <c r="R777" s="12">
        <f>IF(E777&lt;1,0,IF(A777&lt;(Støtteark!$H$4-5),0,(IF(G777="Utførelse",(K777+L777+M777+N777+O777+P777),IF(G777="Fagkontroll",(Q777),0)))))</f>
        <v>0</v>
      </c>
      <c r="S777" s="12">
        <f>IF(A777&lt;(Støtteark!$H$4-5),0,B777)</f>
        <v>0</v>
      </c>
    </row>
    <row r="778" spans="1:19" x14ac:dyDescent="0.25">
      <c r="A778" s="20"/>
      <c r="B778" s="20"/>
      <c r="C778" s="20"/>
      <c r="D778" s="20"/>
      <c r="E778" s="20"/>
      <c r="F778" s="20"/>
      <c r="G778" s="20"/>
      <c r="H778" s="20"/>
      <c r="I778" s="20"/>
      <c r="J778" s="32"/>
      <c r="K778" s="12">
        <f t="shared" si="84"/>
        <v>0</v>
      </c>
      <c r="L778" s="12">
        <f t="shared" si="85"/>
        <v>0</v>
      </c>
      <c r="M778" s="12">
        <f t="shared" si="86"/>
        <v>0</v>
      </c>
      <c r="N778" s="12">
        <f t="shared" si="87"/>
        <v>0</v>
      </c>
      <c r="O778" s="12">
        <f t="shared" si="88"/>
        <v>0</v>
      </c>
      <c r="P778" s="12">
        <f t="shared" si="89"/>
        <v>0</v>
      </c>
      <c r="Q778" s="12">
        <f t="shared" si="90"/>
        <v>0</v>
      </c>
      <c r="R778" s="12">
        <f>IF(E778&lt;1,0,IF(A778&lt;(Støtteark!$H$4-5),0,(IF(G778="Utførelse",(K778+L778+M778+N778+O778+P778),IF(G778="Fagkontroll",(Q778),0)))))</f>
        <v>0</v>
      </c>
      <c r="S778" s="12">
        <f>IF(A778&lt;(Støtteark!$H$4-5),0,B778)</f>
        <v>0</v>
      </c>
    </row>
    <row r="779" spans="1:19" x14ac:dyDescent="0.25">
      <c r="A779" s="20"/>
      <c r="B779" s="20"/>
      <c r="C779" s="20"/>
      <c r="D779" s="20"/>
      <c r="E779" s="20"/>
      <c r="F779" s="20"/>
      <c r="G779" s="20"/>
      <c r="H779" s="20"/>
      <c r="I779" s="20"/>
      <c r="J779" s="32"/>
      <c r="K779" s="12">
        <f t="shared" si="84"/>
        <v>0</v>
      </c>
      <c r="L779" s="12">
        <f t="shared" si="85"/>
        <v>0</v>
      </c>
      <c r="M779" s="12">
        <f t="shared" si="86"/>
        <v>0</v>
      </c>
      <c r="N779" s="12">
        <f t="shared" si="87"/>
        <v>0</v>
      </c>
      <c r="O779" s="12">
        <f t="shared" si="88"/>
        <v>0</v>
      </c>
      <c r="P779" s="12">
        <f t="shared" si="89"/>
        <v>0</v>
      </c>
      <c r="Q779" s="12">
        <f t="shared" si="90"/>
        <v>0</v>
      </c>
      <c r="R779" s="12">
        <f>IF(E779&lt;1,0,IF(A779&lt;(Støtteark!$H$4-5),0,(IF(G779="Utførelse",(K779+L779+M779+N779+O779+P779),IF(G779="Fagkontroll",(Q779),0)))))</f>
        <v>0</v>
      </c>
      <c r="S779" s="12">
        <f>IF(A779&lt;(Støtteark!$H$4-5),0,B779)</f>
        <v>0</v>
      </c>
    </row>
    <row r="780" spans="1:19" x14ac:dyDescent="0.25">
      <c r="A780" s="20"/>
      <c r="B780" s="20"/>
      <c r="C780" s="20"/>
      <c r="D780" s="20"/>
      <c r="E780" s="20"/>
      <c r="F780" s="20"/>
      <c r="G780" s="20"/>
      <c r="H780" s="20"/>
      <c r="I780" s="20"/>
      <c r="J780" s="32"/>
      <c r="K780" s="12">
        <f t="shared" si="84"/>
        <v>0</v>
      </c>
      <c r="L780" s="12">
        <f t="shared" si="85"/>
        <v>0</v>
      </c>
      <c r="M780" s="12">
        <f t="shared" si="86"/>
        <v>0</v>
      </c>
      <c r="N780" s="12">
        <f t="shared" si="87"/>
        <v>0</v>
      </c>
      <c r="O780" s="12">
        <f t="shared" si="88"/>
        <v>0</v>
      </c>
      <c r="P780" s="12">
        <f t="shared" si="89"/>
        <v>0</v>
      </c>
      <c r="Q780" s="12">
        <f t="shared" si="90"/>
        <v>0</v>
      </c>
      <c r="R780" s="12">
        <f>IF(E780&lt;1,0,IF(A780&lt;(Støtteark!$H$4-5),0,(IF(G780="Utførelse",(K780+L780+M780+N780+O780+P780),IF(G780="Fagkontroll",(Q780),0)))))</f>
        <v>0</v>
      </c>
      <c r="S780" s="12">
        <f>IF(A780&lt;(Støtteark!$H$4-5),0,B780)</f>
        <v>0</v>
      </c>
    </row>
    <row r="781" spans="1:19" x14ac:dyDescent="0.25">
      <c r="A781" s="20"/>
      <c r="B781" s="20"/>
      <c r="C781" s="20"/>
      <c r="D781" s="20"/>
      <c r="E781" s="20"/>
      <c r="F781" s="20"/>
      <c r="G781" s="20"/>
      <c r="H781" s="20"/>
      <c r="I781" s="20"/>
      <c r="J781" s="32"/>
      <c r="K781" s="12">
        <f t="shared" si="84"/>
        <v>0</v>
      </c>
      <c r="L781" s="12">
        <f t="shared" si="85"/>
        <v>0</v>
      </c>
      <c r="M781" s="12">
        <f t="shared" si="86"/>
        <v>0</v>
      </c>
      <c r="N781" s="12">
        <f t="shared" si="87"/>
        <v>0</v>
      </c>
      <c r="O781" s="12">
        <f t="shared" si="88"/>
        <v>0</v>
      </c>
      <c r="P781" s="12">
        <f t="shared" si="89"/>
        <v>0</v>
      </c>
      <c r="Q781" s="12">
        <f t="shared" si="90"/>
        <v>0</v>
      </c>
      <c r="R781" s="12">
        <f>IF(E781&lt;1,0,IF(A781&lt;(Støtteark!$H$4-5),0,(IF(G781="Utførelse",(K781+L781+M781+N781+O781+P781),IF(G781="Fagkontroll",(Q781),0)))))</f>
        <v>0</v>
      </c>
      <c r="S781" s="12">
        <f>IF(A781&lt;(Støtteark!$H$4-5),0,B781)</f>
        <v>0</v>
      </c>
    </row>
    <row r="782" spans="1:19" x14ac:dyDescent="0.25">
      <c r="A782" s="20"/>
      <c r="B782" s="20"/>
      <c r="C782" s="20"/>
      <c r="D782" s="20"/>
      <c r="E782" s="20"/>
      <c r="F782" s="20"/>
      <c r="G782" s="20"/>
      <c r="H782" s="20"/>
      <c r="I782" s="20"/>
      <c r="J782" s="32"/>
      <c r="K782" s="12">
        <f t="shared" si="84"/>
        <v>0</v>
      </c>
      <c r="L782" s="12">
        <f t="shared" si="85"/>
        <v>0</v>
      </c>
      <c r="M782" s="12">
        <f t="shared" si="86"/>
        <v>0</v>
      </c>
      <c r="N782" s="12">
        <f t="shared" si="87"/>
        <v>0</v>
      </c>
      <c r="O782" s="12">
        <f t="shared" si="88"/>
        <v>0</v>
      </c>
      <c r="P782" s="12">
        <f t="shared" si="89"/>
        <v>0</v>
      </c>
      <c r="Q782" s="12">
        <f t="shared" si="90"/>
        <v>0</v>
      </c>
      <c r="R782" s="12">
        <f>IF(E782&lt;1,0,IF(A782&lt;(Støtteark!$H$4-5),0,(IF(G782="Utførelse",(K782+L782+M782+N782+O782+P782),IF(G782="Fagkontroll",(Q782),0)))))</f>
        <v>0</v>
      </c>
      <c r="S782" s="12">
        <f>IF(A782&lt;(Støtteark!$H$4-5),0,B782)</f>
        <v>0</v>
      </c>
    </row>
    <row r="783" spans="1:19" x14ac:dyDescent="0.25">
      <c r="A783" s="20"/>
      <c r="B783" s="20"/>
      <c r="C783" s="20"/>
      <c r="D783" s="20"/>
      <c r="E783" s="20"/>
      <c r="F783" s="20"/>
      <c r="G783" s="20"/>
      <c r="H783" s="20"/>
      <c r="I783" s="20"/>
      <c r="J783" s="32"/>
      <c r="K783" s="12">
        <f t="shared" ref="K783:K846" si="91">IF(E783&lt;1,0,(IF(G783="Utførelse",IF(F783="Dambruddsbølgeberegninger",B783,0),0)))</f>
        <v>0</v>
      </c>
      <c r="L783" s="12">
        <f t="shared" ref="L783:L846" si="92">IF(E783&lt;1,0,(IF(G783="Utførelse",IF(F783="Kapasitet åpent flomløp",B783,0),0)))</f>
        <v>0</v>
      </c>
      <c r="M783" s="12">
        <f t="shared" ref="M783:M846" si="93">IF(E783&lt;1,0,(IF(G783="Utførelse",IF(F783="Kapasitet lukket flomløp",B783,0),0)))</f>
        <v>0</v>
      </c>
      <c r="N783" s="12">
        <f t="shared" ref="N783:N846" si="94">IF(E783&lt;1,0,(IF(G783="Utførelse",IF(F783="Kapasitet luker",B783,0),0)))</f>
        <v>0</v>
      </c>
      <c r="O783" s="12">
        <f t="shared" ref="O783:O846" si="95">IF(E783&lt;1,0,(IF(G783="Utførelse",IF(F783="Kapasitet overføringstunnel",B783,0),0)))</f>
        <v>0</v>
      </c>
      <c r="P783" s="12">
        <f t="shared" ref="P783:P846" si="96">IF(E783&lt;1,0,(IF(G783="Utførelse",IF(F783="Kapasitet kanal",B783,0),0)))</f>
        <v>0</v>
      </c>
      <c r="Q783" s="12">
        <f t="shared" ref="Q783:Q846" si="97">IF(K783+L783+M783+N783+O783+P783&gt;0,0,B783)</f>
        <v>0</v>
      </c>
      <c r="R783" s="12">
        <f>IF(E783&lt;1,0,IF(A783&lt;(Støtteark!$H$4-5),0,(IF(G783="Utførelse",(K783+L783+M783+N783+O783+P783),IF(G783="Fagkontroll",(Q783),0)))))</f>
        <v>0</v>
      </c>
      <c r="S783" s="12">
        <f>IF(A783&lt;(Støtteark!$H$4-5),0,B783)</f>
        <v>0</v>
      </c>
    </row>
    <row r="784" spans="1:19" x14ac:dyDescent="0.25">
      <c r="A784" s="20"/>
      <c r="B784" s="20"/>
      <c r="C784" s="20"/>
      <c r="D784" s="20"/>
      <c r="E784" s="20"/>
      <c r="F784" s="20"/>
      <c r="G784" s="20"/>
      <c r="H784" s="20"/>
      <c r="I784" s="20"/>
      <c r="J784" s="32"/>
      <c r="K784" s="12">
        <f t="shared" si="91"/>
        <v>0</v>
      </c>
      <c r="L784" s="12">
        <f t="shared" si="92"/>
        <v>0</v>
      </c>
      <c r="M784" s="12">
        <f t="shared" si="93"/>
        <v>0</v>
      </c>
      <c r="N784" s="12">
        <f t="shared" si="94"/>
        <v>0</v>
      </c>
      <c r="O784" s="12">
        <f t="shared" si="95"/>
        <v>0</v>
      </c>
      <c r="P784" s="12">
        <f t="shared" si="96"/>
        <v>0</v>
      </c>
      <c r="Q784" s="12">
        <f t="shared" si="97"/>
        <v>0</v>
      </c>
      <c r="R784" s="12">
        <f>IF(E784&lt;1,0,IF(A784&lt;(Støtteark!$H$4-5),0,(IF(G784="Utførelse",(K784+L784+M784+N784+O784+P784),IF(G784="Fagkontroll",(Q784),0)))))</f>
        <v>0</v>
      </c>
      <c r="S784" s="12">
        <f>IF(A784&lt;(Støtteark!$H$4-5),0,B784)</f>
        <v>0</v>
      </c>
    </row>
    <row r="785" spans="1:19" x14ac:dyDescent="0.25">
      <c r="A785" s="20"/>
      <c r="B785" s="20"/>
      <c r="C785" s="20"/>
      <c r="D785" s="20"/>
      <c r="E785" s="20"/>
      <c r="F785" s="20"/>
      <c r="G785" s="20"/>
      <c r="H785" s="20"/>
      <c r="I785" s="20"/>
      <c r="J785" s="32"/>
      <c r="K785" s="12">
        <f t="shared" si="91"/>
        <v>0</v>
      </c>
      <c r="L785" s="12">
        <f t="shared" si="92"/>
        <v>0</v>
      </c>
      <c r="M785" s="12">
        <f t="shared" si="93"/>
        <v>0</v>
      </c>
      <c r="N785" s="12">
        <f t="shared" si="94"/>
        <v>0</v>
      </c>
      <c r="O785" s="12">
        <f t="shared" si="95"/>
        <v>0</v>
      </c>
      <c r="P785" s="12">
        <f t="shared" si="96"/>
        <v>0</v>
      </c>
      <c r="Q785" s="12">
        <f t="shared" si="97"/>
        <v>0</v>
      </c>
      <c r="R785" s="12">
        <f>IF(E785&lt;1,0,IF(A785&lt;(Støtteark!$H$4-5),0,(IF(G785="Utførelse",(K785+L785+M785+N785+O785+P785),IF(G785="Fagkontroll",(Q785),0)))))</f>
        <v>0</v>
      </c>
      <c r="S785" s="12">
        <f>IF(A785&lt;(Støtteark!$H$4-5),0,B785)</f>
        <v>0</v>
      </c>
    </row>
    <row r="786" spans="1:19" x14ac:dyDescent="0.25">
      <c r="A786" s="20"/>
      <c r="B786" s="20"/>
      <c r="C786" s="20"/>
      <c r="D786" s="20"/>
      <c r="E786" s="20"/>
      <c r="F786" s="20"/>
      <c r="G786" s="20"/>
      <c r="H786" s="20"/>
      <c r="I786" s="20"/>
      <c r="J786" s="32"/>
      <c r="K786" s="12">
        <f t="shared" si="91"/>
        <v>0</v>
      </c>
      <c r="L786" s="12">
        <f t="shared" si="92"/>
        <v>0</v>
      </c>
      <c r="M786" s="12">
        <f t="shared" si="93"/>
        <v>0</v>
      </c>
      <c r="N786" s="12">
        <f t="shared" si="94"/>
        <v>0</v>
      </c>
      <c r="O786" s="12">
        <f t="shared" si="95"/>
        <v>0</v>
      </c>
      <c r="P786" s="12">
        <f t="shared" si="96"/>
        <v>0</v>
      </c>
      <c r="Q786" s="12">
        <f t="shared" si="97"/>
        <v>0</v>
      </c>
      <c r="R786" s="12">
        <f>IF(E786&lt;1,0,IF(A786&lt;(Støtteark!$H$4-5),0,(IF(G786="Utførelse",(K786+L786+M786+N786+O786+P786),IF(G786="Fagkontroll",(Q786),0)))))</f>
        <v>0</v>
      </c>
      <c r="S786" s="12">
        <f>IF(A786&lt;(Støtteark!$H$4-5),0,B786)</f>
        <v>0</v>
      </c>
    </row>
    <row r="787" spans="1:19" x14ac:dyDescent="0.25">
      <c r="A787" s="20"/>
      <c r="B787" s="20"/>
      <c r="C787" s="20"/>
      <c r="D787" s="20"/>
      <c r="E787" s="20"/>
      <c r="F787" s="20"/>
      <c r="G787" s="20"/>
      <c r="H787" s="20"/>
      <c r="I787" s="20"/>
      <c r="J787" s="32"/>
      <c r="K787" s="12">
        <f t="shared" si="91"/>
        <v>0</v>
      </c>
      <c r="L787" s="12">
        <f t="shared" si="92"/>
        <v>0</v>
      </c>
      <c r="M787" s="12">
        <f t="shared" si="93"/>
        <v>0</v>
      </c>
      <c r="N787" s="12">
        <f t="shared" si="94"/>
        <v>0</v>
      </c>
      <c r="O787" s="12">
        <f t="shared" si="95"/>
        <v>0</v>
      </c>
      <c r="P787" s="12">
        <f t="shared" si="96"/>
        <v>0</v>
      </c>
      <c r="Q787" s="12">
        <f t="shared" si="97"/>
        <v>0</v>
      </c>
      <c r="R787" s="12">
        <f>IF(E787&lt;1,0,IF(A787&lt;(Støtteark!$H$4-5),0,(IF(G787="Utførelse",(K787+L787+M787+N787+O787+P787),IF(G787="Fagkontroll",(Q787),0)))))</f>
        <v>0</v>
      </c>
      <c r="S787" s="12">
        <f>IF(A787&lt;(Støtteark!$H$4-5),0,B787)</f>
        <v>0</v>
      </c>
    </row>
    <row r="788" spans="1:19" x14ac:dyDescent="0.25">
      <c r="A788" s="20"/>
      <c r="B788" s="20"/>
      <c r="C788" s="20"/>
      <c r="D788" s="20"/>
      <c r="E788" s="20"/>
      <c r="F788" s="20"/>
      <c r="G788" s="20"/>
      <c r="H788" s="20"/>
      <c r="I788" s="20"/>
      <c r="J788" s="32"/>
      <c r="K788" s="12">
        <f t="shared" si="91"/>
        <v>0</v>
      </c>
      <c r="L788" s="12">
        <f t="shared" si="92"/>
        <v>0</v>
      </c>
      <c r="M788" s="12">
        <f t="shared" si="93"/>
        <v>0</v>
      </c>
      <c r="N788" s="12">
        <f t="shared" si="94"/>
        <v>0</v>
      </c>
      <c r="O788" s="12">
        <f t="shared" si="95"/>
        <v>0</v>
      </c>
      <c r="P788" s="12">
        <f t="shared" si="96"/>
        <v>0</v>
      </c>
      <c r="Q788" s="12">
        <f t="shared" si="97"/>
        <v>0</v>
      </c>
      <c r="R788" s="12">
        <f>IF(E788&lt;1,0,IF(A788&lt;(Støtteark!$H$4-5),0,(IF(G788="Utførelse",(K788+L788+M788+N788+O788+P788),IF(G788="Fagkontroll",(Q788),0)))))</f>
        <v>0</v>
      </c>
      <c r="S788" s="12">
        <f>IF(A788&lt;(Støtteark!$H$4-5),0,B788)</f>
        <v>0</v>
      </c>
    </row>
    <row r="789" spans="1:19" x14ac:dyDescent="0.25">
      <c r="A789" s="20"/>
      <c r="B789" s="20"/>
      <c r="C789" s="20"/>
      <c r="D789" s="20"/>
      <c r="E789" s="20"/>
      <c r="F789" s="20"/>
      <c r="G789" s="20"/>
      <c r="H789" s="20"/>
      <c r="I789" s="20"/>
      <c r="J789" s="32"/>
      <c r="K789" s="12">
        <f t="shared" si="91"/>
        <v>0</v>
      </c>
      <c r="L789" s="12">
        <f t="shared" si="92"/>
        <v>0</v>
      </c>
      <c r="M789" s="12">
        <f t="shared" si="93"/>
        <v>0</v>
      </c>
      <c r="N789" s="12">
        <f t="shared" si="94"/>
        <v>0</v>
      </c>
      <c r="O789" s="12">
        <f t="shared" si="95"/>
        <v>0</v>
      </c>
      <c r="P789" s="12">
        <f t="shared" si="96"/>
        <v>0</v>
      </c>
      <c r="Q789" s="12">
        <f t="shared" si="97"/>
        <v>0</v>
      </c>
      <c r="R789" s="12">
        <f>IF(E789&lt;1,0,IF(A789&lt;(Støtteark!$H$4-5),0,(IF(G789="Utførelse",(K789+L789+M789+N789+O789+P789),IF(G789="Fagkontroll",(Q789),0)))))</f>
        <v>0</v>
      </c>
      <c r="S789" s="12">
        <f>IF(A789&lt;(Støtteark!$H$4-5),0,B789)</f>
        <v>0</v>
      </c>
    </row>
    <row r="790" spans="1:19" x14ac:dyDescent="0.25">
      <c r="A790" s="20"/>
      <c r="B790" s="20"/>
      <c r="C790" s="20"/>
      <c r="D790" s="20"/>
      <c r="E790" s="20"/>
      <c r="F790" s="20"/>
      <c r="G790" s="20"/>
      <c r="H790" s="20"/>
      <c r="I790" s="20"/>
      <c r="J790" s="32"/>
      <c r="K790" s="12">
        <f t="shared" si="91"/>
        <v>0</v>
      </c>
      <c r="L790" s="12">
        <f t="shared" si="92"/>
        <v>0</v>
      </c>
      <c r="M790" s="12">
        <f t="shared" si="93"/>
        <v>0</v>
      </c>
      <c r="N790" s="12">
        <f t="shared" si="94"/>
        <v>0</v>
      </c>
      <c r="O790" s="12">
        <f t="shared" si="95"/>
        <v>0</v>
      </c>
      <c r="P790" s="12">
        <f t="shared" si="96"/>
        <v>0</v>
      </c>
      <c r="Q790" s="12">
        <f t="shared" si="97"/>
        <v>0</v>
      </c>
      <c r="R790" s="12">
        <f>IF(E790&lt;1,0,IF(A790&lt;(Støtteark!$H$4-5),0,(IF(G790="Utførelse",(K790+L790+M790+N790+O790+P790),IF(G790="Fagkontroll",(Q790),0)))))</f>
        <v>0</v>
      </c>
      <c r="S790" s="12">
        <f>IF(A790&lt;(Støtteark!$H$4-5),0,B790)</f>
        <v>0</v>
      </c>
    </row>
    <row r="791" spans="1:19" x14ac:dyDescent="0.25">
      <c r="A791" s="20"/>
      <c r="B791" s="20"/>
      <c r="C791" s="20"/>
      <c r="D791" s="20"/>
      <c r="E791" s="20"/>
      <c r="F791" s="20"/>
      <c r="G791" s="20"/>
      <c r="H791" s="20"/>
      <c r="I791" s="20"/>
      <c r="J791" s="32"/>
      <c r="K791" s="12">
        <f t="shared" si="91"/>
        <v>0</v>
      </c>
      <c r="L791" s="12">
        <f t="shared" si="92"/>
        <v>0</v>
      </c>
      <c r="M791" s="12">
        <f t="shared" si="93"/>
        <v>0</v>
      </c>
      <c r="N791" s="12">
        <f t="shared" si="94"/>
        <v>0</v>
      </c>
      <c r="O791" s="12">
        <f t="shared" si="95"/>
        <v>0</v>
      </c>
      <c r="P791" s="12">
        <f t="shared" si="96"/>
        <v>0</v>
      </c>
      <c r="Q791" s="12">
        <f t="shared" si="97"/>
        <v>0</v>
      </c>
      <c r="R791" s="12">
        <f>IF(E791&lt;1,0,IF(A791&lt;(Støtteark!$H$4-5),0,(IF(G791="Utførelse",(K791+L791+M791+N791+O791+P791),IF(G791="Fagkontroll",(Q791),0)))))</f>
        <v>0</v>
      </c>
      <c r="S791" s="12">
        <f>IF(A791&lt;(Støtteark!$H$4-5),0,B791)</f>
        <v>0</v>
      </c>
    </row>
    <row r="792" spans="1:19" x14ac:dyDescent="0.25">
      <c r="A792" s="20"/>
      <c r="B792" s="20"/>
      <c r="C792" s="20"/>
      <c r="D792" s="20"/>
      <c r="E792" s="20"/>
      <c r="F792" s="20"/>
      <c r="G792" s="20"/>
      <c r="H792" s="20"/>
      <c r="I792" s="20"/>
      <c r="J792" s="32"/>
      <c r="K792" s="12">
        <f t="shared" si="91"/>
        <v>0</v>
      </c>
      <c r="L792" s="12">
        <f t="shared" si="92"/>
        <v>0</v>
      </c>
      <c r="M792" s="12">
        <f t="shared" si="93"/>
        <v>0</v>
      </c>
      <c r="N792" s="12">
        <f t="shared" si="94"/>
        <v>0</v>
      </c>
      <c r="O792" s="12">
        <f t="shared" si="95"/>
        <v>0</v>
      </c>
      <c r="P792" s="12">
        <f t="shared" si="96"/>
        <v>0</v>
      </c>
      <c r="Q792" s="12">
        <f t="shared" si="97"/>
        <v>0</v>
      </c>
      <c r="R792" s="12">
        <f>IF(E792&lt;1,0,IF(A792&lt;(Støtteark!$H$4-5),0,(IF(G792="Utførelse",(K792+L792+M792+N792+O792+P792),IF(G792="Fagkontroll",(Q792),0)))))</f>
        <v>0</v>
      </c>
      <c r="S792" s="12">
        <f>IF(A792&lt;(Støtteark!$H$4-5),0,B792)</f>
        <v>0</v>
      </c>
    </row>
    <row r="793" spans="1:19" x14ac:dyDescent="0.25">
      <c r="A793" s="20"/>
      <c r="B793" s="20"/>
      <c r="C793" s="20"/>
      <c r="D793" s="20"/>
      <c r="E793" s="20"/>
      <c r="F793" s="20"/>
      <c r="G793" s="20"/>
      <c r="H793" s="20"/>
      <c r="I793" s="20"/>
      <c r="J793" s="32"/>
      <c r="K793" s="12">
        <f t="shared" si="91"/>
        <v>0</v>
      </c>
      <c r="L793" s="12">
        <f t="shared" si="92"/>
        <v>0</v>
      </c>
      <c r="M793" s="12">
        <f t="shared" si="93"/>
        <v>0</v>
      </c>
      <c r="N793" s="12">
        <f t="shared" si="94"/>
        <v>0</v>
      </c>
      <c r="O793" s="12">
        <f t="shared" si="95"/>
        <v>0</v>
      </c>
      <c r="P793" s="12">
        <f t="shared" si="96"/>
        <v>0</v>
      </c>
      <c r="Q793" s="12">
        <f t="shared" si="97"/>
        <v>0</v>
      </c>
      <c r="R793" s="12">
        <f>IF(E793&lt;1,0,IF(A793&lt;(Støtteark!$H$4-5),0,(IF(G793="Utførelse",(K793+L793+M793+N793+O793+P793),IF(G793="Fagkontroll",(Q793),0)))))</f>
        <v>0</v>
      </c>
      <c r="S793" s="12">
        <f>IF(A793&lt;(Støtteark!$H$4-5),0,B793)</f>
        <v>0</v>
      </c>
    </row>
    <row r="794" spans="1:19" x14ac:dyDescent="0.25">
      <c r="A794" s="20"/>
      <c r="B794" s="20"/>
      <c r="C794" s="20"/>
      <c r="D794" s="20"/>
      <c r="E794" s="20"/>
      <c r="F794" s="20"/>
      <c r="G794" s="20"/>
      <c r="H794" s="20"/>
      <c r="I794" s="20"/>
      <c r="J794" s="32"/>
      <c r="K794" s="12">
        <f t="shared" si="91"/>
        <v>0</v>
      </c>
      <c r="L794" s="12">
        <f t="shared" si="92"/>
        <v>0</v>
      </c>
      <c r="M794" s="12">
        <f t="shared" si="93"/>
        <v>0</v>
      </c>
      <c r="N794" s="12">
        <f t="shared" si="94"/>
        <v>0</v>
      </c>
      <c r="O794" s="12">
        <f t="shared" si="95"/>
        <v>0</v>
      </c>
      <c r="P794" s="12">
        <f t="shared" si="96"/>
        <v>0</v>
      </c>
      <c r="Q794" s="12">
        <f t="shared" si="97"/>
        <v>0</v>
      </c>
      <c r="R794" s="12">
        <f>IF(E794&lt;1,0,IF(A794&lt;(Støtteark!$H$4-5),0,(IF(G794="Utførelse",(K794+L794+M794+N794+O794+P794),IF(G794="Fagkontroll",(Q794),0)))))</f>
        <v>0</v>
      </c>
      <c r="S794" s="12">
        <f>IF(A794&lt;(Støtteark!$H$4-5),0,B794)</f>
        <v>0</v>
      </c>
    </row>
    <row r="795" spans="1:19" x14ac:dyDescent="0.25">
      <c r="A795" s="20"/>
      <c r="B795" s="20"/>
      <c r="C795" s="20"/>
      <c r="D795" s="20"/>
      <c r="E795" s="20"/>
      <c r="F795" s="20"/>
      <c r="G795" s="20"/>
      <c r="H795" s="20"/>
      <c r="I795" s="20"/>
      <c r="J795" s="32"/>
      <c r="K795" s="12">
        <f t="shared" si="91"/>
        <v>0</v>
      </c>
      <c r="L795" s="12">
        <f t="shared" si="92"/>
        <v>0</v>
      </c>
      <c r="M795" s="12">
        <f t="shared" si="93"/>
        <v>0</v>
      </c>
      <c r="N795" s="12">
        <f t="shared" si="94"/>
        <v>0</v>
      </c>
      <c r="O795" s="12">
        <f t="shared" si="95"/>
        <v>0</v>
      </c>
      <c r="P795" s="12">
        <f t="shared" si="96"/>
        <v>0</v>
      </c>
      <c r="Q795" s="12">
        <f t="shared" si="97"/>
        <v>0</v>
      </c>
      <c r="R795" s="12">
        <f>IF(E795&lt;1,0,IF(A795&lt;(Støtteark!$H$4-5),0,(IF(G795="Utførelse",(K795+L795+M795+N795+O795+P795),IF(G795="Fagkontroll",(Q795),0)))))</f>
        <v>0</v>
      </c>
      <c r="S795" s="12">
        <f>IF(A795&lt;(Støtteark!$H$4-5),0,B795)</f>
        <v>0</v>
      </c>
    </row>
    <row r="796" spans="1:19" x14ac:dyDescent="0.25">
      <c r="A796" s="20"/>
      <c r="B796" s="20"/>
      <c r="C796" s="20"/>
      <c r="D796" s="20"/>
      <c r="E796" s="20"/>
      <c r="F796" s="20"/>
      <c r="G796" s="20"/>
      <c r="H796" s="20"/>
      <c r="I796" s="20"/>
      <c r="J796" s="32"/>
      <c r="K796" s="12">
        <f t="shared" si="91"/>
        <v>0</v>
      </c>
      <c r="L796" s="12">
        <f t="shared" si="92"/>
        <v>0</v>
      </c>
      <c r="M796" s="12">
        <f t="shared" si="93"/>
        <v>0</v>
      </c>
      <c r="N796" s="12">
        <f t="shared" si="94"/>
        <v>0</v>
      </c>
      <c r="O796" s="12">
        <f t="shared" si="95"/>
        <v>0</v>
      </c>
      <c r="P796" s="12">
        <f t="shared" si="96"/>
        <v>0</v>
      </c>
      <c r="Q796" s="12">
        <f t="shared" si="97"/>
        <v>0</v>
      </c>
      <c r="R796" s="12">
        <f>IF(E796&lt;1,0,IF(A796&lt;(Støtteark!$H$4-5),0,(IF(G796="Utførelse",(K796+L796+M796+N796+O796+P796),IF(G796="Fagkontroll",(Q796),0)))))</f>
        <v>0</v>
      </c>
      <c r="S796" s="12">
        <f>IF(A796&lt;(Støtteark!$H$4-5),0,B796)</f>
        <v>0</v>
      </c>
    </row>
    <row r="797" spans="1:19" x14ac:dyDescent="0.25">
      <c r="A797" s="20"/>
      <c r="B797" s="20"/>
      <c r="C797" s="20"/>
      <c r="D797" s="20"/>
      <c r="E797" s="20"/>
      <c r="F797" s="20"/>
      <c r="G797" s="20"/>
      <c r="H797" s="20"/>
      <c r="I797" s="20"/>
      <c r="J797" s="32"/>
      <c r="K797" s="12">
        <f t="shared" si="91"/>
        <v>0</v>
      </c>
      <c r="L797" s="12">
        <f t="shared" si="92"/>
        <v>0</v>
      </c>
      <c r="M797" s="12">
        <f t="shared" si="93"/>
        <v>0</v>
      </c>
      <c r="N797" s="12">
        <f t="shared" si="94"/>
        <v>0</v>
      </c>
      <c r="O797" s="12">
        <f t="shared" si="95"/>
        <v>0</v>
      </c>
      <c r="P797" s="12">
        <f t="shared" si="96"/>
        <v>0</v>
      </c>
      <c r="Q797" s="12">
        <f t="shared" si="97"/>
        <v>0</v>
      </c>
      <c r="R797" s="12">
        <f>IF(E797&lt;1,0,IF(A797&lt;(Støtteark!$H$4-5),0,(IF(G797="Utførelse",(K797+L797+M797+N797+O797+P797),IF(G797="Fagkontroll",(Q797),0)))))</f>
        <v>0</v>
      </c>
      <c r="S797" s="12">
        <f>IF(A797&lt;(Støtteark!$H$4-5),0,B797)</f>
        <v>0</v>
      </c>
    </row>
    <row r="798" spans="1:19" x14ac:dyDescent="0.25">
      <c r="A798" s="20"/>
      <c r="B798" s="20"/>
      <c r="C798" s="20"/>
      <c r="D798" s="20"/>
      <c r="E798" s="20"/>
      <c r="F798" s="20"/>
      <c r="G798" s="20"/>
      <c r="H798" s="20"/>
      <c r="I798" s="20"/>
      <c r="J798" s="32"/>
      <c r="K798" s="12">
        <f t="shared" si="91"/>
        <v>0</v>
      </c>
      <c r="L798" s="12">
        <f t="shared" si="92"/>
        <v>0</v>
      </c>
      <c r="M798" s="12">
        <f t="shared" si="93"/>
        <v>0</v>
      </c>
      <c r="N798" s="12">
        <f t="shared" si="94"/>
        <v>0</v>
      </c>
      <c r="O798" s="12">
        <f t="shared" si="95"/>
        <v>0</v>
      </c>
      <c r="P798" s="12">
        <f t="shared" si="96"/>
        <v>0</v>
      </c>
      <c r="Q798" s="12">
        <f t="shared" si="97"/>
        <v>0</v>
      </c>
      <c r="R798" s="12">
        <f>IF(E798&lt;1,0,IF(A798&lt;(Støtteark!$H$4-5),0,(IF(G798="Utførelse",(K798+L798+M798+N798+O798+P798),IF(G798="Fagkontroll",(Q798),0)))))</f>
        <v>0</v>
      </c>
      <c r="S798" s="12">
        <f>IF(A798&lt;(Støtteark!$H$4-5),0,B798)</f>
        <v>0</v>
      </c>
    </row>
    <row r="799" spans="1:19" x14ac:dyDescent="0.25">
      <c r="A799" s="20"/>
      <c r="B799" s="20"/>
      <c r="C799" s="20"/>
      <c r="D799" s="20"/>
      <c r="E799" s="20"/>
      <c r="F799" s="20"/>
      <c r="G799" s="20"/>
      <c r="H799" s="20"/>
      <c r="I799" s="20"/>
      <c r="J799" s="32"/>
      <c r="K799" s="12">
        <f t="shared" si="91"/>
        <v>0</v>
      </c>
      <c r="L799" s="12">
        <f t="shared" si="92"/>
        <v>0</v>
      </c>
      <c r="M799" s="12">
        <f t="shared" si="93"/>
        <v>0</v>
      </c>
      <c r="N799" s="12">
        <f t="shared" si="94"/>
        <v>0</v>
      </c>
      <c r="O799" s="12">
        <f t="shared" si="95"/>
        <v>0</v>
      </c>
      <c r="P799" s="12">
        <f t="shared" si="96"/>
        <v>0</v>
      </c>
      <c r="Q799" s="12">
        <f t="shared" si="97"/>
        <v>0</v>
      </c>
      <c r="R799" s="12">
        <f>IF(E799&lt;1,0,IF(A799&lt;(Støtteark!$H$4-5),0,(IF(G799="Utførelse",(K799+L799+M799+N799+O799+P799),IF(G799="Fagkontroll",(Q799),0)))))</f>
        <v>0</v>
      </c>
      <c r="S799" s="12">
        <f>IF(A799&lt;(Støtteark!$H$4-5),0,B799)</f>
        <v>0</v>
      </c>
    </row>
    <row r="800" spans="1:19" x14ac:dyDescent="0.25">
      <c r="A800" s="20"/>
      <c r="B800" s="20"/>
      <c r="C800" s="20"/>
      <c r="D800" s="20"/>
      <c r="E800" s="20"/>
      <c r="F800" s="20"/>
      <c r="G800" s="20"/>
      <c r="H800" s="20"/>
      <c r="I800" s="20"/>
      <c r="J800" s="32"/>
      <c r="K800" s="12">
        <f t="shared" si="91"/>
        <v>0</v>
      </c>
      <c r="L800" s="12">
        <f t="shared" si="92"/>
        <v>0</v>
      </c>
      <c r="M800" s="12">
        <f t="shared" si="93"/>
        <v>0</v>
      </c>
      <c r="N800" s="12">
        <f t="shared" si="94"/>
        <v>0</v>
      </c>
      <c r="O800" s="12">
        <f t="shared" si="95"/>
        <v>0</v>
      </c>
      <c r="P800" s="12">
        <f t="shared" si="96"/>
        <v>0</v>
      </c>
      <c r="Q800" s="12">
        <f t="shared" si="97"/>
        <v>0</v>
      </c>
      <c r="R800" s="12">
        <f>IF(E800&lt;1,0,IF(A800&lt;(Støtteark!$H$4-5),0,(IF(G800="Utførelse",(K800+L800+M800+N800+O800+P800),IF(G800="Fagkontroll",(Q800),0)))))</f>
        <v>0</v>
      </c>
      <c r="S800" s="12">
        <f>IF(A800&lt;(Støtteark!$H$4-5),0,B800)</f>
        <v>0</v>
      </c>
    </row>
    <row r="801" spans="1:19" x14ac:dyDescent="0.25">
      <c r="A801" s="20"/>
      <c r="B801" s="20"/>
      <c r="C801" s="20"/>
      <c r="D801" s="20"/>
      <c r="E801" s="20"/>
      <c r="F801" s="20"/>
      <c r="G801" s="20"/>
      <c r="H801" s="20"/>
      <c r="I801" s="20"/>
      <c r="J801" s="32"/>
      <c r="K801" s="12">
        <f t="shared" si="91"/>
        <v>0</v>
      </c>
      <c r="L801" s="12">
        <f t="shared" si="92"/>
        <v>0</v>
      </c>
      <c r="M801" s="12">
        <f t="shared" si="93"/>
        <v>0</v>
      </c>
      <c r="N801" s="12">
        <f t="shared" si="94"/>
        <v>0</v>
      </c>
      <c r="O801" s="12">
        <f t="shared" si="95"/>
        <v>0</v>
      </c>
      <c r="P801" s="12">
        <f t="shared" si="96"/>
        <v>0</v>
      </c>
      <c r="Q801" s="12">
        <f t="shared" si="97"/>
        <v>0</v>
      </c>
      <c r="R801" s="12">
        <f>IF(E801&lt;1,0,IF(A801&lt;(Støtteark!$H$4-5),0,(IF(G801="Utførelse",(K801+L801+M801+N801+O801+P801),IF(G801="Fagkontroll",(Q801),0)))))</f>
        <v>0</v>
      </c>
      <c r="S801" s="12">
        <f>IF(A801&lt;(Støtteark!$H$4-5),0,B801)</f>
        <v>0</v>
      </c>
    </row>
    <row r="802" spans="1:19" x14ac:dyDescent="0.25">
      <c r="A802" s="20"/>
      <c r="B802" s="20"/>
      <c r="C802" s="20"/>
      <c r="D802" s="20"/>
      <c r="E802" s="20"/>
      <c r="F802" s="20"/>
      <c r="G802" s="20"/>
      <c r="H802" s="20"/>
      <c r="I802" s="20"/>
      <c r="J802" s="32"/>
      <c r="K802" s="12">
        <f t="shared" si="91"/>
        <v>0</v>
      </c>
      <c r="L802" s="12">
        <f t="shared" si="92"/>
        <v>0</v>
      </c>
      <c r="M802" s="12">
        <f t="shared" si="93"/>
        <v>0</v>
      </c>
      <c r="N802" s="12">
        <f t="shared" si="94"/>
        <v>0</v>
      </c>
      <c r="O802" s="12">
        <f t="shared" si="95"/>
        <v>0</v>
      </c>
      <c r="P802" s="12">
        <f t="shared" si="96"/>
        <v>0</v>
      </c>
      <c r="Q802" s="12">
        <f t="shared" si="97"/>
        <v>0</v>
      </c>
      <c r="R802" s="12">
        <f>IF(E802&lt;1,0,IF(A802&lt;(Støtteark!$H$4-5),0,(IF(G802="Utførelse",(K802+L802+M802+N802+O802+P802),IF(G802="Fagkontroll",(Q802),0)))))</f>
        <v>0</v>
      </c>
      <c r="S802" s="12">
        <f>IF(A802&lt;(Støtteark!$H$4-5),0,B802)</f>
        <v>0</v>
      </c>
    </row>
    <row r="803" spans="1:19" x14ac:dyDescent="0.25">
      <c r="A803" s="20"/>
      <c r="B803" s="20"/>
      <c r="C803" s="20"/>
      <c r="D803" s="20"/>
      <c r="E803" s="20"/>
      <c r="F803" s="20"/>
      <c r="G803" s="20"/>
      <c r="H803" s="20"/>
      <c r="I803" s="20"/>
      <c r="J803" s="32"/>
      <c r="K803" s="12">
        <f t="shared" si="91"/>
        <v>0</v>
      </c>
      <c r="L803" s="12">
        <f t="shared" si="92"/>
        <v>0</v>
      </c>
      <c r="M803" s="12">
        <f t="shared" si="93"/>
        <v>0</v>
      </c>
      <c r="N803" s="12">
        <f t="shared" si="94"/>
        <v>0</v>
      </c>
      <c r="O803" s="12">
        <f t="shared" si="95"/>
        <v>0</v>
      </c>
      <c r="P803" s="12">
        <f t="shared" si="96"/>
        <v>0</v>
      </c>
      <c r="Q803" s="12">
        <f t="shared" si="97"/>
        <v>0</v>
      </c>
      <c r="R803" s="12">
        <f>IF(E803&lt;1,0,IF(A803&lt;(Støtteark!$H$4-5),0,(IF(G803="Utførelse",(K803+L803+M803+N803+O803+P803),IF(G803="Fagkontroll",(Q803),0)))))</f>
        <v>0</v>
      </c>
      <c r="S803" s="12">
        <f>IF(A803&lt;(Støtteark!$H$4-5),0,B803)</f>
        <v>0</v>
      </c>
    </row>
    <row r="804" spans="1:19" x14ac:dyDescent="0.25">
      <c r="A804" s="20"/>
      <c r="B804" s="20"/>
      <c r="C804" s="20"/>
      <c r="D804" s="20"/>
      <c r="E804" s="20"/>
      <c r="F804" s="20"/>
      <c r="G804" s="20"/>
      <c r="H804" s="20"/>
      <c r="I804" s="20"/>
      <c r="J804" s="32"/>
      <c r="K804" s="12">
        <f t="shared" si="91"/>
        <v>0</v>
      </c>
      <c r="L804" s="12">
        <f t="shared" si="92"/>
        <v>0</v>
      </c>
      <c r="M804" s="12">
        <f t="shared" si="93"/>
        <v>0</v>
      </c>
      <c r="N804" s="12">
        <f t="shared" si="94"/>
        <v>0</v>
      </c>
      <c r="O804" s="12">
        <f t="shared" si="95"/>
        <v>0</v>
      </c>
      <c r="P804" s="12">
        <f t="shared" si="96"/>
        <v>0</v>
      </c>
      <c r="Q804" s="12">
        <f t="shared" si="97"/>
        <v>0</v>
      </c>
      <c r="R804" s="12">
        <f>IF(E804&lt;1,0,IF(A804&lt;(Støtteark!$H$4-5),0,(IF(G804="Utførelse",(K804+L804+M804+N804+O804+P804),IF(G804="Fagkontroll",(Q804),0)))))</f>
        <v>0</v>
      </c>
      <c r="S804" s="12">
        <f>IF(A804&lt;(Støtteark!$H$4-5),0,B804)</f>
        <v>0</v>
      </c>
    </row>
    <row r="805" spans="1:19" x14ac:dyDescent="0.25">
      <c r="A805" s="20"/>
      <c r="B805" s="20"/>
      <c r="C805" s="20"/>
      <c r="D805" s="20"/>
      <c r="E805" s="20"/>
      <c r="F805" s="20"/>
      <c r="G805" s="20"/>
      <c r="H805" s="20"/>
      <c r="I805" s="20"/>
      <c r="J805" s="32"/>
      <c r="K805" s="12">
        <f t="shared" si="91"/>
        <v>0</v>
      </c>
      <c r="L805" s="12">
        <f t="shared" si="92"/>
        <v>0</v>
      </c>
      <c r="M805" s="12">
        <f t="shared" si="93"/>
        <v>0</v>
      </c>
      <c r="N805" s="12">
        <f t="shared" si="94"/>
        <v>0</v>
      </c>
      <c r="O805" s="12">
        <f t="shared" si="95"/>
        <v>0</v>
      </c>
      <c r="P805" s="12">
        <f t="shared" si="96"/>
        <v>0</v>
      </c>
      <c r="Q805" s="12">
        <f t="shared" si="97"/>
        <v>0</v>
      </c>
      <c r="R805" s="12">
        <f>IF(E805&lt;1,0,IF(A805&lt;(Støtteark!$H$4-5),0,(IF(G805="Utførelse",(K805+L805+M805+N805+O805+P805),IF(G805="Fagkontroll",(Q805),0)))))</f>
        <v>0</v>
      </c>
      <c r="S805" s="12">
        <f>IF(A805&lt;(Støtteark!$H$4-5),0,B805)</f>
        <v>0</v>
      </c>
    </row>
    <row r="806" spans="1:19" x14ac:dyDescent="0.25">
      <c r="A806" s="20"/>
      <c r="B806" s="20"/>
      <c r="C806" s="20"/>
      <c r="D806" s="20"/>
      <c r="E806" s="20"/>
      <c r="F806" s="20"/>
      <c r="G806" s="20"/>
      <c r="H806" s="20"/>
      <c r="I806" s="20"/>
      <c r="J806" s="32"/>
      <c r="K806" s="12">
        <f t="shared" si="91"/>
        <v>0</v>
      </c>
      <c r="L806" s="12">
        <f t="shared" si="92"/>
        <v>0</v>
      </c>
      <c r="M806" s="12">
        <f t="shared" si="93"/>
        <v>0</v>
      </c>
      <c r="N806" s="12">
        <f t="shared" si="94"/>
        <v>0</v>
      </c>
      <c r="O806" s="12">
        <f t="shared" si="95"/>
        <v>0</v>
      </c>
      <c r="P806" s="12">
        <f t="shared" si="96"/>
        <v>0</v>
      </c>
      <c r="Q806" s="12">
        <f t="shared" si="97"/>
        <v>0</v>
      </c>
      <c r="R806" s="12">
        <f>IF(E806&lt;1,0,IF(A806&lt;(Støtteark!$H$4-5),0,(IF(G806="Utførelse",(K806+L806+M806+N806+O806+P806),IF(G806="Fagkontroll",(Q806),0)))))</f>
        <v>0</v>
      </c>
      <c r="S806" s="12">
        <f>IF(A806&lt;(Støtteark!$H$4-5),0,B806)</f>
        <v>0</v>
      </c>
    </row>
    <row r="807" spans="1:19" x14ac:dyDescent="0.25">
      <c r="A807" s="20"/>
      <c r="B807" s="20"/>
      <c r="C807" s="20"/>
      <c r="D807" s="20"/>
      <c r="E807" s="20"/>
      <c r="F807" s="20"/>
      <c r="G807" s="20"/>
      <c r="H807" s="20"/>
      <c r="I807" s="20"/>
      <c r="J807" s="32"/>
      <c r="K807" s="12">
        <f t="shared" si="91"/>
        <v>0</v>
      </c>
      <c r="L807" s="12">
        <f t="shared" si="92"/>
        <v>0</v>
      </c>
      <c r="M807" s="12">
        <f t="shared" si="93"/>
        <v>0</v>
      </c>
      <c r="N807" s="12">
        <f t="shared" si="94"/>
        <v>0</v>
      </c>
      <c r="O807" s="12">
        <f t="shared" si="95"/>
        <v>0</v>
      </c>
      <c r="P807" s="12">
        <f t="shared" si="96"/>
        <v>0</v>
      </c>
      <c r="Q807" s="12">
        <f t="shared" si="97"/>
        <v>0</v>
      </c>
      <c r="R807" s="12">
        <f>IF(E807&lt;1,0,IF(A807&lt;(Støtteark!$H$4-5),0,(IF(G807="Utførelse",(K807+L807+M807+N807+O807+P807),IF(G807="Fagkontroll",(Q807),0)))))</f>
        <v>0</v>
      </c>
      <c r="S807" s="12">
        <f>IF(A807&lt;(Støtteark!$H$4-5),0,B807)</f>
        <v>0</v>
      </c>
    </row>
    <row r="808" spans="1:19" x14ac:dyDescent="0.25">
      <c r="A808" s="20"/>
      <c r="B808" s="20"/>
      <c r="C808" s="20"/>
      <c r="D808" s="20"/>
      <c r="E808" s="20"/>
      <c r="F808" s="20"/>
      <c r="G808" s="20"/>
      <c r="H808" s="20"/>
      <c r="I808" s="20"/>
      <c r="J808" s="32"/>
      <c r="K808" s="12">
        <f t="shared" si="91"/>
        <v>0</v>
      </c>
      <c r="L808" s="12">
        <f t="shared" si="92"/>
        <v>0</v>
      </c>
      <c r="M808" s="12">
        <f t="shared" si="93"/>
        <v>0</v>
      </c>
      <c r="N808" s="12">
        <f t="shared" si="94"/>
        <v>0</v>
      </c>
      <c r="O808" s="12">
        <f t="shared" si="95"/>
        <v>0</v>
      </c>
      <c r="P808" s="12">
        <f t="shared" si="96"/>
        <v>0</v>
      </c>
      <c r="Q808" s="12">
        <f t="shared" si="97"/>
        <v>0</v>
      </c>
      <c r="R808" s="12">
        <f>IF(E808&lt;1,0,IF(A808&lt;(Støtteark!$H$4-5),0,(IF(G808="Utførelse",(K808+L808+M808+N808+O808+P808),IF(G808="Fagkontroll",(Q808),0)))))</f>
        <v>0</v>
      </c>
      <c r="S808" s="12">
        <f>IF(A808&lt;(Støtteark!$H$4-5),0,B808)</f>
        <v>0</v>
      </c>
    </row>
    <row r="809" spans="1:19" x14ac:dyDescent="0.25">
      <c r="A809" s="20"/>
      <c r="B809" s="20"/>
      <c r="C809" s="20"/>
      <c r="D809" s="20"/>
      <c r="E809" s="20"/>
      <c r="F809" s="20"/>
      <c r="G809" s="20"/>
      <c r="H809" s="20"/>
      <c r="I809" s="20"/>
      <c r="J809" s="32"/>
      <c r="K809" s="12">
        <f t="shared" si="91"/>
        <v>0</v>
      </c>
      <c r="L809" s="12">
        <f t="shared" si="92"/>
        <v>0</v>
      </c>
      <c r="M809" s="12">
        <f t="shared" si="93"/>
        <v>0</v>
      </c>
      <c r="N809" s="12">
        <f t="shared" si="94"/>
        <v>0</v>
      </c>
      <c r="O809" s="12">
        <f t="shared" si="95"/>
        <v>0</v>
      </c>
      <c r="P809" s="12">
        <f t="shared" si="96"/>
        <v>0</v>
      </c>
      <c r="Q809" s="12">
        <f t="shared" si="97"/>
        <v>0</v>
      </c>
      <c r="R809" s="12">
        <f>IF(E809&lt;1,0,IF(A809&lt;(Støtteark!$H$4-5),0,(IF(G809="Utførelse",(K809+L809+M809+N809+O809+P809),IF(G809="Fagkontroll",(Q809),0)))))</f>
        <v>0</v>
      </c>
      <c r="S809" s="12">
        <f>IF(A809&lt;(Støtteark!$H$4-5),0,B809)</f>
        <v>0</v>
      </c>
    </row>
    <row r="810" spans="1:19" x14ac:dyDescent="0.25">
      <c r="A810" s="20"/>
      <c r="B810" s="20"/>
      <c r="C810" s="20"/>
      <c r="D810" s="20"/>
      <c r="E810" s="20"/>
      <c r="F810" s="20"/>
      <c r="G810" s="20"/>
      <c r="H810" s="20"/>
      <c r="I810" s="20"/>
      <c r="J810" s="32"/>
      <c r="K810" s="12">
        <f t="shared" si="91"/>
        <v>0</v>
      </c>
      <c r="L810" s="12">
        <f t="shared" si="92"/>
        <v>0</v>
      </c>
      <c r="M810" s="12">
        <f t="shared" si="93"/>
        <v>0</v>
      </c>
      <c r="N810" s="12">
        <f t="shared" si="94"/>
        <v>0</v>
      </c>
      <c r="O810" s="12">
        <f t="shared" si="95"/>
        <v>0</v>
      </c>
      <c r="P810" s="12">
        <f t="shared" si="96"/>
        <v>0</v>
      </c>
      <c r="Q810" s="12">
        <f t="shared" si="97"/>
        <v>0</v>
      </c>
      <c r="R810" s="12">
        <f>IF(E810&lt;1,0,IF(A810&lt;(Støtteark!$H$4-5),0,(IF(G810="Utførelse",(K810+L810+M810+N810+O810+P810),IF(G810="Fagkontroll",(Q810),0)))))</f>
        <v>0</v>
      </c>
      <c r="S810" s="12">
        <f>IF(A810&lt;(Støtteark!$H$4-5),0,B810)</f>
        <v>0</v>
      </c>
    </row>
    <row r="811" spans="1:19" x14ac:dyDescent="0.25">
      <c r="A811" s="20"/>
      <c r="B811" s="20"/>
      <c r="C811" s="20"/>
      <c r="D811" s="20"/>
      <c r="E811" s="20"/>
      <c r="F811" s="20"/>
      <c r="G811" s="20"/>
      <c r="H811" s="20"/>
      <c r="I811" s="20"/>
      <c r="J811" s="32"/>
      <c r="K811" s="12">
        <f t="shared" si="91"/>
        <v>0</v>
      </c>
      <c r="L811" s="12">
        <f t="shared" si="92"/>
        <v>0</v>
      </c>
      <c r="M811" s="12">
        <f t="shared" si="93"/>
        <v>0</v>
      </c>
      <c r="N811" s="12">
        <f t="shared" si="94"/>
        <v>0</v>
      </c>
      <c r="O811" s="12">
        <f t="shared" si="95"/>
        <v>0</v>
      </c>
      <c r="P811" s="12">
        <f t="shared" si="96"/>
        <v>0</v>
      </c>
      <c r="Q811" s="12">
        <f t="shared" si="97"/>
        <v>0</v>
      </c>
      <c r="R811" s="12">
        <f>IF(E811&lt;1,0,IF(A811&lt;(Støtteark!$H$4-5),0,(IF(G811="Utførelse",(K811+L811+M811+N811+O811+P811),IF(G811="Fagkontroll",(Q811),0)))))</f>
        <v>0</v>
      </c>
      <c r="S811" s="12">
        <f>IF(A811&lt;(Støtteark!$H$4-5),0,B811)</f>
        <v>0</v>
      </c>
    </row>
    <row r="812" spans="1:19" x14ac:dyDescent="0.25">
      <c r="A812" s="20"/>
      <c r="B812" s="20"/>
      <c r="C812" s="20"/>
      <c r="D812" s="20"/>
      <c r="E812" s="20"/>
      <c r="F812" s="20"/>
      <c r="G812" s="20"/>
      <c r="H812" s="20"/>
      <c r="I812" s="20"/>
      <c r="J812" s="32"/>
      <c r="K812" s="12">
        <f t="shared" si="91"/>
        <v>0</v>
      </c>
      <c r="L812" s="12">
        <f t="shared" si="92"/>
        <v>0</v>
      </c>
      <c r="M812" s="12">
        <f t="shared" si="93"/>
        <v>0</v>
      </c>
      <c r="N812" s="12">
        <f t="shared" si="94"/>
        <v>0</v>
      </c>
      <c r="O812" s="12">
        <f t="shared" si="95"/>
        <v>0</v>
      </c>
      <c r="P812" s="12">
        <f t="shared" si="96"/>
        <v>0</v>
      </c>
      <c r="Q812" s="12">
        <f t="shared" si="97"/>
        <v>0</v>
      </c>
      <c r="R812" s="12">
        <f>IF(E812&lt;1,0,IF(A812&lt;(Støtteark!$H$4-5),0,(IF(G812="Utførelse",(K812+L812+M812+N812+O812+P812),IF(G812="Fagkontroll",(Q812),0)))))</f>
        <v>0</v>
      </c>
      <c r="S812" s="12">
        <f>IF(A812&lt;(Støtteark!$H$4-5),0,B812)</f>
        <v>0</v>
      </c>
    </row>
    <row r="813" spans="1:19" x14ac:dyDescent="0.25">
      <c r="A813" s="20"/>
      <c r="B813" s="20"/>
      <c r="C813" s="20"/>
      <c r="D813" s="20"/>
      <c r="E813" s="20"/>
      <c r="F813" s="20"/>
      <c r="G813" s="20"/>
      <c r="H813" s="20"/>
      <c r="I813" s="20"/>
      <c r="J813" s="32"/>
      <c r="K813" s="12">
        <f t="shared" si="91"/>
        <v>0</v>
      </c>
      <c r="L813" s="12">
        <f t="shared" si="92"/>
        <v>0</v>
      </c>
      <c r="M813" s="12">
        <f t="shared" si="93"/>
        <v>0</v>
      </c>
      <c r="N813" s="12">
        <f t="shared" si="94"/>
        <v>0</v>
      </c>
      <c r="O813" s="12">
        <f t="shared" si="95"/>
        <v>0</v>
      </c>
      <c r="P813" s="12">
        <f t="shared" si="96"/>
        <v>0</v>
      </c>
      <c r="Q813" s="12">
        <f t="shared" si="97"/>
        <v>0</v>
      </c>
      <c r="R813" s="12">
        <f>IF(E813&lt;1,0,IF(A813&lt;(Støtteark!$H$4-5),0,(IF(G813="Utførelse",(K813+L813+M813+N813+O813+P813),IF(G813="Fagkontroll",(Q813),0)))))</f>
        <v>0</v>
      </c>
      <c r="S813" s="12">
        <f>IF(A813&lt;(Støtteark!$H$4-5),0,B813)</f>
        <v>0</v>
      </c>
    </row>
    <row r="814" spans="1:19" x14ac:dyDescent="0.25">
      <c r="A814" s="20"/>
      <c r="B814" s="20"/>
      <c r="C814" s="20"/>
      <c r="D814" s="20"/>
      <c r="E814" s="20"/>
      <c r="F814" s="20"/>
      <c r="G814" s="20"/>
      <c r="H814" s="20"/>
      <c r="I814" s="20"/>
      <c r="J814" s="32"/>
      <c r="K814" s="12">
        <f t="shared" si="91"/>
        <v>0</v>
      </c>
      <c r="L814" s="12">
        <f t="shared" si="92"/>
        <v>0</v>
      </c>
      <c r="M814" s="12">
        <f t="shared" si="93"/>
        <v>0</v>
      </c>
      <c r="N814" s="12">
        <f t="shared" si="94"/>
        <v>0</v>
      </c>
      <c r="O814" s="12">
        <f t="shared" si="95"/>
        <v>0</v>
      </c>
      <c r="P814" s="12">
        <f t="shared" si="96"/>
        <v>0</v>
      </c>
      <c r="Q814" s="12">
        <f t="shared" si="97"/>
        <v>0</v>
      </c>
      <c r="R814" s="12">
        <f>IF(E814&lt;1,0,IF(A814&lt;(Støtteark!$H$4-5),0,(IF(G814="Utførelse",(K814+L814+M814+N814+O814+P814),IF(G814="Fagkontroll",(Q814),0)))))</f>
        <v>0</v>
      </c>
      <c r="S814" s="12">
        <f>IF(A814&lt;(Støtteark!$H$4-5),0,B814)</f>
        <v>0</v>
      </c>
    </row>
    <row r="815" spans="1:19" x14ac:dyDescent="0.25">
      <c r="A815" s="20"/>
      <c r="B815" s="20"/>
      <c r="C815" s="20"/>
      <c r="D815" s="20"/>
      <c r="E815" s="20"/>
      <c r="F815" s="20"/>
      <c r="G815" s="20"/>
      <c r="H815" s="20"/>
      <c r="I815" s="20"/>
      <c r="J815" s="32"/>
      <c r="K815" s="12">
        <f t="shared" si="91"/>
        <v>0</v>
      </c>
      <c r="L815" s="12">
        <f t="shared" si="92"/>
        <v>0</v>
      </c>
      <c r="M815" s="12">
        <f t="shared" si="93"/>
        <v>0</v>
      </c>
      <c r="N815" s="12">
        <f t="shared" si="94"/>
        <v>0</v>
      </c>
      <c r="O815" s="12">
        <f t="shared" si="95"/>
        <v>0</v>
      </c>
      <c r="P815" s="12">
        <f t="shared" si="96"/>
        <v>0</v>
      </c>
      <c r="Q815" s="12">
        <f t="shared" si="97"/>
        <v>0</v>
      </c>
      <c r="R815" s="12">
        <f>IF(E815&lt;1,0,IF(A815&lt;(Støtteark!$H$4-5),0,(IF(G815="Utførelse",(K815+L815+M815+N815+O815+P815),IF(G815="Fagkontroll",(Q815),0)))))</f>
        <v>0</v>
      </c>
      <c r="S815" s="12">
        <f>IF(A815&lt;(Støtteark!$H$4-5),0,B815)</f>
        <v>0</v>
      </c>
    </row>
    <row r="816" spans="1:19" x14ac:dyDescent="0.25">
      <c r="A816" s="20"/>
      <c r="B816" s="20"/>
      <c r="C816" s="20"/>
      <c r="D816" s="20"/>
      <c r="E816" s="20"/>
      <c r="F816" s="20"/>
      <c r="G816" s="20"/>
      <c r="H816" s="20"/>
      <c r="I816" s="20"/>
      <c r="J816" s="32"/>
      <c r="K816" s="12">
        <f t="shared" si="91"/>
        <v>0</v>
      </c>
      <c r="L816" s="12">
        <f t="shared" si="92"/>
        <v>0</v>
      </c>
      <c r="M816" s="12">
        <f t="shared" si="93"/>
        <v>0</v>
      </c>
      <c r="N816" s="12">
        <f t="shared" si="94"/>
        <v>0</v>
      </c>
      <c r="O816" s="12">
        <f t="shared" si="95"/>
        <v>0</v>
      </c>
      <c r="P816" s="12">
        <f t="shared" si="96"/>
        <v>0</v>
      </c>
      <c r="Q816" s="12">
        <f t="shared" si="97"/>
        <v>0</v>
      </c>
      <c r="R816" s="12">
        <f>IF(E816&lt;1,0,IF(A816&lt;(Støtteark!$H$4-5),0,(IF(G816="Utførelse",(K816+L816+M816+N816+O816+P816),IF(G816="Fagkontroll",(Q816),0)))))</f>
        <v>0</v>
      </c>
      <c r="S816" s="12">
        <f>IF(A816&lt;(Støtteark!$H$4-5),0,B816)</f>
        <v>0</v>
      </c>
    </row>
    <row r="817" spans="1:19" x14ac:dyDescent="0.25">
      <c r="A817" s="20"/>
      <c r="B817" s="20"/>
      <c r="C817" s="20"/>
      <c r="D817" s="20"/>
      <c r="E817" s="20"/>
      <c r="F817" s="20"/>
      <c r="G817" s="20"/>
      <c r="H817" s="20"/>
      <c r="I817" s="20"/>
      <c r="J817" s="32"/>
      <c r="K817" s="12">
        <f t="shared" si="91"/>
        <v>0</v>
      </c>
      <c r="L817" s="12">
        <f t="shared" si="92"/>
        <v>0</v>
      </c>
      <c r="M817" s="12">
        <f t="shared" si="93"/>
        <v>0</v>
      </c>
      <c r="N817" s="12">
        <f t="shared" si="94"/>
        <v>0</v>
      </c>
      <c r="O817" s="12">
        <f t="shared" si="95"/>
        <v>0</v>
      </c>
      <c r="P817" s="12">
        <f t="shared" si="96"/>
        <v>0</v>
      </c>
      <c r="Q817" s="12">
        <f t="shared" si="97"/>
        <v>0</v>
      </c>
      <c r="R817" s="12">
        <f>IF(E817&lt;1,0,IF(A817&lt;(Støtteark!$H$4-5),0,(IF(G817="Utførelse",(K817+L817+M817+N817+O817+P817),IF(G817="Fagkontroll",(Q817),0)))))</f>
        <v>0</v>
      </c>
      <c r="S817" s="12">
        <f>IF(A817&lt;(Støtteark!$H$4-5),0,B817)</f>
        <v>0</v>
      </c>
    </row>
    <row r="818" spans="1:19" x14ac:dyDescent="0.25">
      <c r="A818" s="20"/>
      <c r="B818" s="20"/>
      <c r="C818" s="20"/>
      <c r="D818" s="20"/>
      <c r="E818" s="20"/>
      <c r="F818" s="20"/>
      <c r="G818" s="20"/>
      <c r="H818" s="20"/>
      <c r="I818" s="20"/>
      <c r="J818" s="32"/>
      <c r="K818" s="12">
        <f t="shared" si="91"/>
        <v>0</v>
      </c>
      <c r="L818" s="12">
        <f t="shared" si="92"/>
        <v>0</v>
      </c>
      <c r="M818" s="12">
        <f t="shared" si="93"/>
        <v>0</v>
      </c>
      <c r="N818" s="12">
        <f t="shared" si="94"/>
        <v>0</v>
      </c>
      <c r="O818" s="12">
        <f t="shared" si="95"/>
        <v>0</v>
      </c>
      <c r="P818" s="12">
        <f t="shared" si="96"/>
        <v>0</v>
      </c>
      <c r="Q818" s="12">
        <f t="shared" si="97"/>
        <v>0</v>
      </c>
      <c r="R818" s="12">
        <f>IF(E818&lt;1,0,IF(A818&lt;(Støtteark!$H$4-5),0,(IF(G818="Utførelse",(K818+L818+M818+N818+O818+P818),IF(G818="Fagkontroll",(Q818),0)))))</f>
        <v>0</v>
      </c>
      <c r="S818" s="12">
        <f>IF(A818&lt;(Støtteark!$H$4-5),0,B818)</f>
        <v>0</v>
      </c>
    </row>
    <row r="819" spans="1:19" x14ac:dyDescent="0.25">
      <c r="A819" s="20"/>
      <c r="B819" s="20"/>
      <c r="C819" s="20"/>
      <c r="D819" s="20"/>
      <c r="E819" s="20"/>
      <c r="F819" s="20"/>
      <c r="G819" s="20"/>
      <c r="H819" s="20"/>
      <c r="I819" s="20"/>
      <c r="J819" s="32"/>
      <c r="K819" s="12">
        <f t="shared" si="91"/>
        <v>0</v>
      </c>
      <c r="L819" s="12">
        <f t="shared" si="92"/>
        <v>0</v>
      </c>
      <c r="M819" s="12">
        <f t="shared" si="93"/>
        <v>0</v>
      </c>
      <c r="N819" s="12">
        <f t="shared" si="94"/>
        <v>0</v>
      </c>
      <c r="O819" s="12">
        <f t="shared" si="95"/>
        <v>0</v>
      </c>
      <c r="P819" s="12">
        <f t="shared" si="96"/>
        <v>0</v>
      </c>
      <c r="Q819" s="12">
        <f t="shared" si="97"/>
        <v>0</v>
      </c>
      <c r="R819" s="12">
        <f>IF(E819&lt;1,0,IF(A819&lt;(Støtteark!$H$4-5),0,(IF(G819="Utførelse",(K819+L819+M819+N819+O819+P819),IF(G819="Fagkontroll",(Q819),0)))))</f>
        <v>0</v>
      </c>
      <c r="S819" s="12">
        <f>IF(A819&lt;(Støtteark!$H$4-5),0,B819)</f>
        <v>0</v>
      </c>
    </row>
    <row r="820" spans="1:19" x14ac:dyDescent="0.25">
      <c r="A820" s="20"/>
      <c r="B820" s="20"/>
      <c r="C820" s="20"/>
      <c r="D820" s="20"/>
      <c r="E820" s="20"/>
      <c r="F820" s="20"/>
      <c r="G820" s="20"/>
      <c r="H820" s="20"/>
      <c r="I820" s="20"/>
      <c r="J820" s="32"/>
      <c r="K820" s="12">
        <f t="shared" si="91"/>
        <v>0</v>
      </c>
      <c r="L820" s="12">
        <f t="shared" si="92"/>
        <v>0</v>
      </c>
      <c r="M820" s="12">
        <f t="shared" si="93"/>
        <v>0</v>
      </c>
      <c r="N820" s="12">
        <f t="shared" si="94"/>
        <v>0</v>
      </c>
      <c r="O820" s="12">
        <f t="shared" si="95"/>
        <v>0</v>
      </c>
      <c r="P820" s="12">
        <f t="shared" si="96"/>
        <v>0</v>
      </c>
      <c r="Q820" s="12">
        <f t="shared" si="97"/>
        <v>0</v>
      </c>
      <c r="R820" s="12">
        <f>IF(E820&lt;1,0,IF(A820&lt;(Støtteark!$H$4-5),0,(IF(G820="Utførelse",(K820+L820+M820+N820+O820+P820),IF(G820="Fagkontroll",(Q820),0)))))</f>
        <v>0</v>
      </c>
      <c r="S820" s="12">
        <f>IF(A820&lt;(Støtteark!$H$4-5),0,B820)</f>
        <v>0</v>
      </c>
    </row>
    <row r="821" spans="1:19" x14ac:dyDescent="0.25">
      <c r="A821" s="20"/>
      <c r="B821" s="20"/>
      <c r="C821" s="20"/>
      <c r="D821" s="20"/>
      <c r="E821" s="20"/>
      <c r="F821" s="20"/>
      <c r="G821" s="20"/>
      <c r="H821" s="20"/>
      <c r="I821" s="20"/>
      <c r="J821" s="32"/>
      <c r="K821" s="12">
        <f t="shared" si="91"/>
        <v>0</v>
      </c>
      <c r="L821" s="12">
        <f t="shared" si="92"/>
        <v>0</v>
      </c>
      <c r="M821" s="12">
        <f t="shared" si="93"/>
        <v>0</v>
      </c>
      <c r="N821" s="12">
        <f t="shared" si="94"/>
        <v>0</v>
      </c>
      <c r="O821" s="12">
        <f t="shared" si="95"/>
        <v>0</v>
      </c>
      <c r="P821" s="12">
        <f t="shared" si="96"/>
        <v>0</v>
      </c>
      <c r="Q821" s="12">
        <f t="shared" si="97"/>
        <v>0</v>
      </c>
      <c r="R821" s="12">
        <f>IF(E821&lt;1,0,IF(A821&lt;(Støtteark!$H$4-5),0,(IF(G821="Utførelse",(K821+L821+M821+N821+O821+P821),IF(G821="Fagkontroll",(Q821),0)))))</f>
        <v>0</v>
      </c>
      <c r="S821" s="12">
        <f>IF(A821&lt;(Støtteark!$H$4-5),0,B821)</f>
        <v>0</v>
      </c>
    </row>
    <row r="822" spans="1:19" x14ac:dyDescent="0.25">
      <c r="A822" s="20"/>
      <c r="B822" s="20"/>
      <c r="C822" s="20"/>
      <c r="D822" s="20"/>
      <c r="E822" s="20"/>
      <c r="F822" s="20"/>
      <c r="G822" s="20"/>
      <c r="H822" s="20"/>
      <c r="I822" s="20"/>
      <c r="J822" s="32"/>
      <c r="K822" s="12">
        <f t="shared" si="91"/>
        <v>0</v>
      </c>
      <c r="L822" s="12">
        <f t="shared" si="92"/>
        <v>0</v>
      </c>
      <c r="M822" s="12">
        <f t="shared" si="93"/>
        <v>0</v>
      </c>
      <c r="N822" s="12">
        <f t="shared" si="94"/>
        <v>0</v>
      </c>
      <c r="O822" s="12">
        <f t="shared" si="95"/>
        <v>0</v>
      </c>
      <c r="P822" s="12">
        <f t="shared" si="96"/>
        <v>0</v>
      </c>
      <c r="Q822" s="12">
        <f t="shared" si="97"/>
        <v>0</v>
      </c>
      <c r="R822" s="12">
        <f>IF(E822&lt;1,0,IF(A822&lt;(Støtteark!$H$4-5),0,(IF(G822="Utførelse",(K822+L822+M822+N822+O822+P822),IF(G822="Fagkontroll",(Q822),0)))))</f>
        <v>0</v>
      </c>
      <c r="S822" s="12">
        <f>IF(A822&lt;(Støtteark!$H$4-5),0,B822)</f>
        <v>0</v>
      </c>
    </row>
    <row r="823" spans="1:19" x14ac:dyDescent="0.25">
      <c r="A823" s="20"/>
      <c r="B823" s="20"/>
      <c r="C823" s="20"/>
      <c r="D823" s="20"/>
      <c r="E823" s="20"/>
      <c r="F823" s="20"/>
      <c r="G823" s="20"/>
      <c r="H823" s="20"/>
      <c r="I823" s="20"/>
      <c r="J823" s="32"/>
      <c r="K823" s="12">
        <f t="shared" si="91"/>
        <v>0</v>
      </c>
      <c r="L823" s="12">
        <f t="shared" si="92"/>
        <v>0</v>
      </c>
      <c r="M823" s="12">
        <f t="shared" si="93"/>
        <v>0</v>
      </c>
      <c r="N823" s="12">
        <f t="shared" si="94"/>
        <v>0</v>
      </c>
      <c r="O823" s="12">
        <f t="shared" si="95"/>
        <v>0</v>
      </c>
      <c r="P823" s="12">
        <f t="shared" si="96"/>
        <v>0</v>
      </c>
      <c r="Q823" s="12">
        <f t="shared" si="97"/>
        <v>0</v>
      </c>
      <c r="R823" s="12">
        <f>IF(E823&lt;1,0,IF(A823&lt;(Støtteark!$H$4-5),0,(IF(G823="Utførelse",(K823+L823+M823+N823+O823+P823),IF(G823="Fagkontroll",(Q823),0)))))</f>
        <v>0</v>
      </c>
      <c r="S823" s="12">
        <f>IF(A823&lt;(Støtteark!$H$4-5),0,B823)</f>
        <v>0</v>
      </c>
    </row>
    <row r="824" spans="1:19" x14ac:dyDescent="0.25">
      <c r="A824" s="20"/>
      <c r="B824" s="20"/>
      <c r="C824" s="20"/>
      <c r="D824" s="20"/>
      <c r="E824" s="20"/>
      <c r="F824" s="20"/>
      <c r="G824" s="20"/>
      <c r="H824" s="20"/>
      <c r="I824" s="20"/>
      <c r="J824" s="32"/>
      <c r="K824" s="12">
        <f t="shared" si="91"/>
        <v>0</v>
      </c>
      <c r="L824" s="12">
        <f t="shared" si="92"/>
        <v>0</v>
      </c>
      <c r="M824" s="12">
        <f t="shared" si="93"/>
        <v>0</v>
      </c>
      <c r="N824" s="12">
        <f t="shared" si="94"/>
        <v>0</v>
      </c>
      <c r="O824" s="12">
        <f t="shared" si="95"/>
        <v>0</v>
      </c>
      <c r="P824" s="12">
        <f t="shared" si="96"/>
        <v>0</v>
      </c>
      <c r="Q824" s="12">
        <f t="shared" si="97"/>
        <v>0</v>
      </c>
      <c r="R824" s="12">
        <f>IF(E824&lt;1,0,IF(A824&lt;(Støtteark!$H$4-5),0,(IF(G824="Utførelse",(K824+L824+M824+N824+O824+P824),IF(G824="Fagkontroll",(Q824),0)))))</f>
        <v>0</v>
      </c>
      <c r="S824" s="12">
        <f>IF(A824&lt;(Støtteark!$H$4-5),0,B824)</f>
        <v>0</v>
      </c>
    </row>
    <row r="825" spans="1:19" x14ac:dyDescent="0.25">
      <c r="A825" s="20"/>
      <c r="B825" s="20"/>
      <c r="C825" s="20"/>
      <c r="D825" s="20"/>
      <c r="E825" s="20"/>
      <c r="F825" s="20"/>
      <c r="G825" s="20"/>
      <c r="H825" s="20"/>
      <c r="I825" s="20"/>
      <c r="J825" s="32"/>
      <c r="K825" s="12">
        <f t="shared" si="91"/>
        <v>0</v>
      </c>
      <c r="L825" s="12">
        <f t="shared" si="92"/>
        <v>0</v>
      </c>
      <c r="M825" s="12">
        <f t="shared" si="93"/>
        <v>0</v>
      </c>
      <c r="N825" s="12">
        <f t="shared" si="94"/>
        <v>0</v>
      </c>
      <c r="O825" s="12">
        <f t="shared" si="95"/>
        <v>0</v>
      </c>
      <c r="P825" s="12">
        <f t="shared" si="96"/>
        <v>0</v>
      </c>
      <c r="Q825" s="12">
        <f t="shared" si="97"/>
        <v>0</v>
      </c>
      <c r="R825" s="12">
        <f>IF(E825&lt;1,0,IF(A825&lt;(Støtteark!$H$4-5),0,(IF(G825="Utførelse",(K825+L825+M825+N825+O825+P825),IF(G825="Fagkontroll",(Q825),0)))))</f>
        <v>0</v>
      </c>
      <c r="S825" s="12">
        <f>IF(A825&lt;(Støtteark!$H$4-5),0,B825)</f>
        <v>0</v>
      </c>
    </row>
    <row r="826" spans="1:19" x14ac:dyDescent="0.25">
      <c r="A826" s="20"/>
      <c r="B826" s="20"/>
      <c r="C826" s="20"/>
      <c r="D826" s="20"/>
      <c r="E826" s="20"/>
      <c r="F826" s="20"/>
      <c r="G826" s="20"/>
      <c r="H826" s="20"/>
      <c r="I826" s="20"/>
      <c r="J826" s="32"/>
      <c r="K826" s="12">
        <f t="shared" si="91"/>
        <v>0</v>
      </c>
      <c r="L826" s="12">
        <f t="shared" si="92"/>
        <v>0</v>
      </c>
      <c r="M826" s="12">
        <f t="shared" si="93"/>
        <v>0</v>
      </c>
      <c r="N826" s="12">
        <f t="shared" si="94"/>
        <v>0</v>
      </c>
      <c r="O826" s="12">
        <f t="shared" si="95"/>
        <v>0</v>
      </c>
      <c r="P826" s="12">
        <f t="shared" si="96"/>
        <v>0</v>
      </c>
      <c r="Q826" s="12">
        <f t="shared" si="97"/>
        <v>0</v>
      </c>
      <c r="R826" s="12">
        <f>IF(E826&lt;1,0,IF(A826&lt;(Støtteark!$H$4-5),0,(IF(G826="Utførelse",(K826+L826+M826+N826+O826+P826),IF(G826="Fagkontroll",(Q826),0)))))</f>
        <v>0</v>
      </c>
      <c r="S826" s="12">
        <f>IF(A826&lt;(Støtteark!$H$4-5),0,B826)</f>
        <v>0</v>
      </c>
    </row>
    <row r="827" spans="1:19" x14ac:dyDescent="0.25">
      <c r="A827" s="20"/>
      <c r="B827" s="20"/>
      <c r="C827" s="20"/>
      <c r="D827" s="20"/>
      <c r="E827" s="20"/>
      <c r="F827" s="20"/>
      <c r="G827" s="20"/>
      <c r="H827" s="20"/>
      <c r="I827" s="20"/>
      <c r="J827" s="32"/>
      <c r="K827" s="12">
        <f t="shared" si="91"/>
        <v>0</v>
      </c>
      <c r="L827" s="12">
        <f t="shared" si="92"/>
        <v>0</v>
      </c>
      <c r="M827" s="12">
        <f t="shared" si="93"/>
        <v>0</v>
      </c>
      <c r="N827" s="12">
        <f t="shared" si="94"/>
        <v>0</v>
      </c>
      <c r="O827" s="12">
        <f t="shared" si="95"/>
        <v>0</v>
      </c>
      <c r="P827" s="12">
        <f t="shared" si="96"/>
        <v>0</v>
      </c>
      <c r="Q827" s="12">
        <f t="shared" si="97"/>
        <v>0</v>
      </c>
      <c r="R827" s="12">
        <f>IF(E827&lt;1,0,IF(A827&lt;(Støtteark!$H$4-5),0,(IF(G827="Utførelse",(K827+L827+M827+N827+O827+P827),IF(G827="Fagkontroll",(Q827),0)))))</f>
        <v>0</v>
      </c>
      <c r="S827" s="12">
        <f>IF(A827&lt;(Støtteark!$H$4-5),0,B827)</f>
        <v>0</v>
      </c>
    </row>
    <row r="828" spans="1:19" x14ac:dyDescent="0.25">
      <c r="A828" s="20"/>
      <c r="B828" s="20"/>
      <c r="C828" s="20"/>
      <c r="D828" s="20"/>
      <c r="E828" s="20"/>
      <c r="F828" s="20"/>
      <c r="G828" s="20"/>
      <c r="H828" s="20"/>
      <c r="I828" s="20"/>
      <c r="J828" s="32"/>
      <c r="K828" s="12">
        <f t="shared" si="91"/>
        <v>0</v>
      </c>
      <c r="L828" s="12">
        <f t="shared" si="92"/>
        <v>0</v>
      </c>
      <c r="M828" s="12">
        <f t="shared" si="93"/>
        <v>0</v>
      </c>
      <c r="N828" s="12">
        <f t="shared" si="94"/>
        <v>0</v>
      </c>
      <c r="O828" s="12">
        <f t="shared" si="95"/>
        <v>0</v>
      </c>
      <c r="P828" s="12">
        <f t="shared" si="96"/>
        <v>0</v>
      </c>
      <c r="Q828" s="12">
        <f t="shared" si="97"/>
        <v>0</v>
      </c>
      <c r="R828" s="12">
        <f>IF(E828&lt;1,0,IF(A828&lt;(Støtteark!$H$4-5),0,(IF(G828="Utførelse",(K828+L828+M828+N828+O828+P828),IF(G828="Fagkontroll",(Q828),0)))))</f>
        <v>0</v>
      </c>
      <c r="S828" s="12">
        <f>IF(A828&lt;(Støtteark!$H$4-5),0,B828)</f>
        <v>0</v>
      </c>
    </row>
    <row r="829" spans="1:19" x14ac:dyDescent="0.25">
      <c r="A829" s="20"/>
      <c r="B829" s="20"/>
      <c r="C829" s="20"/>
      <c r="D829" s="20"/>
      <c r="E829" s="20"/>
      <c r="F829" s="20"/>
      <c r="G829" s="20"/>
      <c r="H829" s="20"/>
      <c r="I829" s="20"/>
      <c r="J829" s="32"/>
      <c r="K829" s="12">
        <f t="shared" si="91"/>
        <v>0</v>
      </c>
      <c r="L829" s="12">
        <f t="shared" si="92"/>
        <v>0</v>
      </c>
      <c r="M829" s="12">
        <f t="shared" si="93"/>
        <v>0</v>
      </c>
      <c r="N829" s="12">
        <f t="shared" si="94"/>
        <v>0</v>
      </c>
      <c r="O829" s="12">
        <f t="shared" si="95"/>
        <v>0</v>
      </c>
      <c r="P829" s="12">
        <f t="shared" si="96"/>
        <v>0</v>
      </c>
      <c r="Q829" s="12">
        <f t="shared" si="97"/>
        <v>0</v>
      </c>
      <c r="R829" s="12">
        <f>IF(E829&lt;1,0,IF(A829&lt;(Støtteark!$H$4-5),0,(IF(G829="Utførelse",(K829+L829+M829+N829+O829+P829),IF(G829="Fagkontroll",(Q829),0)))))</f>
        <v>0</v>
      </c>
      <c r="S829" s="12">
        <f>IF(A829&lt;(Støtteark!$H$4-5),0,B829)</f>
        <v>0</v>
      </c>
    </row>
    <row r="830" spans="1:19" x14ac:dyDescent="0.25">
      <c r="A830" s="20"/>
      <c r="B830" s="20"/>
      <c r="C830" s="20"/>
      <c r="D830" s="20"/>
      <c r="E830" s="20"/>
      <c r="F830" s="20"/>
      <c r="G830" s="20"/>
      <c r="H830" s="20"/>
      <c r="I830" s="20"/>
      <c r="J830" s="32"/>
      <c r="K830" s="12">
        <f t="shared" si="91"/>
        <v>0</v>
      </c>
      <c r="L830" s="12">
        <f t="shared" si="92"/>
        <v>0</v>
      </c>
      <c r="M830" s="12">
        <f t="shared" si="93"/>
        <v>0</v>
      </c>
      <c r="N830" s="12">
        <f t="shared" si="94"/>
        <v>0</v>
      </c>
      <c r="O830" s="12">
        <f t="shared" si="95"/>
        <v>0</v>
      </c>
      <c r="P830" s="12">
        <f t="shared" si="96"/>
        <v>0</v>
      </c>
      <c r="Q830" s="12">
        <f t="shared" si="97"/>
        <v>0</v>
      </c>
      <c r="R830" s="12">
        <f>IF(E830&lt;1,0,IF(A830&lt;(Støtteark!$H$4-5),0,(IF(G830="Utførelse",(K830+L830+M830+N830+O830+P830),IF(G830="Fagkontroll",(Q830),0)))))</f>
        <v>0</v>
      </c>
      <c r="S830" s="12">
        <f>IF(A830&lt;(Støtteark!$H$4-5),0,B830)</f>
        <v>0</v>
      </c>
    </row>
    <row r="831" spans="1:19" x14ac:dyDescent="0.25">
      <c r="A831" s="20"/>
      <c r="B831" s="20"/>
      <c r="C831" s="20"/>
      <c r="D831" s="20"/>
      <c r="E831" s="20"/>
      <c r="F831" s="20"/>
      <c r="G831" s="20"/>
      <c r="H831" s="20"/>
      <c r="I831" s="20"/>
      <c r="J831" s="32"/>
      <c r="K831" s="12">
        <f t="shared" si="91"/>
        <v>0</v>
      </c>
      <c r="L831" s="12">
        <f t="shared" si="92"/>
        <v>0</v>
      </c>
      <c r="M831" s="12">
        <f t="shared" si="93"/>
        <v>0</v>
      </c>
      <c r="N831" s="12">
        <f t="shared" si="94"/>
        <v>0</v>
      </c>
      <c r="O831" s="12">
        <f t="shared" si="95"/>
        <v>0</v>
      </c>
      <c r="P831" s="12">
        <f t="shared" si="96"/>
        <v>0</v>
      </c>
      <c r="Q831" s="12">
        <f t="shared" si="97"/>
        <v>0</v>
      </c>
      <c r="R831" s="12">
        <f>IF(E831&lt;1,0,IF(A831&lt;(Støtteark!$H$4-5),0,(IF(G831="Utførelse",(K831+L831+M831+N831+O831+P831),IF(G831="Fagkontroll",(Q831),0)))))</f>
        <v>0</v>
      </c>
      <c r="S831" s="12">
        <f>IF(A831&lt;(Støtteark!$H$4-5),0,B831)</f>
        <v>0</v>
      </c>
    </row>
    <row r="832" spans="1:19" x14ac:dyDescent="0.25">
      <c r="A832" s="20"/>
      <c r="B832" s="20"/>
      <c r="C832" s="20"/>
      <c r="D832" s="20"/>
      <c r="E832" s="20"/>
      <c r="F832" s="20"/>
      <c r="G832" s="20"/>
      <c r="H832" s="20"/>
      <c r="I832" s="20"/>
      <c r="J832" s="32"/>
      <c r="K832" s="12">
        <f t="shared" si="91"/>
        <v>0</v>
      </c>
      <c r="L832" s="12">
        <f t="shared" si="92"/>
        <v>0</v>
      </c>
      <c r="M832" s="12">
        <f t="shared" si="93"/>
        <v>0</v>
      </c>
      <c r="N832" s="12">
        <f t="shared" si="94"/>
        <v>0</v>
      </c>
      <c r="O832" s="12">
        <f t="shared" si="95"/>
        <v>0</v>
      </c>
      <c r="P832" s="12">
        <f t="shared" si="96"/>
        <v>0</v>
      </c>
      <c r="Q832" s="12">
        <f t="shared" si="97"/>
        <v>0</v>
      </c>
      <c r="R832" s="12">
        <f>IF(E832&lt;1,0,IF(A832&lt;(Støtteark!$H$4-5),0,(IF(G832="Utførelse",(K832+L832+M832+N832+O832+P832),IF(G832="Fagkontroll",(Q832),0)))))</f>
        <v>0</v>
      </c>
      <c r="S832" s="12">
        <f>IF(A832&lt;(Støtteark!$H$4-5),0,B832)</f>
        <v>0</v>
      </c>
    </row>
    <row r="833" spans="1:19" x14ac:dyDescent="0.25">
      <c r="A833" s="20"/>
      <c r="B833" s="20"/>
      <c r="C833" s="20"/>
      <c r="D833" s="20"/>
      <c r="E833" s="20"/>
      <c r="F833" s="20"/>
      <c r="G833" s="20"/>
      <c r="H833" s="20"/>
      <c r="I833" s="20"/>
      <c r="J833" s="32"/>
      <c r="K833" s="12">
        <f t="shared" si="91"/>
        <v>0</v>
      </c>
      <c r="L833" s="12">
        <f t="shared" si="92"/>
        <v>0</v>
      </c>
      <c r="M833" s="12">
        <f t="shared" si="93"/>
        <v>0</v>
      </c>
      <c r="N833" s="12">
        <f t="shared" si="94"/>
        <v>0</v>
      </c>
      <c r="O833" s="12">
        <f t="shared" si="95"/>
        <v>0</v>
      </c>
      <c r="P833" s="12">
        <f t="shared" si="96"/>
        <v>0</v>
      </c>
      <c r="Q833" s="12">
        <f t="shared" si="97"/>
        <v>0</v>
      </c>
      <c r="R833" s="12">
        <f>IF(E833&lt;1,0,IF(A833&lt;(Støtteark!$H$4-5),0,(IF(G833="Utførelse",(K833+L833+M833+N833+O833+P833),IF(G833="Fagkontroll",(Q833),0)))))</f>
        <v>0</v>
      </c>
      <c r="S833" s="12">
        <f>IF(A833&lt;(Støtteark!$H$4-5),0,B833)</f>
        <v>0</v>
      </c>
    </row>
    <row r="834" spans="1:19" x14ac:dyDescent="0.25">
      <c r="A834" s="20"/>
      <c r="B834" s="20"/>
      <c r="C834" s="20"/>
      <c r="D834" s="20"/>
      <c r="E834" s="20"/>
      <c r="F834" s="20"/>
      <c r="G834" s="20"/>
      <c r="H834" s="20"/>
      <c r="I834" s="20"/>
      <c r="J834" s="32"/>
      <c r="K834" s="12">
        <f t="shared" si="91"/>
        <v>0</v>
      </c>
      <c r="L834" s="12">
        <f t="shared" si="92"/>
        <v>0</v>
      </c>
      <c r="M834" s="12">
        <f t="shared" si="93"/>
        <v>0</v>
      </c>
      <c r="N834" s="12">
        <f t="shared" si="94"/>
        <v>0</v>
      </c>
      <c r="O834" s="12">
        <f t="shared" si="95"/>
        <v>0</v>
      </c>
      <c r="P834" s="12">
        <f t="shared" si="96"/>
        <v>0</v>
      </c>
      <c r="Q834" s="12">
        <f t="shared" si="97"/>
        <v>0</v>
      </c>
      <c r="R834" s="12">
        <f>IF(E834&lt;1,0,IF(A834&lt;(Støtteark!$H$4-5),0,(IF(G834="Utførelse",(K834+L834+M834+N834+O834+P834),IF(G834="Fagkontroll",(Q834),0)))))</f>
        <v>0</v>
      </c>
      <c r="S834" s="12">
        <f>IF(A834&lt;(Støtteark!$H$4-5),0,B834)</f>
        <v>0</v>
      </c>
    </row>
    <row r="835" spans="1:19" x14ac:dyDescent="0.25">
      <c r="A835" s="20"/>
      <c r="B835" s="20"/>
      <c r="C835" s="20"/>
      <c r="D835" s="20"/>
      <c r="E835" s="20"/>
      <c r="F835" s="20"/>
      <c r="G835" s="20"/>
      <c r="H835" s="20"/>
      <c r="I835" s="20"/>
      <c r="J835" s="32"/>
      <c r="K835" s="12">
        <f t="shared" si="91"/>
        <v>0</v>
      </c>
      <c r="L835" s="12">
        <f t="shared" si="92"/>
        <v>0</v>
      </c>
      <c r="M835" s="12">
        <f t="shared" si="93"/>
        <v>0</v>
      </c>
      <c r="N835" s="12">
        <f t="shared" si="94"/>
        <v>0</v>
      </c>
      <c r="O835" s="12">
        <f t="shared" si="95"/>
        <v>0</v>
      </c>
      <c r="P835" s="12">
        <f t="shared" si="96"/>
        <v>0</v>
      </c>
      <c r="Q835" s="12">
        <f t="shared" si="97"/>
        <v>0</v>
      </c>
      <c r="R835" s="12">
        <f>IF(E835&lt;1,0,IF(A835&lt;(Støtteark!$H$4-5),0,(IF(G835="Utførelse",(K835+L835+M835+N835+O835+P835),IF(G835="Fagkontroll",(Q835),0)))))</f>
        <v>0</v>
      </c>
      <c r="S835" s="12">
        <f>IF(A835&lt;(Støtteark!$H$4-5),0,B835)</f>
        <v>0</v>
      </c>
    </row>
    <row r="836" spans="1:19" x14ac:dyDescent="0.25">
      <c r="A836" s="20"/>
      <c r="B836" s="20"/>
      <c r="C836" s="20"/>
      <c r="D836" s="20"/>
      <c r="E836" s="20"/>
      <c r="F836" s="20"/>
      <c r="G836" s="20"/>
      <c r="H836" s="20"/>
      <c r="I836" s="20"/>
      <c r="J836" s="32"/>
      <c r="K836" s="12">
        <f t="shared" si="91"/>
        <v>0</v>
      </c>
      <c r="L836" s="12">
        <f t="shared" si="92"/>
        <v>0</v>
      </c>
      <c r="M836" s="12">
        <f t="shared" si="93"/>
        <v>0</v>
      </c>
      <c r="N836" s="12">
        <f t="shared" si="94"/>
        <v>0</v>
      </c>
      <c r="O836" s="12">
        <f t="shared" si="95"/>
        <v>0</v>
      </c>
      <c r="P836" s="12">
        <f t="shared" si="96"/>
        <v>0</v>
      </c>
      <c r="Q836" s="12">
        <f t="shared" si="97"/>
        <v>0</v>
      </c>
      <c r="R836" s="12">
        <f>IF(E836&lt;1,0,IF(A836&lt;(Støtteark!$H$4-5),0,(IF(G836="Utførelse",(K836+L836+M836+N836+O836+P836),IF(G836="Fagkontroll",(Q836),0)))))</f>
        <v>0</v>
      </c>
      <c r="S836" s="12">
        <f>IF(A836&lt;(Støtteark!$H$4-5),0,B836)</f>
        <v>0</v>
      </c>
    </row>
    <row r="837" spans="1:19" x14ac:dyDescent="0.25">
      <c r="A837" s="20"/>
      <c r="B837" s="20"/>
      <c r="C837" s="20"/>
      <c r="D837" s="20"/>
      <c r="E837" s="20"/>
      <c r="F837" s="20"/>
      <c r="G837" s="20"/>
      <c r="H837" s="20"/>
      <c r="I837" s="20"/>
      <c r="J837" s="32"/>
      <c r="K837" s="12">
        <f t="shared" si="91"/>
        <v>0</v>
      </c>
      <c r="L837" s="12">
        <f t="shared" si="92"/>
        <v>0</v>
      </c>
      <c r="M837" s="12">
        <f t="shared" si="93"/>
        <v>0</v>
      </c>
      <c r="N837" s="12">
        <f t="shared" si="94"/>
        <v>0</v>
      </c>
      <c r="O837" s="12">
        <f t="shared" si="95"/>
        <v>0</v>
      </c>
      <c r="P837" s="12">
        <f t="shared" si="96"/>
        <v>0</v>
      </c>
      <c r="Q837" s="12">
        <f t="shared" si="97"/>
        <v>0</v>
      </c>
      <c r="R837" s="12">
        <f>IF(E837&lt;1,0,IF(A837&lt;(Støtteark!$H$4-5),0,(IF(G837="Utførelse",(K837+L837+M837+N837+O837+P837),IF(G837="Fagkontroll",(Q837),0)))))</f>
        <v>0</v>
      </c>
      <c r="S837" s="12">
        <f>IF(A837&lt;(Støtteark!$H$4-5),0,B837)</f>
        <v>0</v>
      </c>
    </row>
    <row r="838" spans="1:19" x14ac:dyDescent="0.25">
      <c r="A838" s="20"/>
      <c r="B838" s="20"/>
      <c r="C838" s="20"/>
      <c r="D838" s="20"/>
      <c r="E838" s="20"/>
      <c r="F838" s="20"/>
      <c r="G838" s="20"/>
      <c r="H838" s="20"/>
      <c r="I838" s="20"/>
      <c r="J838" s="32"/>
      <c r="K838" s="12">
        <f t="shared" si="91"/>
        <v>0</v>
      </c>
      <c r="L838" s="12">
        <f t="shared" si="92"/>
        <v>0</v>
      </c>
      <c r="M838" s="12">
        <f t="shared" si="93"/>
        <v>0</v>
      </c>
      <c r="N838" s="12">
        <f t="shared" si="94"/>
        <v>0</v>
      </c>
      <c r="O838" s="12">
        <f t="shared" si="95"/>
        <v>0</v>
      </c>
      <c r="P838" s="12">
        <f t="shared" si="96"/>
        <v>0</v>
      </c>
      <c r="Q838" s="12">
        <f t="shared" si="97"/>
        <v>0</v>
      </c>
      <c r="R838" s="12">
        <f>IF(E838&lt;1,0,IF(A838&lt;(Støtteark!$H$4-5),0,(IF(G838="Utførelse",(K838+L838+M838+N838+O838+P838),IF(G838="Fagkontroll",(Q838),0)))))</f>
        <v>0</v>
      </c>
      <c r="S838" s="12">
        <f>IF(A838&lt;(Støtteark!$H$4-5),0,B838)</f>
        <v>0</v>
      </c>
    </row>
    <row r="839" spans="1:19" x14ac:dyDescent="0.25">
      <c r="A839" s="20"/>
      <c r="B839" s="20"/>
      <c r="C839" s="20"/>
      <c r="D839" s="20"/>
      <c r="E839" s="20"/>
      <c r="F839" s="20"/>
      <c r="G839" s="20"/>
      <c r="H839" s="20"/>
      <c r="I839" s="20"/>
      <c r="J839" s="32"/>
      <c r="K839" s="12">
        <f t="shared" si="91"/>
        <v>0</v>
      </c>
      <c r="L839" s="12">
        <f t="shared" si="92"/>
        <v>0</v>
      </c>
      <c r="M839" s="12">
        <f t="shared" si="93"/>
        <v>0</v>
      </c>
      <c r="N839" s="12">
        <f t="shared" si="94"/>
        <v>0</v>
      </c>
      <c r="O839" s="12">
        <f t="shared" si="95"/>
        <v>0</v>
      </c>
      <c r="P839" s="12">
        <f t="shared" si="96"/>
        <v>0</v>
      </c>
      <c r="Q839" s="12">
        <f t="shared" si="97"/>
        <v>0</v>
      </c>
      <c r="R839" s="12">
        <f>IF(E839&lt;1,0,IF(A839&lt;(Støtteark!$H$4-5),0,(IF(G839="Utførelse",(K839+L839+M839+N839+O839+P839),IF(G839="Fagkontroll",(Q839),0)))))</f>
        <v>0</v>
      </c>
      <c r="S839" s="12">
        <f>IF(A839&lt;(Støtteark!$H$4-5),0,B839)</f>
        <v>0</v>
      </c>
    </row>
    <row r="840" spans="1:19" x14ac:dyDescent="0.25">
      <c r="A840" s="20"/>
      <c r="B840" s="20"/>
      <c r="C840" s="20"/>
      <c r="D840" s="20"/>
      <c r="E840" s="20"/>
      <c r="F840" s="20"/>
      <c r="G840" s="20"/>
      <c r="H840" s="20"/>
      <c r="I840" s="20"/>
      <c r="J840" s="32"/>
      <c r="K840" s="12">
        <f t="shared" si="91"/>
        <v>0</v>
      </c>
      <c r="L840" s="12">
        <f t="shared" si="92"/>
        <v>0</v>
      </c>
      <c r="M840" s="12">
        <f t="shared" si="93"/>
        <v>0</v>
      </c>
      <c r="N840" s="12">
        <f t="shared" si="94"/>
        <v>0</v>
      </c>
      <c r="O840" s="12">
        <f t="shared" si="95"/>
        <v>0</v>
      </c>
      <c r="P840" s="12">
        <f t="shared" si="96"/>
        <v>0</v>
      </c>
      <c r="Q840" s="12">
        <f t="shared" si="97"/>
        <v>0</v>
      </c>
      <c r="R840" s="12">
        <f>IF(E840&lt;1,0,IF(A840&lt;(Støtteark!$H$4-5),0,(IF(G840="Utførelse",(K840+L840+M840+N840+O840+P840),IF(G840="Fagkontroll",(Q840),0)))))</f>
        <v>0</v>
      </c>
      <c r="S840" s="12">
        <f>IF(A840&lt;(Støtteark!$H$4-5),0,B840)</f>
        <v>0</v>
      </c>
    </row>
    <row r="841" spans="1:19" x14ac:dyDescent="0.25">
      <c r="A841" s="20"/>
      <c r="B841" s="20"/>
      <c r="C841" s="20"/>
      <c r="D841" s="20"/>
      <c r="E841" s="20"/>
      <c r="F841" s="20"/>
      <c r="G841" s="20"/>
      <c r="H841" s="20"/>
      <c r="I841" s="20"/>
      <c r="J841" s="32"/>
      <c r="K841" s="12">
        <f t="shared" si="91"/>
        <v>0</v>
      </c>
      <c r="L841" s="12">
        <f t="shared" si="92"/>
        <v>0</v>
      </c>
      <c r="M841" s="12">
        <f t="shared" si="93"/>
        <v>0</v>
      </c>
      <c r="N841" s="12">
        <f t="shared" si="94"/>
        <v>0</v>
      </c>
      <c r="O841" s="12">
        <f t="shared" si="95"/>
        <v>0</v>
      </c>
      <c r="P841" s="12">
        <f t="shared" si="96"/>
        <v>0</v>
      </c>
      <c r="Q841" s="12">
        <f t="shared" si="97"/>
        <v>0</v>
      </c>
      <c r="R841" s="12">
        <f>IF(E841&lt;1,0,IF(A841&lt;(Støtteark!$H$4-5),0,(IF(G841="Utførelse",(K841+L841+M841+N841+O841+P841),IF(G841="Fagkontroll",(Q841),0)))))</f>
        <v>0</v>
      </c>
      <c r="S841" s="12">
        <f>IF(A841&lt;(Støtteark!$H$4-5),0,B841)</f>
        <v>0</v>
      </c>
    </row>
    <row r="842" spans="1:19" x14ac:dyDescent="0.25">
      <c r="A842" s="20"/>
      <c r="B842" s="20"/>
      <c r="C842" s="20"/>
      <c r="D842" s="20"/>
      <c r="E842" s="20"/>
      <c r="F842" s="20"/>
      <c r="G842" s="20"/>
      <c r="H842" s="20"/>
      <c r="I842" s="20"/>
      <c r="J842" s="32"/>
      <c r="K842" s="12">
        <f t="shared" si="91"/>
        <v>0</v>
      </c>
      <c r="L842" s="12">
        <f t="shared" si="92"/>
        <v>0</v>
      </c>
      <c r="M842" s="12">
        <f t="shared" si="93"/>
        <v>0</v>
      </c>
      <c r="N842" s="12">
        <f t="shared" si="94"/>
        <v>0</v>
      </c>
      <c r="O842" s="12">
        <f t="shared" si="95"/>
        <v>0</v>
      </c>
      <c r="P842" s="12">
        <f t="shared" si="96"/>
        <v>0</v>
      </c>
      <c r="Q842" s="12">
        <f t="shared" si="97"/>
        <v>0</v>
      </c>
      <c r="R842" s="12">
        <f>IF(E842&lt;1,0,IF(A842&lt;(Støtteark!$H$4-5),0,(IF(G842="Utførelse",(K842+L842+M842+N842+O842+P842),IF(G842="Fagkontroll",(Q842),0)))))</f>
        <v>0</v>
      </c>
      <c r="S842" s="12">
        <f>IF(A842&lt;(Støtteark!$H$4-5),0,B842)</f>
        <v>0</v>
      </c>
    </row>
    <row r="843" spans="1:19" x14ac:dyDescent="0.25">
      <c r="A843" s="20"/>
      <c r="B843" s="20"/>
      <c r="C843" s="20"/>
      <c r="D843" s="20"/>
      <c r="E843" s="20"/>
      <c r="F843" s="20"/>
      <c r="G843" s="20"/>
      <c r="H843" s="20"/>
      <c r="I843" s="20"/>
      <c r="J843" s="32"/>
      <c r="K843" s="12">
        <f t="shared" si="91"/>
        <v>0</v>
      </c>
      <c r="L843" s="12">
        <f t="shared" si="92"/>
        <v>0</v>
      </c>
      <c r="M843" s="12">
        <f t="shared" si="93"/>
        <v>0</v>
      </c>
      <c r="N843" s="12">
        <f t="shared" si="94"/>
        <v>0</v>
      </c>
      <c r="O843" s="12">
        <f t="shared" si="95"/>
        <v>0</v>
      </c>
      <c r="P843" s="12">
        <f t="shared" si="96"/>
        <v>0</v>
      </c>
      <c r="Q843" s="12">
        <f t="shared" si="97"/>
        <v>0</v>
      </c>
      <c r="R843" s="12">
        <f>IF(E843&lt;1,0,IF(A843&lt;(Støtteark!$H$4-5),0,(IF(G843="Utførelse",(K843+L843+M843+N843+O843+P843),IF(G843="Fagkontroll",(Q843),0)))))</f>
        <v>0</v>
      </c>
      <c r="S843" s="12">
        <f>IF(A843&lt;(Støtteark!$H$4-5),0,B843)</f>
        <v>0</v>
      </c>
    </row>
    <row r="844" spans="1:19" x14ac:dyDescent="0.25">
      <c r="A844" s="20"/>
      <c r="B844" s="20"/>
      <c r="C844" s="20"/>
      <c r="D844" s="20"/>
      <c r="E844" s="20"/>
      <c r="F844" s="20"/>
      <c r="G844" s="20"/>
      <c r="H844" s="20"/>
      <c r="I844" s="20"/>
      <c r="J844" s="32"/>
      <c r="K844" s="12">
        <f t="shared" si="91"/>
        <v>0</v>
      </c>
      <c r="L844" s="12">
        <f t="shared" si="92"/>
        <v>0</v>
      </c>
      <c r="M844" s="12">
        <f t="shared" si="93"/>
        <v>0</v>
      </c>
      <c r="N844" s="12">
        <f t="shared" si="94"/>
        <v>0</v>
      </c>
      <c r="O844" s="12">
        <f t="shared" si="95"/>
        <v>0</v>
      </c>
      <c r="P844" s="12">
        <f t="shared" si="96"/>
        <v>0</v>
      </c>
      <c r="Q844" s="12">
        <f t="shared" si="97"/>
        <v>0</v>
      </c>
      <c r="R844" s="12">
        <f>IF(E844&lt;1,0,IF(A844&lt;(Støtteark!$H$4-5),0,(IF(G844="Utførelse",(K844+L844+M844+N844+O844+P844),IF(G844="Fagkontroll",(Q844),0)))))</f>
        <v>0</v>
      </c>
      <c r="S844" s="12">
        <f>IF(A844&lt;(Støtteark!$H$4-5),0,B844)</f>
        <v>0</v>
      </c>
    </row>
    <row r="845" spans="1:19" x14ac:dyDescent="0.25">
      <c r="A845" s="20"/>
      <c r="B845" s="20"/>
      <c r="C845" s="20"/>
      <c r="D845" s="20"/>
      <c r="E845" s="20"/>
      <c r="F845" s="20"/>
      <c r="G845" s="20"/>
      <c r="H845" s="20"/>
      <c r="I845" s="20"/>
      <c r="J845" s="32"/>
      <c r="K845" s="12">
        <f t="shared" si="91"/>
        <v>0</v>
      </c>
      <c r="L845" s="12">
        <f t="shared" si="92"/>
        <v>0</v>
      </c>
      <c r="M845" s="12">
        <f t="shared" si="93"/>
        <v>0</v>
      </c>
      <c r="N845" s="12">
        <f t="shared" si="94"/>
        <v>0</v>
      </c>
      <c r="O845" s="12">
        <f t="shared" si="95"/>
        <v>0</v>
      </c>
      <c r="P845" s="12">
        <f t="shared" si="96"/>
        <v>0</v>
      </c>
      <c r="Q845" s="12">
        <f t="shared" si="97"/>
        <v>0</v>
      </c>
      <c r="R845" s="12">
        <f>IF(E845&lt;1,0,IF(A845&lt;(Støtteark!$H$4-5),0,(IF(G845="Utførelse",(K845+L845+M845+N845+O845+P845),IF(G845="Fagkontroll",(Q845),0)))))</f>
        <v>0</v>
      </c>
      <c r="S845" s="12">
        <f>IF(A845&lt;(Støtteark!$H$4-5),0,B845)</f>
        <v>0</v>
      </c>
    </row>
    <row r="846" spans="1:19" x14ac:dyDescent="0.25">
      <c r="A846" s="20"/>
      <c r="B846" s="20"/>
      <c r="C846" s="20"/>
      <c r="D846" s="20"/>
      <c r="E846" s="20"/>
      <c r="F846" s="20"/>
      <c r="G846" s="20"/>
      <c r="H846" s="20"/>
      <c r="I846" s="20"/>
      <c r="J846" s="32"/>
      <c r="K846" s="12">
        <f t="shared" si="91"/>
        <v>0</v>
      </c>
      <c r="L846" s="12">
        <f t="shared" si="92"/>
        <v>0</v>
      </c>
      <c r="M846" s="12">
        <f t="shared" si="93"/>
        <v>0</v>
      </c>
      <c r="N846" s="12">
        <f t="shared" si="94"/>
        <v>0</v>
      </c>
      <c r="O846" s="12">
        <f t="shared" si="95"/>
        <v>0</v>
      </c>
      <c r="P846" s="12">
        <f t="shared" si="96"/>
        <v>0</v>
      </c>
      <c r="Q846" s="12">
        <f t="shared" si="97"/>
        <v>0</v>
      </c>
      <c r="R846" s="12">
        <f>IF(E846&lt;1,0,IF(A846&lt;(Støtteark!$H$4-5),0,(IF(G846="Utførelse",(K846+L846+M846+N846+O846+P846),IF(G846="Fagkontroll",(Q846),0)))))</f>
        <v>0</v>
      </c>
      <c r="S846" s="12">
        <f>IF(A846&lt;(Støtteark!$H$4-5),0,B846)</f>
        <v>0</v>
      </c>
    </row>
    <row r="847" spans="1:19" x14ac:dyDescent="0.25">
      <c r="A847" s="20"/>
      <c r="B847" s="20"/>
      <c r="C847" s="20"/>
      <c r="D847" s="20"/>
      <c r="E847" s="20"/>
      <c r="F847" s="20"/>
      <c r="G847" s="20"/>
      <c r="H847" s="20"/>
      <c r="I847" s="20"/>
      <c r="J847" s="32"/>
      <c r="K847" s="12">
        <f t="shared" ref="K847:K910" si="98">IF(E847&lt;1,0,(IF(G847="Utførelse",IF(F847="Dambruddsbølgeberegninger",B847,0),0)))</f>
        <v>0</v>
      </c>
      <c r="L847" s="12">
        <f t="shared" ref="L847:L910" si="99">IF(E847&lt;1,0,(IF(G847="Utførelse",IF(F847="Kapasitet åpent flomløp",B847,0),0)))</f>
        <v>0</v>
      </c>
      <c r="M847" s="12">
        <f t="shared" ref="M847:M910" si="100">IF(E847&lt;1,0,(IF(G847="Utførelse",IF(F847="Kapasitet lukket flomløp",B847,0),0)))</f>
        <v>0</v>
      </c>
      <c r="N847" s="12">
        <f t="shared" ref="N847:N910" si="101">IF(E847&lt;1,0,(IF(G847="Utførelse",IF(F847="Kapasitet luker",B847,0),0)))</f>
        <v>0</v>
      </c>
      <c r="O847" s="12">
        <f t="shared" ref="O847:O910" si="102">IF(E847&lt;1,0,(IF(G847="Utførelse",IF(F847="Kapasitet overføringstunnel",B847,0),0)))</f>
        <v>0</v>
      </c>
      <c r="P847" s="12">
        <f t="shared" ref="P847:P910" si="103">IF(E847&lt;1,0,(IF(G847="Utførelse",IF(F847="Kapasitet kanal",B847,0),0)))</f>
        <v>0</v>
      </c>
      <c r="Q847" s="12">
        <f t="shared" ref="Q847:Q910" si="104">IF(K847+L847+M847+N847+O847+P847&gt;0,0,B847)</f>
        <v>0</v>
      </c>
      <c r="R847" s="12">
        <f>IF(E847&lt;1,0,IF(A847&lt;(Støtteark!$H$4-5),0,(IF(G847="Utførelse",(K847+L847+M847+N847+O847+P847),IF(G847="Fagkontroll",(Q847),0)))))</f>
        <v>0</v>
      </c>
      <c r="S847" s="12">
        <f>IF(A847&lt;(Støtteark!$H$4-5),0,B847)</f>
        <v>0</v>
      </c>
    </row>
    <row r="848" spans="1:19" x14ac:dyDescent="0.25">
      <c r="A848" s="20"/>
      <c r="B848" s="20"/>
      <c r="C848" s="20"/>
      <c r="D848" s="20"/>
      <c r="E848" s="20"/>
      <c r="F848" s="20"/>
      <c r="G848" s="20"/>
      <c r="H848" s="20"/>
      <c r="I848" s="20"/>
      <c r="J848" s="32"/>
      <c r="K848" s="12">
        <f t="shared" si="98"/>
        <v>0</v>
      </c>
      <c r="L848" s="12">
        <f t="shared" si="99"/>
        <v>0</v>
      </c>
      <c r="M848" s="12">
        <f t="shared" si="100"/>
        <v>0</v>
      </c>
      <c r="N848" s="12">
        <f t="shared" si="101"/>
        <v>0</v>
      </c>
      <c r="O848" s="12">
        <f t="shared" si="102"/>
        <v>0</v>
      </c>
      <c r="P848" s="12">
        <f t="shared" si="103"/>
        <v>0</v>
      </c>
      <c r="Q848" s="12">
        <f t="shared" si="104"/>
        <v>0</v>
      </c>
      <c r="R848" s="12">
        <f>IF(E848&lt;1,0,IF(A848&lt;(Støtteark!$H$4-5),0,(IF(G848="Utførelse",(K848+L848+M848+N848+O848+P848),IF(G848="Fagkontroll",(Q848),0)))))</f>
        <v>0</v>
      </c>
      <c r="S848" s="12">
        <f>IF(A848&lt;(Støtteark!$H$4-5),0,B848)</f>
        <v>0</v>
      </c>
    </row>
    <row r="849" spans="1:19" x14ac:dyDescent="0.25">
      <c r="A849" s="20"/>
      <c r="B849" s="20"/>
      <c r="C849" s="20"/>
      <c r="D849" s="20"/>
      <c r="E849" s="20"/>
      <c r="F849" s="20"/>
      <c r="G849" s="20"/>
      <c r="H849" s="20"/>
      <c r="I849" s="20"/>
      <c r="J849" s="32"/>
      <c r="K849" s="12">
        <f t="shared" si="98"/>
        <v>0</v>
      </c>
      <c r="L849" s="12">
        <f t="shared" si="99"/>
        <v>0</v>
      </c>
      <c r="M849" s="12">
        <f t="shared" si="100"/>
        <v>0</v>
      </c>
      <c r="N849" s="12">
        <f t="shared" si="101"/>
        <v>0</v>
      </c>
      <c r="O849" s="12">
        <f t="shared" si="102"/>
        <v>0</v>
      </c>
      <c r="P849" s="12">
        <f t="shared" si="103"/>
        <v>0</v>
      </c>
      <c r="Q849" s="12">
        <f t="shared" si="104"/>
        <v>0</v>
      </c>
      <c r="R849" s="12">
        <f>IF(E849&lt;1,0,IF(A849&lt;(Støtteark!$H$4-5),0,(IF(G849="Utførelse",(K849+L849+M849+N849+O849+P849),IF(G849="Fagkontroll",(Q849),0)))))</f>
        <v>0</v>
      </c>
      <c r="S849" s="12">
        <f>IF(A849&lt;(Støtteark!$H$4-5),0,B849)</f>
        <v>0</v>
      </c>
    </row>
    <row r="850" spans="1:19" x14ac:dyDescent="0.25">
      <c r="A850" s="20"/>
      <c r="B850" s="20"/>
      <c r="C850" s="20"/>
      <c r="D850" s="20"/>
      <c r="E850" s="20"/>
      <c r="F850" s="20"/>
      <c r="G850" s="20"/>
      <c r="H850" s="20"/>
      <c r="I850" s="20"/>
      <c r="J850" s="32"/>
      <c r="K850" s="12">
        <f t="shared" si="98"/>
        <v>0</v>
      </c>
      <c r="L850" s="12">
        <f t="shared" si="99"/>
        <v>0</v>
      </c>
      <c r="M850" s="12">
        <f t="shared" si="100"/>
        <v>0</v>
      </c>
      <c r="N850" s="12">
        <f t="shared" si="101"/>
        <v>0</v>
      </c>
      <c r="O850" s="12">
        <f t="shared" si="102"/>
        <v>0</v>
      </c>
      <c r="P850" s="12">
        <f t="shared" si="103"/>
        <v>0</v>
      </c>
      <c r="Q850" s="12">
        <f t="shared" si="104"/>
        <v>0</v>
      </c>
      <c r="R850" s="12">
        <f>IF(E850&lt;1,0,IF(A850&lt;(Støtteark!$H$4-5),0,(IF(G850="Utførelse",(K850+L850+M850+N850+O850+P850),IF(G850="Fagkontroll",(Q850),0)))))</f>
        <v>0</v>
      </c>
      <c r="S850" s="12">
        <f>IF(A850&lt;(Støtteark!$H$4-5),0,B850)</f>
        <v>0</v>
      </c>
    </row>
    <row r="851" spans="1:19" x14ac:dyDescent="0.25">
      <c r="A851" s="20"/>
      <c r="B851" s="20"/>
      <c r="C851" s="20"/>
      <c r="D851" s="20"/>
      <c r="E851" s="20"/>
      <c r="F851" s="20"/>
      <c r="G851" s="20"/>
      <c r="H851" s="20"/>
      <c r="I851" s="20"/>
      <c r="J851" s="32"/>
      <c r="K851" s="12">
        <f t="shared" si="98"/>
        <v>0</v>
      </c>
      <c r="L851" s="12">
        <f t="shared" si="99"/>
        <v>0</v>
      </c>
      <c r="M851" s="12">
        <f t="shared" si="100"/>
        <v>0</v>
      </c>
      <c r="N851" s="12">
        <f t="shared" si="101"/>
        <v>0</v>
      </c>
      <c r="O851" s="12">
        <f t="shared" si="102"/>
        <v>0</v>
      </c>
      <c r="P851" s="12">
        <f t="shared" si="103"/>
        <v>0</v>
      </c>
      <c r="Q851" s="12">
        <f t="shared" si="104"/>
        <v>0</v>
      </c>
      <c r="R851" s="12">
        <f>IF(E851&lt;1,0,IF(A851&lt;(Støtteark!$H$4-5),0,(IF(G851="Utførelse",(K851+L851+M851+N851+O851+P851),IF(G851="Fagkontroll",(Q851),0)))))</f>
        <v>0</v>
      </c>
      <c r="S851" s="12">
        <f>IF(A851&lt;(Støtteark!$H$4-5),0,B851)</f>
        <v>0</v>
      </c>
    </row>
    <row r="852" spans="1:19" x14ac:dyDescent="0.25">
      <c r="A852" s="20"/>
      <c r="B852" s="20"/>
      <c r="C852" s="20"/>
      <c r="D852" s="20"/>
      <c r="E852" s="20"/>
      <c r="F852" s="20"/>
      <c r="G852" s="20"/>
      <c r="H852" s="20"/>
      <c r="I852" s="20"/>
      <c r="J852" s="32"/>
      <c r="K852" s="12">
        <f t="shared" si="98"/>
        <v>0</v>
      </c>
      <c r="L852" s="12">
        <f t="shared" si="99"/>
        <v>0</v>
      </c>
      <c r="M852" s="12">
        <f t="shared" si="100"/>
        <v>0</v>
      </c>
      <c r="N852" s="12">
        <f t="shared" si="101"/>
        <v>0</v>
      </c>
      <c r="O852" s="12">
        <f t="shared" si="102"/>
        <v>0</v>
      </c>
      <c r="P852" s="12">
        <f t="shared" si="103"/>
        <v>0</v>
      </c>
      <c r="Q852" s="12">
        <f t="shared" si="104"/>
        <v>0</v>
      </c>
      <c r="R852" s="12">
        <f>IF(E852&lt;1,0,IF(A852&lt;(Støtteark!$H$4-5),0,(IF(G852="Utførelse",(K852+L852+M852+N852+O852+P852),IF(G852="Fagkontroll",(Q852),0)))))</f>
        <v>0</v>
      </c>
      <c r="S852" s="12">
        <f>IF(A852&lt;(Støtteark!$H$4-5),0,B852)</f>
        <v>0</v>
      </c>
    </row>
    <row r="853" spans="1:19" x14ac:dyDescent="0.25">
      <c r="A853" s="20"/>
      <c r="B853" s="20"/>
      <c r="C853" s="20"/>
      <c r="D853" s="20"/>
      <c r="E853" s="20"/>
      <c r="F853" s="20"/>
      <c r="G853" s="20"/>
      <c r="H853" s="20"/>
      <c r="I853" s="20"/>
      <c r="J853" s="32"/>
      <c r="K853" s="12">
        <f t="shared" si="98"/>
        <v>0</v>
      </c>
      <c r="L853" s="12">
        <f t="shared" si="99"/>
        <v>0</v>
      </c>
      <c r="M853" s="12">
        <f t="shared" si="100"/>
        <v>0</v>
      </c>
      <c r="N853" s="12">
        <f t="shared" si="101"/>
        <v>0</v>
      </c>
      <c r="O853" s="12">
        <f t="shared" si="102"/>
        <v>0</v>
      </c>
      <c r="P853" s="12">
        <f t="shared" si="103"/>
        <v>0</v>
      </c>
      <c r="Q853" s="12">
        <f t="shared" si="104"/>
        <v>0</v>
      </c>
      <c r="R853" s="12">
        <f>IF(E853&lt;1,0,IF(A853&lt;(Støtteark!$H$4-5),0,(IF(G853="Utførelse",(K853+L853+M853+N853+O853+P853),IF(G853="Fagkontroll",(Q853),0)))))</f>
        <v>0</v>
      </c>
      <c r="S853" s="12">
        <f>IF(A853&lt;(Støtteark!$H$4-5),0,B853)</f>
        <v>0</v>
      </c>
    </row>
    <row r="854" spans="1:19" x14ac:dyDescent="0.25">
      <c r="A854" s="20"/>
      <c r="B854" s="20"/>
      <c r="C854" s="20"/>
      <c r="D854" s="20"/>
      <c r="E854" s="20"/>
      <c r="F854" s="20"/>
      <c r="G854" s="20"/>
      <c r="H854" s="20"/>
      <c r="I854" s="20"/>
      <c r="J854" s="32"/>
      <c r="K854" s="12">
        <f t="shared" si="98"/>
        <v>0</v>
      </c>
      <c r="L854" s="12">
        <f t="shared" si="99"/>
        <v>0</v>
      </c>
      <c r="M854" s="12">
        <f t="shared" si="100"/>
        <v>0</v>
      </c>
      <c r="N854" s="12">
        <f t="shared" si="101"/>
        <v>0</v>
      </c>
      <c r="O854" s="12">
        <f t="shared" si="102"/>
        <v>0</v>
      </c>
      <c r="P854" s="12">
        <f t="shared" si="103"/>
        <v>0</v>
      </c>
      <c r="Q854" s="12">
        <f t="shared" si="104"/>
        <v>0</v>
      </c>
      <c r="R854" s="12">
        <f>IF(E854&lt;1,0,IF(A854&lt;(Støtteark!$H$4-5),0,(IF(G854="Utførelse",(K854+L854+M854+N854+O854+P854),IF(G854="Fagkontroll",(Q854),0)))))</f>
        <v>0</v>
      </c>
      <c r="S854" s="12">
        <f>IF(A854&lt;(Støtteark!$H$4-5),0,B854)</f>
        <v>0</v>
      </c>
    </row>
    <row r="855" spans="1:19" x14ac:dyDescent="0.25">
      <c r="A855" s="20"/>
      <c r="B855" s="20"/>
      <c r="C855" s="20"/>
      <c r="D855" s="20"/>
      <c r="E855" s="20"/>
      <c r="F855" s="20"/>
      <c r="G855" s="20"/>
      <c r="H855" s="20"/>
      <c r="I855" s="20"/>
      <c r="J855" s="32"/>
      <c r="K855" s="12">
        <f t="shared" si="98"/>
        <v>0</v>
      </c>
      <c r="L855" s="12">
        <f t="shared" si="99"/>
        <v>0</v>
      </c>
      <c r="M855" s="12">
        <f t="shared" si="100"/>
        <v>0</v>
      </c>
      <c r="N855" s="12">
        <f t="shared" si="101"/>
        <v>0</v>
      </c>
      <c r="O855" s="12">
        <f t="shared" si="102"/>
        <v>0</v>
      </c>
      <c r="P855" s="12">
        <f t="shared" si="103"/>
        <v>0</v>
      </c>
      <c r="Q855" s="12">
        <f t="shared" si="104"/>
        <v>0</v>
      </c>
      <c r="R855" s="12">
        <f>IF(E855&lt;1,0,IF(A855&lt;(Støtteark!$H$4-5),0,(IF(G855="Utførelse",(K855+L855+M855+N855+O855+P855),IF(G855="Fagkontroll",(Q855),0)))))</f>
        <v>0</v>
      </c>
      <c r="S855" s="12">
        <f>IF(A855&lt;(Støtteark!$H$4-5),0,B855)</f>
        <v>0</v>
      </c>
    </row>
    <row r="856" spans="1:19" x14ac:dyDescent="0.25">
      <c r="A856" s="20"/>
      <c r="B856" s="20"/>
      <c r="C856" s="20"/>
      <c r="D856" s="20"/>
      <c r="E856" s="20"/>
      <c r="F856" s="20"/>
      <c r="G856" s="20"/>
      <c r="H856" s="20"/>
      <c r="I856" s="20"/>
      <c r="J856" s="32"/>
      <c r="K856" s="12">
        <f t="shared" si="98"/>
        <v>0</v>
      </c>
      <c r="L856" s="12">
        <f t="shared" si="99"/>
        <v>0</v>
      </c>
      <c r="M856" s="12">
        <f t="shared" si="100"/>
        <v>0</v>
      </c>
      <c r="N856" s="12">
        <f t="shared" si="101"/>
        <v>0</v>
      </c>
      <c r="O856" s="12">
        <f t="shared" si="102"/>
        <v>0</v>
      </c>
      <c r="P856" s="12">
        <f t="shared" si="103"/>
        <v>0</v>
      </c>
      <c r="Q856" s="12">
        <f t="shared" si="104"/>
        <v>0</v>
      </c>
      <c r="R856" s="12">
        <f>IF(E856&lt;1,0,IF(A856&lt;(Støtteark!$H$4-5),0,(IF(G856="Utførelse",(K856+L856+M856+N856+O856+P856),IF(G856="Fagkontroll",(Q856),0)))))</f>
        <v>0</v>
      </c>
      <c r="S856" s="12">
        <f>IF(A856&lt;(Støtteark!$H$4-5),0,B856)</f>
        <v>0</v>
      </c>
    </row>
    <row r="857" spans="1:19" x14ac:dyDescent="0.25">
      <c r="A857" s="20"/>
      <c r="B857" s="20"/>
      <c r="C857" s="20"/>
      <c r="D857" s="20"/>
      <c r="E857" s="20"/>
      <c r="F857" s="20"/>
      <c r="G857" s="20"/>
      <c r="H857" s="20"/>
      <c r="I857" s="20"/>
      <c r="J857" s="32"/>
      <c r="K857" s="12">
        <f t="shared" si="98"/>
        <v>0</v>
      </c>
      <c r="L857" s="12">
        <f t="shared" si="99"/>
        <v>0</v>
      </c>
      <c r="M857" s="12">
        <f t="shared" si="100"/>
        <v>0</v>
      </c>
      <c r="N857" s="12">
        <f t="shared" si="101"/>
        <v>0</v>
      </c>
      <c r="O857" s="12">
        <f t="shared" si="102"/>
        <v>0</v>
      </c>
      <c r="P857" s="12">
        <f t="shared" si="103"/>
        <v>0</v>
      </c>
      <c r="Q857" s="12">
        <f t="shared" si="104"/>
        <v>0</v>
      </c>
      <c r="R857" s="12">
        <f>IF(E857&lt;1,0,IF(A857&lt;(Støtteark!$H$4-5),0,(IF(G857="Utførelse",(K857+L857+M857+N857+O857+P857),IF(G857="Fagkontroll",(Q857),0)))))</f>
        <v>0</v>
      </c>
      <c r="S857" s="12">
        <f>IF(A857&lt;(Støtteark!$H$4-5),0,B857)</f>
        <v>0</v>
      </c>
    </row>
    <row r="858" spans="1:19" x14ac:dyDescent="0.25">
      <c r="A858" s="20"/>
      <c r="B858" s="20"/>
      <c r="C858" s="20"/>
      <c r="D858" s="20"/>
      <c r="E858" s="20"/>
      <c r="F858" s="20"/>
      <c r="G858" s="20"/>
      <c r="H858" s="20"/>
      <c r="I858" s="20"/>
      <c r="J858" s="32"/>
      <c r="K858" s="12">
        <f t="shared" si="98"/>
        <v>0</v>
      </c>
      <c r="L858" s="12">
        <f t="shared" si="99"/>
        <v>0</v>
      </c>
      <c r="M858" s="12">
        <f t="shared" si="100"/>
        <v>0</v>
      </c>
      <c r="N858" s="12">
        <f t="shared" si="101"/>
        <v>0</v>
      </c>
      <c r="O858" s="12">
        <f t="shared" si="102"/>
        <v>0</v>
      </c>
      <c r="P858" s="12">
        <f t="shared" si="103"/>
        <v>0</v>
      </c>
      <c r="Q858" s="12">
        <f t="shared" si="104"/>
        <v>0</v>
      </c>
      <c r="R858" s="12">
        <f>IF(E858&lt;1,0,IF(A858&lt;(Støtteark!$H$4-5),0,(IF(G858="Utførelse",(K858+L858+M858+N858+O858+P858),IF(G858="Fagkontroll",(Q858),0)))))</f>
        <v>0</v>
      </c>
      <c r="S858" s="12">
        <f>IF(A858&lt;(Støtteark!$H$4-5),0,B858)</f>
        <v>0</v>
      </c>
    </row>
    <row r="859" spans="1:19" x14ac:dyDescent="0.25">
      <c r="A859" s="20"/>
      <c r="B859" s="20"/>
      <c r="C859" s="20"/>
      <c r="D859" s="20"/>
      <c r="E859" s="20"/>
      <c r="F859" s="20"/>
      <c r="G859" s="20"/>
      <c r="H859" s="20"/>
      <c r="I859" s="20"/>
      <c r="J859" s="32"/>
      <c r="K859" s="12">
        <f t="shared" si="98"/>
        <v>0</v>
      </c>
      <c r="L859" s="12">
        <f t="shared" si="99"/>
        <v>0</v>
      </c>
      <c r="M859" s="12">
        <f t="shared" si="100"/>
        <v>0</v>
      </c>
      <c r="N859" s="12">
        <f t="shared" si="101"/>
        <v>0</v>
      </c>
      <c r="O859" s="12">
        <f t="shared" si="102"/>
        <v>0</v>
      </c>
      <c r="P859" s="12">
        <f t="shared" si="103"/>
        <v>0</v>
      </c>
      <c r="Q859" s="12">
        <f t="shared" si="104"/>
        <v>0</v>
      </c>
      <c r="R859" s="12">
        <f>IF(E859&lt;1,0,IF(A859&lt;(Støtteark!$H$4-5),0,(IF(G859="Utførelse",(K859+L859+M859+N859+O859+P859),IF(G859="Fagkontroll",(Q859),0)))))</f>
        <v>0</v>
      </c>
      <c r="S859" s="12">
        <f>IF(A859&lt;(Støtteark!$H$4-5),0,B859)</f>
        <v>0</v>
      </c>
    </row>
    <row r="860" spans="1:19" x14ac:dyDescent="0.25">
      <c r="A860" s="20"/>
      <c r="B860" s="20"/>
      <c r="C860" s="20"/>
      <c r="D860" s="20"/>
      <c r="E860" s="20"/>
      <c r="F860" s="20"/>
      <c r="G860" s="20"/>
      <c r="H860" s="20"/>
      <c r="I860" s="20"/>
      <c r="J860" s="32"/>
      <c r="K860" s="12">
        <f t="shared" si="98"/>
        <v>0</v>
      </c>
      <c r="L860" s="12">
        <f t="shared" si="99"/>
        <v>0</v>
      </c>
      <c r="M860" s="12">
        <f t="shared" si="100"/>
        <v>0</v>
      </c>
      <c r="N860" s="12">
        <f t="shared" si="101"/>
        <v>0</v>
      </c>
      <c r="O860" s="12">
        <f t="shared" si="102"/>
        <v>0</v>
      </c>
      <c r="P860" s="12">
        <f t="shared" si="103"/>
        <v>0</v>
      </c>
      <c r="Q860" s="12">
        <f t="shared" si="104"/>
        <v>0</v>
      </c>
      <c r="R860" s="12">
        <f>IF(E860&lt;1,0,IF(A860&lt;(Støtteark!$H$4-5),0,(IF(G860="Utførelse",(K860+L860+M860+N860+O860+P860),IF(G860="Fagkontroll",(Q860),0)))))</f>
        <v>0</v>
      </c>
      <c r="S860" s="12">
        <f>IF(A860&lt;(Støtteark!$H$4-5),0,B860)</f>
        <v>0</v>
      </c>
    </row>
    <row r="861" spans="1:19" x14ac:dyDescent="0.25">
      <c r="A861" s="20"/>
      <c r="B861" s="20"/>
      <c r="C861" s="20"/>
      <c r="D861" s="20"/>
      <c r="E861" s="20"/>
      <c r="F861" s="20"/>
      <c r="G861" s="20"/>
      <c r="H861" s="20"/>
      <c r="I861" s="20"/>
      <c r="J861" s="32"/>
      <c r="K861" s="12">
        <f t="shared" si="98"/>
        <v>0</v>
      </c>
      <c r="L861" s="12">
        <f t="shared" si="99"/>
        <v>0</v>
      </c>
      <c r="M861" s="12">
        <f t="shared" si="100"/>
        <v>0</v>
      </c>
      <c r="N861" s="12">
        <f t="shared" si="101"/>
        <v>0</v>
      </c>
      <c r="O861" s="12">
        <f t="shared" si="102"/>
        <v>0</v>
      </c>
      <c r="P861" s="12">
        <f t="shared" si="103"/>
        <v>0</v>
      </c>
      <c r="Q861" s="12">
        <f t="shared" si="104"/>
        <v>0</v>
      </c>
      <c r="R861" s="12">
        <f>IF(E861&lt;1,0,IF(A861&lt;(Støtteark!$H$4-5),0,(IF(G861="Utførelse",(K861+L861+M861+N861+O861+P861),IF(G861="Fagkontroll",(Q861),0)))))</f>
        <v>0</v>
      </c>
      <c r="S861" s="12">
        <f>IF(A861&lt;(Støtteark!$H$4-5),0,B861)</f>
        <v>0</v>
      </c>
    </row>
    <row r="862" spans="1:19" x14ac:dyDescent="0.25">
      <c r="A862" s="20"/>
      <c r="B862" s="20"/>
      <c r="C862" s="20"/>
      <c r="D862" s="20"/>
      <c r="E862" s="20"/>
      <c r="F862" s="20"/>
      <c r="G862" s="20"/>
      <c r="H862" s="20"/>
      <c r="I862" s="20"/>
      <c r="J862" s="32"/>
      <c r="K862" s="12">
        <f t="shared" si="98"/>
        <v>0</v>
      </c>
      <c r="L862" s="12">
        <f t="shared" si="99"/>
        <v>0</v>
      </c>
      <c r="M862" s="12">
        <f t="shared" si="100"/>
        <v>0</v>
      </c>
      <c r="N862" s="12">
        <f t="shared" si="101"/>
        <v>0</v>
      </c>
      <c r="O862" s="12">
        <f t="shared" si="102"/>
        <v>0</v>
      </c>
      <c r="P862" s="12">
        <f t="shared" si="103"/>
        <v>0</v>
      </c>
      <c r="Q862" s="12">
        <f t="shared" si="104"/>
        <v>0</v>
      </c>
      <c r="R862" s="12">
        <f>IF(E862&lt;1,0,IF(A862&lt;(Støtteark!$H$4-5),0,(IF(G862="Utførelse",(K862+L862+M862+N862+O862+P862),IF(G862="Fagkontroll",(Q862),0)))))</f>
        <v>0</v>
      </c>
      <c r="S862" s="12">
        <f>IF(A862&lt;(Støtteark!$H$4-5),0,B862)</f>
        <v>0</v>
      </c>
    </row>
    <row r="863" spans="1:19" x14ac:dyDescent="0.25">
      <c r="A863" s="20"/>
      <c r="B863" s="20"/>
      <c r="C863" s="20"/>
      <c r="D863" s="20"/>
      <c r="E863" s="20"/>
      <c r="F863" s="20"/>
      <c r="G863" s="20"/>
      <c r="H863" s="20"/>
      <c r="I863" s="20"/>
      <c r="J863" s="32"/>
      <c r="K863" s="12">
        <f t="shared" si="98"/>
        <v>0</v>
      </c>
      <c r="L863" s="12">
        <f t="shared" si="99"/>
        <v>0</v>
      </c>
      <c r="M863" s="12">
        <f t="shared" si="100"/>
        <v>0</v>
      </c>
      <c r="N863" s="12">
        <f t="shared" si="101"/>
        <v>0</v>
      </c>
      <c r="O863" s="12">
        <f t="shared" si="102"/>
        <v>0</v>
      </c>
      <c r="P863" s="12">
        <f t="shared" si="103"/>
        <v>0</v>
      </c>
      <c r="Q863" s="12">
        <f t="shared" si="104"/>
        <v>0</v>
      </c>
      <c r="R863" s="12">
        <f>IF(E863&lt;1,0,IF(A863&lt;(Støtteark!$H$4-5),0,(IF(G863="Utførelse",(K863+L863+M863+N863+O863+P863),IF(G863="Fagkontroll",(Q863),0)))))</f>
        <v>0</v>
      </c>
      <c r="S863" s="12">
        <f>IF(A863&lt;(Støtteark!$H$4-5),0,B863)</f>
        <v>0</v>
      </c>
    </row>
    <row r="864" spans="1:19" x14ac:dyDescent="0.25">
      <c r="A864" s="20"/>
      <c r="B864" s="20"/>
      <c r="C864" s="20"/>
      <c r="D864" s="20"/>
      <c r="E864" s="20"/>
      <c r="F864" s="20"/>
      <c r="G864" s="20"/>
      <c r="H864" s="20"/>
      <c r="I864" s="20"/>
      <c r="J864" s="32"/>
      <c r="K864" s="12">
        <f t="shared" si="98"/>
        <v>0</v>
      </c>
      <c r="L864" s="12">
        <f t="shared" si="99"/>
        <v>0</v>
      </c>
      <c r="M864" s="12">
        <f t="shared" si="100"/>
        <v>0</v>
      </c>
      <c r="N864" s="12">
        <f t="shared" si="101"/>
        <v>0</v>
      </c>
      <c r="O864" s="12">
        <f t="shared" si="102"/>
        <v>0</v>
      </c>
      <c r="P864" s="12">
        <f t="shared" si="103"/>
        <v>0</v>
      </c>
      <c r="Q864" s="12">
        <f t="shared" si="104"/>
        <v>0</v>
      </c>
      <c r="R864" s="12">
        <f>IF(E864&lt;1,0,IF(A864&lt;(Støtteark!$H$4-5),0,(IF(G864="Utførelse",(K864+L864+M864+N864+O864+P864),IF(G864="Fagkontroll",(Q864),0)))))</f>
        <v>0</v>
      </c>
      <c r="S864" s="12">
        <f>IF(A864&lt;(Støtteark!$H$4-5),0,B864)</f>
        <v>0</v>
      </c>
    </row>
    <row r="865" spans="1:19" x14ac:dyDescent="0.25">
      <c r="A865" s="20"/>
      <c r="B865" s="20"/>
      <c r="C865" s="20"/>
      <c r="D865" s="20"/>
      <c r="E865" s="20"/>
      <c r="F865" s="20"/>
      <c r="G865" s="20"/>
      <c r="H865" s="20"/>
      <c r="I865" s="20"/>
      <c r="J865" s="32"/>
      <c r="K865" s="12">
        <f t="shared" si="98"/>
        <v>0</v>
      </c>
      <c r="L865" s="12">
        <f t="shared" si="99"/>
        <v>0</v>
      </c>
      <c r="M865" s="12">
        <f t="shared" si="100"/>
        <v>0</v>
      </c>
      <c r="N865" s="12">
        <f t="shared" si="101"/>
        <v>0</v>
      </c>
      <c r="O865" s="12">
        <f t="shared" si="102"/>
        <v>0</v>
      </c>
      <c r="P865" s="12">
        <f t="shared" si="103"/>
        <v>0</v>
      </c>
      <c r="Q865" s="12">
        <f t="shared" si="104"/>
        <v>0</v>
      </c>
      <c r="R865" s="12">
        <f>IF(E865&lt;1,0,IF(A865&lt;(Støtteark!$H$4-5),0,(IF(G865="Utførelse",(K865+L865+M865+N865+O865+P865),IF(G865="Fagkontroll",(Q865),0)))))</f>
        <v>0</v>
      </c>
      <c r="S865" s="12">
        <f>IF(A865&lt;(Støtteark!$H$4-5),0,B865)</f>
        <v>0</v>
      </c>
    </row>
    <row r="866" spans="1:19" x14ac:dyDescent="0.25">
      <c r="A866" s="20"/>
      <c r="B866" s="20"/>
      <c r="C866" s="20"/>
      <c r="D866" s="20"/>
      <c r="E866" s="20"/>
      <c r="F866" s="20"/>
      <c r="G866" s="20"/>
      <c r="H866" s="20"/>
      <c r="I866" s="20"/>
      <c r="J866" s="32"/>
      <c r="K866" s="12">
        <f t="shared" si="98"/>
        <v>0</v>
      </c>
      <c r="L866" s="12">
        <f t="shared" si="99"/>
        <v>0</v>
      </c>
      <c r="M866" s="12">
        <f t="shared" si="100"/>
        <v>0</v>
      </c>
      <c r="N866" s="12">
        <f t="shared" si="101"/>
        <v>0</v>
      </c>
      <c r="O866" s="12">
        <f t="shared" si="102"/>
        <v>0</v>
      </c>
      <c r="P866" s="12">
        <f t="shared" si="103"/>
        <v>0</v>
      </c>
      <c r="Q866" s="12">
        <f t="shared" si="104"/>
        <v>0</v>
      </c>
      <c r="R866" s="12">
        <f>IF(E866&lt;1,0,IF(A866&lt;(Støtteark!$H$4-5),0,(IF(G866="Utførelse",(K866+L866+M866+N866+O866+P866),IF(G866="Fagkontroll",(Q866),0)))))</f>
        <v>0</v>
      </c>
      <c r="S866" s="12">
        <f>IF(A866&lt;(Støtteark!$H$4-5),0,B866)</f>
        <v>0</v>
      </c>
    </row>
    <row r="867" spans="1:19" x14ac:dyDescent="0.25">
      <c r="A867" s="20"/>
      <c r="B867" s="20"/>
      <c r="C867" s="20"/>
      <c r="D867" s="20"/>
      <c r="E867" s="20"/>
      <c r="F867" s="20"/>
      <c r="G867" s="20"/>
      <c r="H867" s="20"/>
      <c r="I867" s="20"/>
      <c r="J867" s="32"/>
      <c r="K867" s="12">
        <f t="shared" si="98"/>
        <v>0</v>
      </c>
      <c r="L867" s="12">
        <f t="shared" si="99"/>
        <v>0</v>
      </c>
      <c r="M867" s="12">
        <f t="shared" si="100"/>
        <v>0</v>
      </c>
      <c r="N867" s="12">
        <f t="shared" si="101"/>
        <v>0</v>
      </c>
      <c r="O867" s="12">
        <f t="shared" si="102"/>
        <v>0</v>
      </c>
      <c r="P867" s="12">
        <f t="shared" si="103"/>
        <v>0</v>
      </c>
      <c r="Q867" s="12">
        <f t="shared" si="104"/>
        <v>0</v>
      </c>
      <c r="R867" s="12">
        <f>IF(E867&lt;1,0,IF(A867&lt;(Støtteark!$H$4-5),0,(IF(G867="Utførelse",(K867+L867+M867+N867+O867+P867),IF(G867="Fagkontroll",(Q867),0)))))</f>
        <v>0</v>
      </c>
      <c r="S867" s="12">
        <f>IF(A867&lt;(Støtteark!$H$4-5),0,B867)</f>
        <v>0</v>
      </c>
    </row>
    <row r="868" spans="1:19" x14ac:dyDescent="0.25">
      <c r="A868" s="20"/>
      <c r="B868" s="20"/>
      <c r="C868" s="20"/>
      <c r="D868" s="20"/>
      <c r="E868" s="20"/>
      <c r="F868" s="20"/>
      <c r="G868" s="20"/>
      <c r="H868" s="20"/>
      <c r="I868" s="20"/>
      <c r="J868" s="32"/>
      <c r="K868" s="12">
        <f t="shared" si="98"/>
        <v>0</v>
      </c>
      <c r="L868" s="12">
        <f t="shared" si="99"/>
        <v>0</v>
      </c>
      <c r="M868" s="12">
        <f t="shared" si="100"/>
        <v>0</v>
      </c>
      <c r="N868" s="12">
        <f t="shared" si="101"/>
        <v>0</v>
      </c>
      <c r="O868" s="12">
        <f t="shared" si="102"/>
        <v>0</v>
      </c>
      <c r="P868" s="12">
        <f t="shared" si="103"/>
        <v>0</v>
      </c>
      <c r="Q868" s="12">
        <f t="shared" si="104"/>
        <v>0</v>
      </c>
      <c r="R868" s="12">
        <f>IF(E868&lt;1,0,IF(A868&lt;(Støtteark!$H$4-5),0,(IF(G868="Utførelse",(K868+L868+M868+N868+O868+P868),IF(G868="Fagkontroll",(Q868),0)))))</f>
        <v>0</v>
      </c>
      <c r="S868" s="12">
        <f>IF(A868&lt;(Støtteark!$H$4-5),0,B868)</f>
        <v>0</v>
      </c>
    </row>
    <row r="869" spans="1:19" x14ac:dyDescent="0.25">
      <c r="A869" s="20"/>
      <c r="B869" s="20"/>
      <c r="C869" s="20"/>
      <c r="D869" s="20"/>
      <c r="E869" s="20"/>
      <c r="F869" s="20"/>
      <c r="G869" s="20"/>
      <c r="H869" s="20"/>
      <c r="I869" s="20"/>
      <c r="J869" s="32"/>
      <c r="K869" s="12">
        <f t="shared" si="98"/>
        <v>0</v>
      </c>
      <c r="L869" s="12">
        <f t="shared" si="99"/>
        <v>0</v>
      </c>
      <c r="M869" s="12">
        <f t="shared" si="100"/>
        <v>0</v>
      </c>
      <c r="N869" s="12">
        <f t="shared" si="101"/>
        <v>0</v>
      </c>
      <c r="O869" s="12">
        <f t="shared" si="102"/>
        <v>0</v>
      </c>
      <c r="P869" s="12">
        <f t="shared" si="103"/>
        <v>0</v>
      </c>
      <c r="Q869" s="12">
        <f t="shared" si="104"/>
        <v>0</v>
      </c>
      <c r="R869" s="12">
        <f>IF(E869&lt;1,0,IF(A869&lt;(Støtteark!$H$4-5),0,(IF(G869="Utførelse",(K869+L869+M869+N869+O869+P869),IF(G869="Fagkontroll",(Q869),0)))))</f>
        <v>0</v>
      </c>
      <c r="S869" s="12">
        <f>IF(A869&lt;(Støtteark!$H$4-5),0,B869)</f>
        <v>0</v>
      </c>
    </row>
    <row r="870" spans="1:19" x14ac:dyDescent="0.25">
      <c r="A870" s="20"/>
      <c r="B870" s="20"/>
      <c r="C870" s="20"/>
      <c r="D870" s="20"/>
      <c r="E870" s="20"/>
      <c r="F870" s="20"/>
      <c r="G870" s="20"/>
      <c r="H870" s="20"/>
      <c r="I870" s="20"/>
      <c r="J870" s="32"/>
      <c r="K870" s="12">
        <f t="shared" si="98"/>
        <v>0</v>
      </c>
      <c r="L870" s="12">
        <f t="shared" si="99"/>
        <v>0</v>
      </c>
      <c r="M870" s="12">
        <f t="shared" si="100"/>
        <v>0</v>
      </c>
      <c r="N870" s="12">
        <f t="shared" si="101"/>
        <v>0</v>
      </c>
      <c r="O870" s="12">
        <f t="shared" si="102"/>
        <v>0</v>
      </c>
      <c r="P870" s="12">
        <f t="shared" si="103"/>
        <v>0</v>
      </c>
      <c r="Q870" s="12">
        <f t="shared" si="104"/>
        <v>0</v>
      </c>
      <c r="R870" s="12">
        <f>IF(E870&lt;1,0,IF(A870&lt;(Støtteark!$H$4-5),0,(IF(G870="Utførelse",(K870+L870+M870+N870+O870+P870),IF(G870="Fagkontroll",(Q870),0)))))</f>
        <v>0</v>
      </c>
      <c r="S870" s="12">
        <f>IF(A870&lt;(Støtteark!$H$4-5),0,B870)</f>
        <v>0</v>
      </c>
    </row>
    <row r="871" spans="1:19" x14ac:dyDescent="0.25">
      <c r="A871" s="20"/>
      <c r="B871" s="20"/>
      <c r="C871" s="20"/>
      <c r="D871" s="20"/>
      <c r="E871" s="20"/>
      <c r="F871" s="20"/>
      <c r="G871" s="20"/>
      <c r="H871" s="20"/>
      <c r="I871" s="20"/>
      <c r="J871" s="32"/>
      <c r="K871" s="12">
        <f t="shared" si="98"/>
        <v>0</v>
      </c>
      <c r="L871" s="12">
        <f t="shared" si="99"/>
        <v>0</v>
      </c>
      <c r="M871" s="12">
        <f t="shared" si="100"/>
        <v>0</v>
      </c>
      <c r="N871" s="12">
        <f t="shared" si="101"/>
        <v>0</v>
      </c>
      <c r="O871" s="12">
        <f t="shared" si="102"/>
        <v>0</v>
      </c>
      <c r="P871" s="12">
        <f t="shared" si="103"/>
        <v>0</v>
      </c>
      <c r="Q871" s="12">
        <f t="shared" si="104"/>
        <v>0</v>
      </c>
      <c r="R871" s="12">
        <f>IF(E871&lt;1,0,IF(A871&lt;(Støtteark!$H$4-5),0,(IF(G871="Utførelse",(K871+L871+M871+N871+O871+P871),IF(G871="Fagkontroll",(Q871),0)))))</f>
        <v>0</v>
      </c>
      <c r="S871" s="12">
        <f>IF(A871&lt;(Støtteark!$H$4-5),0,B871)</f>
        <v>0</v>
      </c>
    </row>
    <row r="872" spans="1:19" x14ac:dyDescent="0.25">
      <c r="A872" s="20"/>
      <c r="B872" s="20"/>
      <c r="C872" s="20"/>
      <c r="D872" s="20"/>
      <c r="E872" s="20"/>
      <c r="F872" s="20"/>
      <c r="G872" s="20"/>
      <c r="H872" s="20"/>
      <c r="I872" s="20"/>
      <c r="J872" s="32"/>
      <c r="K872" s="12">
        <f t="shared" si="98"/>
        <v>0</v>
      </c>
      <c r="L872" s="12">
        <f t="shared" si="99"/>
        <v>0</v>
      </c>
      <c r="M872" s="12">
        <f t="shared" si="100"/>
        <v>0</v>
      </c>
      <c r="N872" s="12">
        <f t="shared" si="101"/>
        <v>0</v>
      </c>
      <c r="O872" s="12">
        <f t="shared" si="102"/>
        <v>0</v>
      </c>
      <c r="P872" s="12">
        <f t="shared" si="103"/>
        <v>0</v>
      </c>
      <c r="Q872" s="12">
        <f t="shared" si="104"/>
        <v>0</v>
      </c>
      <c r="R872" s="12">
        <f>IF(E872&lt;1,0,IF(A872&lt;(Støtteark!$H$4-5),0,(IF(G872="Utførelse",(K872+L872+M872+N872+O872+P872),IF(G872="Fagkontroll",(Q872),0)))))</f>
        <v>0</v>
      </c>
      <c r="S872" s="12">
        <f>IF(A872&lt;(Støtteark!$H$4-5),0,B872)</f>
        <v>0</v>
      </c>
    </row>
    <row r="873" spans="1:19" x14ac:dyDescent="0.25">
      <c r="A873" s="20"/>
      <c r="B873" s="20"/>
      <c r="C873" s="20"/>
      <c r="D873" s="20"/>
      <c r="E873" s="20"/>
      <c r="F873" s="20"/>
      <c r="G873" s="20"/>
      <c r="H873" s="20"/>
      <c r="I873" s="20"/>
      <c r="J873" s="32"/>
      <c r="K873" s="12">
        <f t="shared" si="98"/>
        <v>0</v>
      </c>
      <c r="L873" s="12">
        <f t="shared" si="99"/>
        <v>0</v>
      </c>
      <c r="M873" s="12">
        <f t="shared" si="100"/>
        <v>0</v>
      </c>
      <c r="N873" s="12">
        <f t="shared" si="101"/>
        <v>0</v>
      </c>
      <c r="O873" s="12">
        <f t="shared" si="102"/>
        <v>0</v>
      </c>
      <c r="P873" s="12">
        <f t="shared" si="103"/>
        <v>0</v>
      </c>
      <c r="Q873" s="12">
        <f t="shared" si="104"/>
        <v>0</v>
      </c>
      <c r="R873" s="12">
        <f>IF(E873&lt;1,0,IF(A873&lt;(Støtteark!$H$4-5),0,(IF(G873="Utførelse",(K873+L873+M873+N873+O873+P873),IF(G873="Fagkontroll",(Q873),0)))))</f>
        <v>0</v>
      </c>
      <c r="S873" s="12">
        <f>IF(A873&lt;(Støtteark!$H$4-5),0,B873)</f>
        <v>0</v>
      </c>
    </row>
    <row r="874" spans="1:19" x14ac:dyDescent="0.25">
      <c r="A874" s="20"/>
      <c r="B874" s="20"/>
      <c r="C874" s="20"/>
      <c r="D874" s="20"/>
      <c r="E874" s="20"/>
      <c r="F874" s="20"/>
      <c r="G874" s="20"/>
      <c r="H874" s="20"/>
      <c r="I874" s="20"/>
      <c r="J874" s="32"/>
      <c r="K874" s="12">
        <f t="shared" si="98"/>
        <v>0</v>
      </c>
      <c r="L874" s="12">
        <f t="shared" si="99"/>
        <v>0</v>
      </c>
      <c r="M874" s="12">
        <f t="shared" si="100"/>
        <v>0</v>
      </c>
      <c r="N874" s="12">
        <f t="shared" si="101"/>
        <v>0</v>
      </c>
      <c r="O874" s="12">
        <f t="shared" si="102"/>
        <v>0</v>
      </c>
      <c r="P874" s="12">
        <f t="shared" si="103"/>
        <v>0</v>
      </c>
      <c r="Q874" s="12">
        <f t="shared" si="104"/>
        <v>0</v>
      </c>
      <c r="R874" s="12">
        <f>IF(E874&lt;1,0,IF(A874&lt;(Støtteark!$H$4-5),0,(IF(G874="Utførelse",(K874+L874+M874+N874+O874+P874),IF(G874="Fagkontroll",(Q874),0)))))</f>
        <v>0</v>
      </c>
      <c r="S874" s="12">
        <f>IF(A874&lt;(Støtteark!$H$4-5),0,B874)</f>
        <v>0</v>
      </c>
    </row>
    <row r="875" spans="1:19" x14ac:dyDescent="0.25">
      <c r="A875" s="20"/>
      <c r="B875" s="20"/>
      <c r="C875" s="20"/>
      <c r="D875" s="20"/>
      <c r="E875" s="20"/>
      <c r="F875" s="20"/>
      <c r="G875" s="20"/>
      <c r="H875" s="20"/>
      <c r="I875" s="20"/>
      <c r="J875" s="32"/>
      <c r="K875" s="12">
        <f t="shared" si="98"/>
        <v>0</v>
      </c>
      <c r="L875" s="12">
        <f t="shared" si="99"/>
        <v>0</v>
      </c>
      <c r="M875" s="12">
        <f t="shared" si="100"/>
        <v>0</v>
      </c>
      <c r="N875" s="12">
        <f t="shared" si="101"/>
        <v>0</v>
      </c>
      <c r="O875" s="12">
        <f t="shared" si="102"/>
        <v>0</v>
      </c>
      <c r="P875" s="12">
        <f t="shared" si="103"/>
        <v>0</v>
      </c>
      <c r="Q875" s="12">
        <f t="shared" si="104"/>
        <v>0</v>
      </c>
      <c r="R875" s="12">
        <f>IF(E875&lt;1,0,IF(A875&lt;(Støtteark!$H$4-5),0,(IF(G875="Utførelse",(K875+L875+M875+N875+O875+P875),IF(G875="Fagkontroll",(Q875),0)))))</f>
        <v>0</v>
      </c>
      <c r="S875" s="12">
        <f>IF(A875&lt;(Støtteark!$H$4-5),0,B875)</f>
        <v>0</v>
      </c>
    </row>
    <row r="876" spans="1:19" x14ac:dyDescent="0.25">
      <c r="A876" s="20"/>
      <c r="B876" s="20"/>
      <c r="C876" s="20"/>
      <c r="D876" s="20"/>
      <c r="E876" s="20"/>
      <c r="F876" s="20"/>
      <c r="G876" s="20"/>
      <c r="H876" s="20"/>
      <c r="I876" s="20"/>
      <c r="J876" s="32"/>
      <c r="K876" s="12">
        <f t="shared" si="98"/>
        <v>0</v>
      </c>
      <c r="L876" s="12">
        <f t="shared" si="99"/>
        <v>0</v>
      </c>
      <c r="M876" s="12">
        <f t="shared" si="100"/>
        <v>0</v>
      </c>
      <c r="N876" s="12">
        <f t="shared" si="101"/>
        <v>0</v>
      </c>
      <c r="O876" s="12">
        <f t="shared" si="102"/>
        <v>0</v>
      </c>
      <c r="P876" s="12">
        <f t="shared" si="103"/>
        <v>0</v>
      </c>
      <c r="Q876" s="12">
        <f t="shared" si="104"/>
        <v>0</v>
      </c>
      <c r="R876" s="12">
        <f>IF(E876&lt;1,0,IF(A876&lt;(Støtteark!$H$4-5),0,(IF(G876="Utførelse",(K876+L876+M876+N876+O876+P876),IF(G876="Fagkontroll",(Q876),0)))))</f>
        <v>0</v>
      </c>
      <c r="S876" s="12">
        <f>IF(A876&lt;(Støtteark!$H$4-5),0,B876)</f>
        <v>0</v>
      </c>
    </row>
    <row r="877" spans="1:19" x14ac:dyDescent="0.25">
      <c r="A877" s="20"/>
      <c r="B877" s="20"/>
      <c r="C877" s="20"/>
      <c r="D877" s="20"/>
      <c r="E877" s="20"/>
      <c r="F877" s="20"/>
      <c r="G877" s="20"/>
      <c r="H877" s="20"/>
      <c r="I877" s="20"/>
      <c r="J877" s="32"/>
      <c r="K877" s="12">
        <f t="shared" si="98"/>
        <v>0</v>
      </c>
      <c r="L877" s="12">
        <f t="shared" si="99"/>
        <v>0</v>
      </c>
      <c r="M877" s="12">
        <f t="shared" si="100"/>
        <v>0</v>
      </c>
      <c r="N877" s="12">
        <f t="shared" si="101"/>
        <v>0</v>
      </c>
      <c r="O877" s="12">
        <f t="shared" si="102"/>
        <v>0</v>
      </c>
      <c r="P877" s="12">
        <f t="shared" si="103"/>
        <v>0</v>
      </c>
      <c r="Q877" s="12">
        <f t="shared" si="104"/>
        <v>0</v>
      </c>
      <c r="R877" s="12">
        <f>IF(E877&lt;1,0,IF(A877&lt;(Støtteark!$H$4-5),0,(IF(G877="Utførelse",(K877+L877+M877+N877+O877+P877),IF(G877="Fagkontroll",(Q877),0)))))</f>
        <v>0</v>
      </c>
      <c r="S877" s="12">
        <f>IF(A877&lt;(Støtteark!$H$4-5),0,B877)</f>
        <v>0</v>
      </c>
    </row>
    <row r="878" spans="1:19" x14ac:dyDescent="0.25">
      <c r="A878" s="20"/>
      <c r="B878" s="20"/>
      <c r="C878" s="20"/>
      <c r="D878" s="20"/>
      <c r="E878" s="20"/>
      <c r="F878" s="20"/>
      <c r="G878" s="20"/>
      <c r="H878" s="20"/>
      <c r="I878" s="20"/>
      <c r="J878" s="32"/>
      <c r="K878" s="12">
        <f t="shared" si="98"/>
        <v>0</v>
      </c>
      <c r="L878" s="12">
        <f t="shared" si="99"/>
        <v>0</v>
      </c>
      <c r="M878" s="12">
        <f t="shared" si="100"/>
        <v>0</v>
      </c>
      <c r="N878" s="12">
        <f t="shared" si="101"/>
        <v>0</v>
      </c>
      <c r="O878" s="12">
        <f t="shared" si="102"/>
        <v>0</v>
      </c>
      <c r="P878" s="12">
        <f t="shared" si="103"/>
        <v>0</v>
      </c>
      <c r="Q878" s="12">
        <f t="shared" si="104"/>
        <v>0</v>
      </c>
      <c r="R878" s="12">
        <f>IF(E878&lt;1,0,IF(A878&lt;(Støtteark!$H$4-5),0,(IF(G878="Utførelse",(K878+L878+M878+N878+O878+P878),IF(G878="Fagkontroll",(Q878),0)))))</f>
        <v>0</v>
      </c>
      <c r="S878" s="12">
        <f>IF(A878&lt;(Støtteark!$H$4-5),0,B878)</f>
        <v>0</v>
      </c>
    </row>
    <row r="879" spans="1:19" x14ac:dyDescent="0.25">
      <c r="A879" s="20"/>
      <c r="B879" s="20"/>
      <c r="C879" s="20"/>
      <c r="D879" s="20"/>
      <c r="E879" s="20"/>
      <c r="F879" s="20"/>
      <c r="G879" s="20"/>
      <c r="H879" s="20"/>
      <c r="I879" s="20"/>
      <c r="J879" s="32"/>
      <c r="K879" s="12">
        <f t="shared" si="98"/>
        <v>0</v>
      </c>
      <c r="L879" s="12">
        <f t="shared" si="99"/>
        <v>0</v>
      </c>
      <c r="M879" s="12">
        <f t="shared" si="100"/>
        <v>0</v>
      </c>
      <c r="N879" s="12">
        <f t="shared" si="101"/>
        <v>0</v>
      </c>
      <c r="O879" s="12">
        <f t="shared" si="102"/>
        <v>0</v>
      </c>
      <c r="P879" s="12">
        <f t="shared" si="103"/>
        <v>0</v>
      </c>
      <c r="Q879" s="12">
        <f t="shared" si="104"/>
        <v>0</v>
      </c>
      <c r="R879" s="12">
        <f>IF(E879&lt;1,0,IF(A879&lt;(Støtteark!$H$4-5),0,(IF(G879="Utførelse",(K879+L879+M879+N879+O879+P879),IF(G879="Fagkontroll",(Q879),0)))))</f>
        <v>0</v>
      </c>
      <c r="S879" s="12">
        <f>IF(A879&lt;(Støtteark!$H$4-5),0,B879)</f>
        <v>0</v>
      </c>
    </row>
    <row r="880" spans="1:19" x14ac:dyDescent="0.25">
      <c r="A880" s="20"/>
      <c r="B880" s="20"/>
      <c r="C880" s="20"/>
      <c r="D880" s="20"/>
      <c r="E880" s="20"/>
      <c r="F880" s="20"/>
      <c r="G880" s="20"/>
      <c r="H880" s="20"/>
      <c r="I880" s="20"/>
      <c r="J880" s="32"/>
      <c r="K880" s="12">
        <f t="shared" si="98"/>
        <v>0</v>
      </c>
      <c r="L880" s="12">
        <f t="shared" si="99"/>
        <v>0</v>
      </c>
      <c r="M880" s="12">
        <f t="shared" si="100"/>
        <v>0</v>
      </c>
      <c r="N880" s="12">
        <f t="shared" si="101"/>
        <v>0</v>
      </c>
      <c r="O880" s="12">
        <f t="shared" si="102"/>
        <v>0</v>
      </c>
      <c r="P880" s="12">
        <f t="shared" si="103"/>
        <v>0</v>
      </c>
      <c r="Q880" s="12">
        <f t="shared" si="104"/>
        <v>0</v>
      </c>
      <c r="R880" s="12">
        <f>IF(E880&lt;1,0,IF(A880&lt;(Støtteark!$H$4-5),0,(IF(G880="Utførelse",(K880+L880+M880+N880+O880+P880),IF(G880="Fagkontroll",(Q880),0)))))</f>
        <v>0</v>
      </c>
      <c r="S880" s="12">
        <f>IF(A880&lt;(Støtteark!$H$4-5),0,B880)</f>
        <v>0</v>
      </c>
    </row>
    <row r="881" spans="1:19" x14ac:dyDescent="0.25">
      <c r="A881" s="20"/>
      <c r="B881" s="20"/>
      <c r="C881" s="20"/>
      <c r="D881" s="20"/>
      <c r="E881" s="20"/>
      <c r="F881" s="20"/>
      <c r="G881" s="20"/>
      <c r="H881" s="20"/>
      <c r="I881" s="20"/>
      <c r="J881" s="32"/>
      <c r="K881" s="12">
        <f t="shared" si="98"/>
        <v>0</v>
      </c>
      <c r="L881" s="12">
        <f t="shared" si="99"/>
        <v>0</v>
      </c>
      <c r="M881" s="12">
        <f t="shared" si="100"/>
        <v>0</v>
      </c>
      <c r="N881" s="12">
        <f t="shared" si="101"/>
        <v>0</v>
      </c>
      <c r="O881" s="12">
        <f t="shared" si="102"/>
        <v>0</v>
      </c>
      <c r="P881" s="12">
        <f t="shared" si="103"/>
        <v>0</v>
      </c>
      <c r="Q881" s="12">
        <f t="shared" si="104"/>
        <v>0</v>
      </c>
      <c r="R881" s="12">
        <f>IF(E881&lt;1,0,IF(A881&lt;(Støtteark!$H$4-5),0,(IF(G881="Utførelse",(K881+L881+M881+N881+O881+P881),IF(G881="Fagkontroll",(Q881),0)))))</f>
        <v>0</v>
      </c>
      <c r="S881" s="12">
        <f>IF(A881&lt;(Støtteark!$H$4-5),0,B881)</f>
        <v>0</v>
      </c>
    </row>
    <row r="882" spans="1:19" x14ac:dyDescent="0.25">
      <c r="A882" s="20"/>
      <c r="B882" s="20"/>
      <c r="C882" s="20"/>
      <c r="D882" s="20"/>
      <c r="E882" s="20"/>
      <c r="F882" s="20"/>
      <c r="G882" s="20"/>
      <c r="H882" s="20"/>
      <c r="I882" s="20"/>
      <c r="J882" s="32"/>
      <c r="K882" s="12">
        <f t="shared" si="98"/>
        <v>0</v>
      </c>
      <c r="L882" s="12">
        <f t="shared" si="99"/>
        <v>0</v>
      </c>
      <c r="M882" s="12">
        <f t="shared" si="100"/>
        <v>0</v>
      </c>
      <c r="N882" s="12">
        <f t="shared" si="101"/>
        <v>0</v>
      </c>
      <c r="O882" s="12">
        <f t="shared" si="102"/>
        <v>0</v>
      </c>
      <c r="P882" s="12">
        <f t="shared" si="103"/>
        <v>0</v>
      </c>
      <c r="Q882" s="12">
        <f t="shared" si="104"/>
        <v>0</v>
      </c>
      <c r="R882" s="12">
        <f>IF(E882&lt;1,0,IF(A882&lt;(Støtteark!$H$4-5),0,(IF(G882="Utførelse",(K882+L882+M882+N882+O882+P882),IF(G882="Fagkontroll",(Q882),0)))))</f>
        <v>0</v>
      </c>
      <c r="S882" s="12">
        <f>IF(A882&lt;(Støtteark!$H$4-5),0,B882)</f>
        <v>0</v>
      </c>
    </row>
    <row r="883" spans="1:19" x14ac:dyDescent="0.25">
      <c r="A883" s="20"/>
      <c r="B883" s="20"/>
      <c r="C883" s="20"/>
      <c r="D883" s="20"/>
      <c r="E883" s="20"/>
      <c r="F883" s="20"/>
      <c r="G883" s="20"/>
      <c r="H883" s="20"/>
      <c r="I883" s="20"/>
      <c r="J883" s="32"/>
      <c r="K883" s="12">
        <f t="shared" si="98"/>
        <v>0</v>
      </c>
      <c r="L883" s="12">
        <f t="shared" si="99"/>
        <v>0</v>
      </c>
      <c r="M883" s="12">
        <f t="shared" si="100"/>
        <v>0</v>
      </c>
      <c r="N883" s="12">
        <f t="shared" si="101"/>
        <v>0</v>
      </c>
      <c r="O883" s="12">
        <f t="shared" si="102"/>
        <v>0</v>
      </c>
      <c r="P883" s="12">
        <f t="shared" si="103"/>
        <v>0</v>
      </c>
      <c r="Q883" s="12">
        <f t="shared" si="104"/>
        <v>0</v>
      </c>
      <c r="R883" s="12">
        <f>IF(E883&lt;1,0,IF(A883&lt;(Støtteark!$H$4-5),0,(IF(G883="Utførelse",(K883+L883+M883+N883+O883+P883),IF(G883="Fagkontroll",(Q883),0)))))</f>
        <v>0</v>
      </c>
      <c r="S883" s="12">
        <f>IF(A883&lt;(Støtteark!$H$4-5),0,B883)</f>
        <v>0</v>
      </c>
    </row>
    <row r="884" spans="1:19" x14ac:dyDescent="0.25">
      <c r="A884" s="20"/>
      <c r="B884" s="20"/>
      <c r="C884" s="20"/>
      <c r="D884" s="20"/>
      <c r="E884" s="20"/>
      <c r="F884" s="20"/>
      <c r="G884" s="20"/>
      <c r="H884" s="20"/>
      <c r="I884" s="20"/>
      <c r="J884" s="32"/>
      <c r="K884" s="12">
        <f t="shared" si="98"/>
        <v>0</v>
      </c>
      <c r="L884" s="12">
        <f t="shared" si="99"/>
        <v>0</v>
      </c>
      <c r="M884" s="12">
        <f t="shared" si="100"/>
        <v>0</v>
      </c>
      <c r="N884" s="12">
        <f t="shared" si="101"/>
        <v>0</v>
      </c>
      <c r="O884" s="12">
        <f t="shared" si="102"/>
        <v>0</v>
      </c>
      <c r="P884" s="12">
        <f t="shared" si="103"/>
        <v>0</v>
      </c>
      <c r="Q884" s="12">
        <f t="shared" si="104"/>
        <v>0</v>
      </c>
      <c r="R884" s="12">
        <f>IF(E884&lt;1,0,IF(A884&lt;(Støtteark!$H$4-5),0,(IF(G884="Utførelse",(K884+L884+M884+N884+O884+P884),IF(G884="Fagkontroll",(Q884),0)))))</f>
        <v>0</v>
      </c>
      <c r="S884" s="12">
        <f>IF(A884&lt;(Støtteark!$H$4-5),0,B884)</f>
        <v>0</v>
      </c>
    </row>
    <row r="885" spans="1:19" x14ac:dyDescent="0.25">
      <c r="A885" s="20"/>
      <c r="B885" s="20"/>
      <c r="C885" s="20"/>
      <c r="D885" s="20"/>
      <c r="E885" s="20"/>
      <c r="F885" s="20"/>
      <c r="G885" s="20"/>
      <c r="H885" s="20"/>
      <c r="I885" s="20"/>
      <c r="J885" s="32"/>
      <c r="K885" s="12">
        <f t="shared" si="98"/>
        <v>0</v>
      </c>
      <c r="L885" s="12">
        <f t="shared" si="99"/>
        <v>0</v>
      </c>
      <c r="M885" s="12">
        <f t="shared" si="100"/>
        <v>0</v>
      </c>
      <c r="N885" s="12">
        <f t="shared" si="101"/>
        <v>0</v>
      </c>
      <c r="O885" s="12">
        <f t="shared" si="102"/>
        <v>0</v>
      </c>
      <c r="P885" s="12">
        <f t="shared" si="103"/>
        <v>0</v>
      </c>
      <c r="Q885" s="12">
        <f t="shared" si="104"/>
        <v>0</v>
      </c>
      <c r="R885" s="12">
        <f>IF(E885&lt;1,0,IF(A885&lt;(Støtteark!$H$4-5),0,(IF(G885="Utførelse",(K885+L885+M885+N885+O885+P885),IF(G885="Fagkontroll",(Q885),0)))))</f>
        <v>0</v>
      </c>
      <c r="S885" s="12">
        <f>IF(A885&lt;(Støtteark!$H$4-5),0,B885)</f>
        <v>0</v>
      </c>
    </row>
    <row r="886" spans="1:19" x14ac:dyDescent="0.25">
      <c r="A886" s="20"/>
      <c r="B886" s="20"/>
      <c r="C886" s="20"/>
      <c r="D886" s="20"/>
      <c r="E886" s="20"/>
      <c r="F886" s="20"/>
      <c r="G886" s="20"/>
      <c r="H886" s="20"/>
      <c r="I886" s="20"/>
      <c r="J886" s="32"/>
      <c r="K886" s="12">
        <f t="shared" si="98"/>
        <v>0</v>
      </c>
      <c r="L886" s="12">
        <f t="shared" si="99"/>
        <v>0</v>
      </c>
      <c r="M886" s="12">
        <f t="shared" si="100"/>
        <v>0</v>
      </c>
      <c r="N886" s="12">
        <f t="shared" si="101"/>
        <v>0</v>
      </c>
      <c r="O886" s="12">
        <f t="shared" si="102"/>
        <v>0</v>
      </c>
      <c r="P886" s="12">
        <f t="shared" si="103"/>
        <v>0</v>
      </c>
      <c r="Q886" s="12">
        <f t="shared" si="104"/>
        <v>0</v>
      </c>
      <c r="R886" s="12">
        <f>IF(E886&lt;1,0,IF(A886&lt;(Støtteark!$H$4-5),0,(IF(G886="Utførelse",(K886+L886+M886+N886+O886+P886),IF(G886="Fagkontroll",(Q886),0)))))</f>
        <v>0</v>
      </c>
      <c r="S886" s="12">
        <f>IF(A886&lt;(Støtteark!$H$4-5),0,B886)</f>
        <v>0</v>
      </c>
    </row>
    <row r="887" spans="1:19" x14ac:dyDescent="0.25">
      <c r="A887" s="20"/>
      <c r="B887" s="20"/>
      <c r="C887" s="20"/>
      <c r="D887" s="20"/>
      <c r="E887" s="20"/>
      <c r="F887" s="20"/>
      <c r="G887" s="20"/>
      <c r="H887" s="20"/>
      <c r="I887" s="20"/>
      <c r="J887" s="32"/>
      <c r="K887" s="12">
        <f t="shared" si="98"/>
        <v>0</v>
      </c>
      <c r="L887" s="12">
        <f t="shared" si="99"/>
        <v>0</v>
      </c>
      <c r="M887" s="12">
        <f t="shared" si="100"/>
        <v>0</v>
      </c>
      <c r="N887" s="12">
        <f t="shared" si="101"/>
        <v>0</v>
      </c>
      <c r="O887" s="12">
        <f t="shared" si="102"/>
        <v>0</v>
      </c>
      <c r="P887" s="12">
        <f t="shared" si="103"/>
        <v>0</v>
      </c>
      <c r="Q887" s="12">
        <f t="shared" si="104"/>
        <v>0</v>
      </c>
      <c r="R887" s="12">
        <f>IF(E887&lt;1,0,IF(A887&lt;(Støtteark!$H$4-5),0,(IF(G887="Utførelse",(K887+L887+M887+N887+O887+P887),IF(G887="Fagkontroll",(Q887),0)))))</f>
        <v>0</v>
      </c>
      <c r="S887" s="12">
        <f>IF(A887&lt;(Støtteark!$H$4-5),0,B887)</f>
        <v>0</v>
      </c>
    </row>
    <row r="888" spans="1:19" x14ac:dyDescent="0.25">
      <c r="A888" s="20"/>
      <c r="B888" s="20"/>
      <c r="C888" s="20"/>
      <c r="D888" s="20"/>
      <c r="E888" s="20"/>
      <c r="F888" s="20"/>
      <c r="G888" s="20"/>
      <c r="H888" s="20"/>
      <c r="I888" s="20"/>
      <c r="J888" s="32"/>
      <c r="K888" s="12">
        <f t="shared" si="98"/>
        <v>0</v>
      </c>
      <c r="L888" s="12">
        <f t="shared" si="99"/>
        <v>0</v>
      </c>
      <c r="M888" s="12">
        <f t="shared" si="100"/>
        <v>0</v>
      </c>
      <c r="N888" s="12">
        <f t="shared" si="101"/>
        <v>0</v>
      </c>
      <c r="O888" s="12">
        <f t="shared" si="102"/>
        <v>0</v>
      </c>
      <c r="P888" s="12">
        <f t="shared" si="103"/>
        <v>0</v>
      </c>
      <c r="Q888" s="12">
        <f t="shared" si="104"/>
        <v>0</v>
      </c>
      <c r="R888" s="12">
        <f>IF(E888&lt;1,0,IF(A888&lt;(Støtteark!$H$4-5),0,(IF(G888="Utførelse",(K888+L888+M888+N888+O888+P888),IF(G888="Fagkontroll",(Q888),0)))))</f>
        <v>0</v>
      </c>
      <c r="S888" s="12">
        <f>IF(A888&lt;(Støtteark!$H$4-5),0,B888)</f>
        <v>0</v>
      </c>
    </row>
    <row r="889" spans="1:19" x14ac:dyDescent="0.25">
      <c r="A889" s="20"/>
      <c r="B889" s="20"/>
      <c r="C889" s="20"/>
      <c r="D889" s="20"/>
      <c r="E889" s="20"/>
      <c r="F889" s="20"/>
      <c r="G889" s="20"/>
      <c r="H889" s="20"/>
      <c r="I889" s="20"/>
      <c r="J889" s="32"/>
      <c r="K889" s="12">
        <f t="shared" si="98"/>
        <v>0</v>
      </c>
      <c r="L889" s="12">
        <f t="shared" si="99"/>
        <v>0</v>
      </c>
      <c r="M889" s="12">
        <f t="shared" si="100"/>
        <v>0</v>
      </c>
      <c r="N889" s="12">
        <f t="shared" si="101"/>
        <v>0</v>
      </c>
      <c r="O889" s="12">
        <f t="shared" si="102"/>
        <v>0</v>
      </c>
      <c r="P889" s="12">
        <f t="shared" si="103"/>
        <v>0</v>
      </c>
      <c r="Q889" s="12">
        <f t="shared" si="104"/>
        <v>0</v>
      </c>
      <c r="R889" s="12">
        <f>IF(E889&lt;1,0,IF(A889&lt;(Støtteark!$H$4-5),0,(IF(G889="Utførelse",(K889+L889+M889+N889+O889+P889),IF(G889="Fagkontroll",(Q889),0)))))</f>
        <v>0</v>
      </c>
      <c r="S889" s="12">
        <f>IF(A889&lt;(Støtteark!$H$4-5),0,B889)</f>
        <v>0</v>
      </c>
    </row>
    <row r="890" spans="1:19" x14ac:dyDescent="0.25">
      <c r="A890" s="20"/>
      <c r="B890" s="20"/>
      <c r="C890" s="20"/>
      <c r="D890" s="20"/>
      <c r="E890" s="20"/>
      <c r="F890" s="20"/>
      <c r="G890" s="20"/>
      <c r="H890" s="20"/>
      <c r="I890" s="20"/>
      <c r="J890" s="32"/>
      <c r="K890" s="12">
        <f t="shared" si="98"/>
        <v>0</v>
      </c>
      <c r="L890" s="12">
        <f t="shared" si="99"/>
        <v>0</v>
      </c>
      <c r="M890" s="12">
        <f t="shared" si="100"/>
        <v>0</v>
      </c>
      <c r="N890" s="12">
        <f t="shared" si="101"/>
        <v>0</v>
      </c>
      <c r="O890" s="12">
        <f t="shared" si="102"/>
        <v>0</v>
      </c>
      <c r="P890" s="12">
        <f t="shared" si="103"/>
        <v>0</v>
      </c>
      <c r="Q890" s="12">
        <f t="shared" si="104"/>
        <v>0</v>
      </c>
      <c r="R890" s="12">
        <f>IF(E890&lt;1,0,IF(A890&lt;(Støtteark!$H$4-5),0,(IF(G890="Utførelse",(K890+L890+M890+N890+O890+P890),IF(G890="Fagkontroll",(Q890),0)))))</f>
        <v>0</v>
      </c>
      <c r="S890" s="12">
        <f>IF(A890&lt;(Støtteark!$H$4-5),0,B890)</f>
        <v>0</v>
      </c>
    </row>
    <row r="891" spans="1:19" x14ac:dyDescent="0.25">
      <c r="A891" s="20"/>
      <c r="B891" s="20"/>
      <c r="C891" s="20"/>
      <c r="D891" s="20"/>
      <c r="E891" s="20"/>
      <c r="F891" s="20"/>
      <c r="G891" s="20"/>
      <c r="H891" s="20"/>
      <c r="I891" s="20"/>
      <c r="J891" s="32"/>
      <c r="K891" s="12">
        <f t="shared" si="98"/>
        <v>0</v>
      </c>
      <c r="L891" s="12">
        <f t="shared" si="99"/>
        <v>0</v>
      </c>
      <c r="M891" s="12">
        <f t="shared" si="100"/>
        <v>0</v>
      </c>
      <c r="N891" s="12">
        <f t="shared" si="101"/>
        <v>0</v>
      </c>
      <c r="O891" s="12">
        <f t="shared" si="102"/>
        <v>0</v>
      </c>
      <c r="P891" s="12">
        <f t="shared" si="103"/>
        <v>0</v>
      </c>
      <c r="Q891" s="12">
        <f t="shared" si="104"/>
        <v>0</v>
      </c>
      <c r="R891" s="12">
        <f>IF(E891&lt;1,0,IF(A891&lt;(Støtteark!$H$4-5),0,(IF(G891="Utførelse",(K891+L891+M891+N891+O891+P891),IF(G891="Fagkontroll",(Q891),0)))))</f>
        <v>0</v>
      </c>
      <c r="S891" s="12">
        <f>IF(A891&lt;(Støtteark!$H$4-5),0,B891)</f>
        <v>0</v>
      </c>
    </row>
    <row r="892" spans="1:19" x14ac:dyDescent="0.25">
      <c r="A892" s="20"/>
      <c r="B892" s="20"/>
      <c r="C892" s="20"/>
      <c r="D892" s="20"/>
      <c r="E892" s="20"/>
      <c r="F892" s="20"/>
      <c r="G892" s="20"/>
      <c r="H892" s="20"/>
      <c r="I892" s="20"/>
      <c r="J892" s="32"/>
      <c r="K892" s="12">
        <f t="shared" si="98"/>
        <v>0</v>
      </c>
      <c r="L892" s="12">
        <f t="shared" si="99"/>
        <v>0</v>
      </c>
      <c r="M892" s="12">
        <f t="shared" si="100"/>
        <v>0</v>
      </c>
      <c r="N892" s="12">
        <f t="shared" si="101"/>
        <v>0</v>
      </c>
      <c r="O892" s="12">
        <f t="shared" si="102"/>
        <v>0</v>
      </c>
      <c r="P892" s="12">
        <f t="shared" si="103"/>
        <v>0</v>
      </c>
      <c r="Q892" s="12">
        <f t="shared" si="104"/>
        <v>0</v>
      </c>
      <c r="R892" s="12">
        <f>IF(E892&lt;1,0,IF(A892&lt;(Støtteark!$H$4-5),0,(IF(G892="Utførelse",(K892+L892+M892+N892+O892+P892),IF(G892="Fagkontroll",(Q892),0)))))</f>
        <v>0</v>
      </c>
      <c r="S892" s="12">
        <f>IF(A892&lt;(Støtteark!$H$4-5),0,B892)</f>
        <v>0</v>
      </c>
    </row>
    <row r="893" spans="1:19" x14ac:dyDescent="0.25">
      <c r="A893" s="20"/>
      <c r="B893" s="20"/>
      <c r="C893" s="20"/>
      <c r="D893" s="20"/>
      <c r="E893" s="20"/>
      <c r="F893" s="20"/>
      <c r="G893" s="20"/>
      <c r="H893" s="20"/>
      <c r="I893" s="20"/>
      <c r="J893" s="32"/>
      <c r="K893" s="12">
        <f t="shared" si="98"/>
        <v>0</v>
      </c>
      <c r="L893" s="12">
        <f t="shared" si="99"/>
        <v>0</v>
      </c>
      <c r="M893" s="12">
        <f t="shared" si="100"/>
        <v>0</v>
      </c>
      <c r="N893" s="12">
        <f t="shared" si="101"/>
        <v>0</v>
      </c>
      <c r="O893" s="12">
        <f t="shared" si="102"/>
        <v>0</v>
      </c>
      <c r="P893" s="12">
        <f t="shared" si="103"/>
        <v>0</v>
      </c>
      <c r="Q893" s="12">
        <f t="shared" si="104"/>
        <v>0</v>
      </c>
      <c r="R893" s="12">
        <f>IF(E893&lt;1,0,IF(A893&lt;(Støtteark!$H$4-5),0,(IF(G893="Utførelse",(K893+L893+M893+N893+O893+P893),IF(G893="Fagkontroll",(Q893),0)))))</f>
        <v>0</v>
      </c>
      <c r="S893" s="12">
        <f>IF(A893&lt;(Støtteark!$H$4-5),0,B893)</f>
        <v>0</v>
      </c>
    </row>
    <row r="894" spans="1:19" x14ac:dyDescent="0.25">
      <c r="A894" s="20"/>
      <c r="B894" s="20"/>
      <c r="C894" s="20"/>
      <c r="D894" s="20"/>
      <c r="E894" s="20"/>
      <c r="F894" s="20"/>
      <c r="G894" s="20"/>
      <c r="H894" s="20"/>
      <c r="I894" s="20"/>
      <c r="J894" s="32"/>
      <c r="K894" s="12">
        <f t="shared" si="98"/>
        <v>0</v>
      </c>
      <c r="L894" s="12">
        <f t="shared" si="99"/>
        <v>0</v>
      </c>
      <c r="M894" s="12">
        <f t="shared" si="100"/>
        <v>0</v>
      </c>
      <c r="N894" s="12">
        <f t="shared" si="101"/>
        <v>0</v>
      </c>
      <c r="O894" s="12">
        <f t="shared" si="102"/>
        <v>0</v>
      </c>
      <c r="P894" s="12">
        <f t="shared" si="103"/>
        <v>0</v>
      </c>
      <c r="Q894" s="12">
        <f t="shared" si="104"/>
        <v>0</v>
      </c>
      <c r="R894" s="12">
        <f>IF(E894&lt;1,0,IF(A894&lt;(Støtteark!$H$4-5),0,(IF(G894="Utførelse",(K894+L894+M894+N894+O894+P894),IF(G894="Fagkontroll",(Q894),0)))))</f>
        <v>0</v>
      </c>
      <c r="S894" s="12">
        <f>IF(A894&lt;(Støtteark!$H$4-5),0,B894)</f>
        <v>0</v>
      </c>
    </row>
    <row r="895" spans="1:19" x14ac:dyDescent="0.25">
      <c r="A895" s="20"/>
      <c r="B895" s="20"/>
      <c r="C895" s="20"/>
      <c r="D895" s="20"/>
      <c r="E895" s="20"/>
      <c r="F895" s="20"/>
      <c r="G895" s="20"/>
      <c r="H895" s="20"/>
      <c r="I895" s="20"/>
      <c r="J895" s="32"/>
      <c r="K895" s="12">
        <f t="shared" si="98"/>
        <v>0</v>
      </c>
      <c r="L895" s="12">
        <f t="shared" si="99"/>
        <v>0</v>
      </c>
      <c r="M895" s="12">
        <f t="shared" si="100"/>
        <v>0</v>
      </c>
      <c r="N895" s="12">
        <f t="shared" si="101"/>
        <v>0</v>
      </c>
      <c r="O895" s="12">
        <f t="shared" si="102"/>
        <v>0</v>
      </c>
      <c r="P895" s="12">
        <f t="shared" si="103"/>
        <v>0</v>
      </c>
      <c r="Q895" s="12">
        <f t="shared" si="104"/>
        <v>0</v>
      </c>
      <c r="R895" s="12">
        <f>IF(E895&lt;1,0,IF(A895&lt;(Støtteark!$H$4-5),0,(IF(G895="Utførelse",(K895+L895+M895+N895+O895+P895),IF(G895="Fagkontroll",(Q895),0)))))</f>
        <v>0</v>
      </c>
      <c r="S895" s="12">
        <f>IF(A895&lt;(Støtteark!$H$4-5),0,B895)</f>
        <v>0</v>
      </c>
    </row>
    <row r="896" spans="1:19" x14ac:dyDescent="0.25">
      <c r="A896" s="20"/>
      <c r="B896" s="20"/>
      <c r="C896" s="20"/>
      <c r="D896" s="20"/>
      <c r="E896" s="20"/>
      <c r="F896" s="20"/>
      <c r="G896" s="20"/>
      <c r="H896" s="20"/>
      <c r="I896" s="20"/>
      <c r="J896" s="32"/>
      <c r="K896" s="12">
        <f t="shared" si="98"/>
        <v>0</v>
      </c>
      <c r="L896" s="12">
        <f t="shared" si="99"/>
        <v>0</v>
      </c>
      <c r="M896" s="12">
        <f t="shared" si="100"/>
        <v>0</v>
      </c>
      <c r="N896" s="12">
        <f t="shared" si="101"/>
        <v>0</v>
      </c>
      <c r="O896" s="12">
        <f t="shared" si="102"/>
        <v>0</v>
      </c>
      <c r="P896" s="12">
        <f t="shared" si="103"/>
        <v>0</v>
      </c>
      <c r="Q896" s="12">
        <f t="shared" si="104"/>
        <v>0</v>
      </c>
      <c r="R896" s="12">
        <f>IF(E896&lt;1,0,IF(A896&lt;(Støtteark!$H$4-5),0,(IF(G896="Utførelse",(K896+L896+M896+N896+O896+P896),IF(G896="Fagkontroll",(Q896),0)))))</f>
        <v>0</v>
      </c>
      <c r="S896" s="12">
        <f>IF(A896&lt;(Støtteark!$H$4-5),0,B896)</f>
        <v>0</v>
      </c>
    </row>
    <row r="897" spans="1:19" x14ac:dyDescent="0.25">
      <c r="A897" s="20"/>
      <c r="B897" s="20"/>
      <c r="C897" s="20"/>
      <c r="D897" s="20"/>
      <c r="E897" s="20"/>
      <c r="F897" s="20"/>
      <c r="G897" s="20"/>
      <c r="H897" s="20"/>
      <c r="I897" s="20"/>
      <c r="J897" s="32"/>
      <c r="K897" s="12">
        <f t="shared" si="98"/>
        <v>0</v>
      </c>
      <c r="L897" s="12">
        <f t="shared" si="99"/>
        <v>0</v>
      </c>
      <c r="M897" s="12">
        <f t="shared" si="100"/>
        <v>0</v>
      </c>
      <c r="N897" s="12">
        <f t="shared" si="101"/>
        <v>0</v>
      </c>
      <c r="O897" s="12">
        <f t="shared" si="102"/>
        <v>0</v>
      </c>
      <c r="P897" s="12">
        <f t="shared" si="103"/>
        <v>0</v>
      </c>
      <c r="Q897" s="12">
        <f t="shared" si="104"/>
        <v>0</v>
      </c>
      <c r="R897" s="12">
        <f>IF(E897&lt;1,0,IF(A897&lt;(Støtteark!$H$4-5),0,(IF(G897="Utførelse",(K897+L897+M897+N897+O897+P897),IF(G897="Fagkontroll",(Q897),0)))))</f>
        <v>0</v>
      </c>
      <c r="S897" s="12">
        <f>IF(A897&lt;(Støtteark!$H$4-5),0,B897)</f>
        <v>0</v>
      </c>
    </row>
    <row r="898" spans="1:19" x14ac:dyDescent="0.25">
      <c r="A898" s="20"/>
      <c r="B898" s="20"/>
      <c r="C898" s="20"/>
      <c r="D898" s="20"/>
      <c r="E898" s="20"/>
      <c r="F898" s="20"/>
      <c r="G898" s="20"/>
      <c r="H898" s="20"/>
      <c r="I898" s="20"/>
      <c r="J898" s="32"/>
      <c r="K898" s="12">
        <f t="shared" si="98"/>
        <v>0</v>
      </c>
      <c r="L898" s="12">
        <f t="shared" si="99"/>
        <v>0</v>
      </c>
      <c r="M898" s="12">
        <f t="shared" si="100"/>
        <v>0</v>
      </c>
      <c r="N898" s="12">
        <f t="shared" si="101"/>
        <v>0</v>
      </c>
      <c r="O898" s="12">
        <f t="shared" si="102"/>
        <v>0</v>
      </c>
      <c r="P898" s="12">
        <f t="shared" si="103"/>
        <v>0</v>
      </c>
      <c r="Q898" s="12">
        <f t="shared" si="104"/>
        <v>0</v>
      </c>
      <c r="R898" s="12">
        <f>IF(E898&lt;1,0,IF(A898&lt;(Støtteark!$H$4-5),0,(IF(G898="Utførelse",(K898+L898+M898+N898+O898+P898),IF(G898="Fagkontroll",(Q898),0)))))</f>
        <v>0</v>
      </c>
      <c r="S898" s="12">
        <f>IF(A898&lt;(Støtteark!$H$4-5),0,B898)</f>
        <v>0</v>
      </c>
    </row>
    <row r="899" spans="1:19" x14ac:dyDescent="0.25">
      <c r="A899" s="20"/>
      <c r="B899" s="20"/>
      <c r="C899" s="20"/>
      <c r="D899" s="20"/>
      <c r="E899" s="20"/>
      <c r="F899" s="20"/>
      <c r="G899" s="20"/>
      <c r="H899" s="20"/>
      <c r="I899" s="20"/>
      <c r="J899" s="32"/>
      <c r="K899" s="12">
        <f t="shared" si="98"/>
        <v>0</v>
      </c>
      <c r="L899" s="12">
        <f t="shared" si="99"/>
        <v>0</v>
      </c>
      <c r="M899" s="12">
        <f t="shared" si="100"/>
        <v>0</v>
      </c>
      <c r="N899" s="12">
        <f t="shared" si="101"/>
        <v>0</v>
      </c>
      <c r="O899" s="12">
        <f t="shared" si="102"/>
        <v>0</v>
      </c>
      <c r="P899" s="12">
        <f t="shared" si="103"/>
        <v>0</v>
      </c>
      <c r="Q899" s="12">
        <f t="shared" si="104"/>
        <v>0</v>
      </c>
      <c r="R899" s="12">
        <f>IF(E899&lt;1,0,IF(A899&lt;(Støtteark!$H$4-5),0,(IF(G899="Utførelse",(K899+L899+M899+N899+O899+P899),IF(G899="Fagkontroll",(Q899),0)))))</f>
        <v>0</v>
      </c>
      <c r="S899" s="12">
        <f>IF(A899&lt;(Støtteark!$H$4-5),0,B899)</f>
        <v>0</v>
      </c>
    </row>
    <row r="900" spans="1:19" x14ac:dyDescent="0.25">
      <c r="A900" s="20"/>
      <c r="B900" s="20"/>
      <c r="C900" s="20"/>
      <c r="D900" s="20"/>
      <c r="E900" s="20"/>
      <c r="F900" s="20"/>
      <c r="G900" s="20"/>
      <c r="H900" s="20"/>
      <c r="I900" s="20"/>
      <c r="J900" s="32"/>
      <c r="K900" s="12">
        <f t="shared" si="98"/>
        <v>0</v>
      </c>
      <c r="L900" s="12">
        <f t="shared" si="99"/>
        <v>0</v>
      </c>
      <c r="M900" s="12">
        <f t="shared" si="100"/>
        <v>0</v>
      </c>
      <c r="N900" s="12">
        <f t="shared" si="101"/>
        <v>0</v>
      </c>
      <c r="O900" s="12">
        <f t="shared" si="102"/>
        <v>0</v>
      </c>
      <c r="P900" s="12">
        <f t="shared" si="103"/>
        <v>0</v>
      </c>
      <c r="Q900" s="12">
        <f t="shared" si="104"/>
        <v>0</v>
      </c>
      <c r="R900" s="12">
        <f>IF(E900&lt;1,0,IF(A900&lt;(Støtteark!$H$4-5),0,(IF(G900="Utførelse",(K900+L900+M900+N900+O900+P900),IF(G900="Fagkontroll",(Q900),0)))))</f>
        <v>0</v>
      </c>
      <c r="S900" s="12">
        <f>IF(A900&lt;(Støtteark!$H$4-5),0,B900)</f>
        <v>0</v>
      </c>
    </row>
    <row r="901" spans="1:19" x14ac:dyDescent="0.25">
      <c r="A901" s="20"/>
      <c r="B901" s="20"/>
      <c r="C901" s="20"/>
      <c r="D901" s="20"/>
      <c r="E901" s="20"/>
      <c r="F901" s="20"/>
      <c r="G901" s="20"/>
      <c r="H901" s="20"/>
      <c r="I901" s="20"/>
      <c r="J901" s="32"/>
      <c r="K901" s="12">
        <f t="shared" si="98"/>
        <v>0</v>
      </c>
      <c r="L901" s="12">
        <f t="shared" si="99"/>
        <v>0</v>
      </c>
      <c r="M901" s="12">
        <f t="shared" si="100"/>
        <v>0</v>
      </c>
      <c r="N901" s="12">
        <f t="shared" si="101"/>
        <v>0</v>
      </c>
      <c r="O901" s="12">
        <f t="shared" si="102"/>
        <v>0</v>
      </c>
      <c r="P901" s="12">
        <f t="shared" si="103"/>
        <v>0</v>
      </c>
      <c r="Q901" s="12">
        <f t="shared" si="104"/>
        <v>0</v>
      </c>
      <c r="R901" s="12">
        <f>IF(E901&lt;1,0,IF(A901&lt;(Støtteark!$H$4-5),0,(IF(G901="Utførelse",(K901+L901+M901+N901+O901+P901),IF(G901="Fagkontroll",(Q901),0)))))</f>
        <v>0</v>
      </c>
      <c r="S901" s="12">
        <f>IF(A901&lt;(Støtteark!$H$4-5),0,B901)</f>
        <v>0</v>
      </c>
    </row>
    <row r="902" spans="1:19" x14ac:dyDescent="0.25">
      <c r="A902" s="20"/>
      <c r="B902" s="20"/>
      <c r="C902" s="20"/>
      <c r="D902" s="20"/>
      <c r="E902" s="20"/>
      <c r="F902" s="20"/>
      <c r="G902" s="20"/>
      <c r="H902" s="20"/>
      <c r="I902" s="20"/>
      <c r="J902" s="32"/>
      <c r="K902" s="12">
        <f t="shared" si="98"/>
        <v>0</v>
      </c>
      <c r="L902" s="12">
        <f t="shared" si="99"/>
        <v>0</v>
      </c>
      <c r="M902" s="12">
        <f t="shared" si="100"/>
        <v>0</v>
      </c>
      <c r="N902" s="12">
        <f t="shared" si="101"/>
        <v>0</v>
      </c>
      <c r="O902" s="12">
        <f t="shared" si="102"/>
        <v>0</v>
      </c>
      <c r="P902" s="12">
        <f t="shared" si="103"/>
        <v>0</v>
      </c>
      <c r="Q902" s="12">
        <f t="shared" si="104"/>
        <v>0</v>
      </c>
      <c r="R902" s="12">
        <f>IF(E902&lt;1,0,IF(A902&lt;(Støtteark!$H$4-5),0,(IF(G902="Utførelse",(K902+L902+M902+N902+O902+P902),IF(G902="Fagkontroll",(Q902),0)))))</f>
        <v>0</v>
      </c>
      <c r="S902" s="12">
        <f>IF(A902&lt;(Støtteark!$H$4-5),0,B902)</f>
        <v>0</v>
      </c>
    </row>
    <row r="903" spans="1:19" x14ac:dyDescent="0.25">
      <c r="A903" s="20"/>
      <c r="B903" s="20"/>
      <c r="C903" s="20"/>
      <c r="D903" s="20"/>
      <c r="E903" s="20"/>
      <c r="F903" s="20"/>
      <c r="G903" s="20"/>
      <c r="H903" s="20"/>
      <c r="I903" s="20"/>
      <c r="J903" s="32"/>
      <c r="K903" s="12">
        <f t="shared" si="98"/>
        <v>0</v>
      </c>
      <c r="L903" s="12">
        <f t="shared" si="99"/>
        <v>0</v>
      </c>
      <c r="M903" s="12">
        <f t="shared" si="100"/>
        <v>0</v>
      </c>
      <c r="N903" s="12">
        <f t="shared" si="101"/>
        <v>0</v>
      </c>
      <c r="O903" s="12">
        <f t="shared" si="102"/>
        <v>0</v>
      </c>
      <c r="P903" s="12">
        <f t="shared" si="103"/>
        <v>0</v>
      </c>
      <c r="Q903" s="12">
        <f t="shared" si="104"/>
        <v>0</v>
      </c>
      <c r="R903" s="12">
        <f>IF(E903&lt;1,0,IF(A903&lt;(Støtteark!$H$4-5),0,(IF(G903="Utførelse",(K903+L903+M903+N903+O903+P903),IF(G903="Fagkontroll",(Q903),0)))))</f>
        <v>0</v>
      </c>
      <c r="S903" s="12">
        <f>IF(A903&lt;(Støtteark!$H$4-5),0,B903)</f>
        <v>0</v>
      </c>
    </row>
    <row r="904" spans="1:19" x14ac:dyDescent="0.25">
      <c r="A904" s="20"/>
      <c r="B904" s="20"/>
      <c r="C904" s="20"/>
      <c r="D904" s="20"/>
      <c r="E904" s="20"/>
      <c r="F904" s="20"/>
      <c r="G904" s="20"/>
      <c r="H904" s="20"/>
      <c r="I904" s="20"/>
      <c r="J904" s="32"/>
      <c r="K904" s="12">
        <f t="shared" si="98"/>
        <v>0</v>
      </c>
      <c r="L904" s="12">
        <f t="shared" si="99"/>
        <v>0</v>
      </c>
      <c r="M904" s="12">
        <f t="shared" si="100"/>
        <v>0</v>
      </c>
      <c r="N904" s="12">
        <f t="shared" si="101"/>
        <v>0</v>
      </c>
      <c r="O904" s="12">
        <f t="shared" si="102"/>
        <v>0</v>
      </c>
      <c r="P904" s="12">
        <f t="shared" si="103"/>
        <v>0</v>
      </c>
      <c r="Q904" s="12">
        <f t="shared" si="104"/>
        <v>0</v>
      </c>
      <c r="R904" s="12">
        <f>IF(E904&lt;1,0,IF(A904&lt;(Støtteark!$H$4-5),0,(IF(G904="Utførelse",(K904+L904+M904+N904+O904+P904),IF(G904="Fagkontroll",(Q904),0)))))</f>
        <v>0</v>
      </c>
      <c r="S904" s="12">
        <f>IF(A904&lt;(Støtteark!$H$4-5),0,B904)</f>
        <v>0</v>
      </c>
    </row>
    <row r="905" spans="1:19" x14ac:dyDescent="0.25">
      <c r="A905" s="20"/>
      <c r="B905" s="20"/>
      <c r="C905" s="20"/>
      <c r="D905" s="20"/>
      <c r="E905" s="20"/>
      <c r="F905" s="20"/>
      <c r="G905" s="20"/>
      <c r="H905" s="20"/>
      <c r="I905" s="20"/>
      <c r="J905" s="32"/>
      <c r="K905" s="12">
        <f t="shared" si="98"/>
        <v>0</v>
      </c>
      <c r="L905" s="12">
        <f t="shared" si="99"/>
        <v>0</v>
      </c>
      <c r="M905" s="12">
        <f t="shared" si="100"/>
        <v>0</v>
      </c>
      <c r="N905" s="12">
        <f t="shared" si="101"/>
        <v>0</v>
      </c>
      <c r="O905" s="12">
        <f t="shared" si="102"/>
        <v>0</v>
      </c>
      <c r="P905" s="12">
        <f t="shared" si="103"/>
        <v>0</v>
      </c>
      <c r="Q905" s="12">
        <f t="shared" si="104"/>
        <v>0</v>
      </c>
      <c r="R905" s="12">
        <f>IF(E905&lt;1,0,IF(A905&lt;(Støtteark!$H$4-5),0,(IF(G905="Utførelse",(K905+L905+M905+N905+O905+P905),IF(G905="Fagkontroll",(Q905),0)))))</f>
        <v>0</v>
      </c>
      <c r="S905" s="12">
        <f>IF(A905&lt;(Støtteark!$H$4-5),0,B905)</f>
        <v>0</v>
      </c>
    </row>
    <row r="906" spans="1:19" x14ac:dyDescent="0.25">
      <c r="A906" s="20"/>
      <c r="B906" s="20"/>
      <c r="C906" s="20"/>
      <c r="D906" s="20"/>
      <c r="E906" s="20"/>
      <c r="F906" s="20"/>
      <c r="G906" s="20"/>
      <c r="H906" s="20"/>
      <c r="I906" s="20"/>
      <c r="J906" s="32"/>
      <c r="K906" s="12">
        <f t="shared" si="98"/>
        <v>0</v>
      </c>
      <c r="L906" s="12">
        <f t="shared" si="99"/>
        <v>0</v>
      </c>
      <c r="M906" s="12">
        <f t="shared" si="100"/>
        <v>0</v>
      </c>
      <c r="N906" s="12">
        <f t="shared" si="101"/>
        <v>0</v>
      </c>
      <c r="O906" s="12">
        <f t="shared" si="102"/>
        <v>0</v>
      </c>
      <c r="P906" s="12">
        <f t="shared" si="103"/>
        <v>0</v>
      </c>
      <c r="Q906" s="12">
        <f t="shared" si="104"/>
        <v>0</v>
      </c>
      <c r="R906" s="12">
        <f>IF(E906&lt;1,0,IF(A906&lt;(Støtteark!$H$4-5),0,(IF(G906="Utførelse",(K906+L906+M906+N906+O906+P906),IF(G906="Fagkontroll",(Q906),0)))))</f>
        <v>0</v>
      </c>
      <c r="S906" s="12">
        <f>IF(A906&lt;(Støtteark!$H$4-5),0,B906)</f>
        <v>0</v>
      </c>
    </row>
    <row r="907" spans="1:19" x14ac:dyDescent="0.25">
      <c r="A907" s="20"/>
      <c r="B907" s="20"/>
      <c r="C907" s="20"/>
      <c r="D907" s="20"/>
      <c r="E907" s="20"/>
      <c r="F907" s="20"/>
      <c r="G907" s="20"/>
      <c r="H907" s="20"/>
      <c r="I907" s="20"/>
      <c r="J907" s="32"/>
      <c r="K907" s="12">
        <f t="shared" si="98"/>
        <v>0</v>
      </c>
      <c r="L907" s="12">
        <f t="shared" si="99"/>
        <v>0</v>
      </c>
      <c r="M907" s="12">
        <f t="shared" si="100"/>
        <v>0</v>
      </c>
      <c r="N907" s="12">
        <f t="shared" si="101"/>
        <v>0</v>
      </c>
      <c r="O907" s="12">
        <f t="shared" si="102"/>
        <v>0</v>
      </c>
      <c r="P907" s="12">
        <f t="shared" si="103"/>
        <v>0</v>
      </c>
      <c r="Q907" s="12">
        <f t="shared" si="104"/>
        <v>0</v>
      </c>
      <c r="R907" s="12">
        <f>IF(E907&lt;1,0,IF(A907&lt;(Støtteark!$H$4-5),0,(IF(G907="Utførelse",(K907+L907+M907+N907+O907+P907),IF(G907="Fagkontroll",(Q907),0)))))</f>
        <v>0</v>
      </c>
      <c r="S907" s="12">
        <f>IF(A907&lt;(Støtteark!$H$4-5),0,B907)</f>
        <v>0</v>
      </c>
    </row>
    <row r="908" spans="1:19" x14ac:dyDescent="0.25">
      <c r="A908" s="20"/>
      <c r="B908" s="20"/>
      <c r="C908" s="20"/>
      <c r="D908" s="20"/>
      <c r="E908" s="20"/>
      <c r="F908" s="20"/>
      <c r="G908" s="20"/>
      <c r="H908" s="20"/>
      <c r="I908" s="20"/>
      <c r="J908" s="32"/>
      <c r="K908" s="12">
        <f t="shared" si="98"/>
        <v>0</v>
      </c>
      <c r="L908" s="12">
        <f t="shared" si="99"/>
        <v>0</v>
      </c>
      <c r="M908" s="12">
        <f t="shared" si="100"/>
        <v>0</v>
      </c>
      <c r="N908" s="12">
        <f t="shared" si="101"/>
        <v>0</v>
      </c>
      <c r="O908" s="12">
        <f t="shared" si="102"/>
        <v>0</v>
      </c>
      <c r="P908" s="12">
        <f t="shared" si="103"/>
        <v>0</v>
      </c>
      <c r="Q908" s="12">
        <f t="shared" si="104"/>
        <v>0</v>
      </c>
      <c r="R908" s="12">
        <f>IF(E908&lt;1,0,IF(A908&lt;(Støtteark!$H$4-5),0,(IF(G908="Utførelse",(K908+L908+M908+N908+O908+P908),IF(G908="Fagkontroll",(Q908),0)))))</f>
        <v>0</v>
      </c>
      <c r="S908" s="12">
        <f>IF(A908&lt;(Støtteark!$H$4-5),0,B908)</f>
        <v>0</v>
      </c>
    </row>
    <row r="909" spans="1:19" x14ac:dyDescent="0.25">
      <c r="A909" s="20"/>
      <c r="B909" s="20"/>
      <c r="C909" s="20"/>
      <c r="D909" s="20"/>
      <c r="E909" s="20"/>
      <c r="F909" s="20"/>
      <c r="G909" s="20"/>
      <c r="H909" s="20"/>
      <c r="I909" s="20"/>
      <c r="J909" s="32"/>
      <c r="K909" s="12">
        <f t="shared" si="98"/>
        <v>0</v>
      </c>
      <c r="L909" s="12">
        <f t="shared" si="99"/>
        <v>0</v>
      </c>
      <c r="M909" s="12">
        <f t="shared" si="100"/>
        <v>0</v>
      </c>
      <c r="N909" s="12">
        <f t="shared" si="101"/>
        <v>0</v>
      </c>
      <c r="O909" s="12">
        <f t="shared" si="102"/>
        <v>0</v>
      </c>
      <c r="P909" s="12">
        <f t="shared" si="103"/>
        <v>0</v>
      </c>
      <c r="Q909" s="12">
        <f t="shared" si="104"/>
        <v>0</v>
      </c>
      <c r="R909" s="12">
        <f>IF(E909&lt;1,0,IF(A909&lt;(Støtteark!$H$4-5),0,(IF(G909="Utførelse",(K909+L909+M909+N909+O909+P909),IF(G909="Fagkontroll",(Q909),0)))))</f>
        <v>0</v>
      </c>
      <c r="S909" s="12">
        <f>IF(A909&lt;(Støtteark!$H$4-5),0,B909)</f>
        <v>0</v>
      </c>
    </row>
    <row r="910" spans="1:19" x14ac:dyDescent="0.25">
      <c r="A910" s="20"/>
      <c r="B910" s="20"/>
      <c r="C910" s="20"/>
      <c r="D910" s="20"/>
      <c r="E910" s="20"/>
      <c r="F910" s="20"/>
      <c r="G910" s="20"/>
      <c r="H910" s="20"/>
      <c r="I910" s="20"/>
      <c r="J910" s="32"/>
      <c r="K910" s="12">
        <f t="shared" si="98"/>
        <v>0</v>
      </c>
      <c r="L910" s="12">
        <f t="shared" si="99"/>
        <v>0</v>
      </c>
      <c r="M910" s="12">
        <f t="shared" si="100"/>
        <v>0</v>
      </c>
      <c r="N910" s="12">
        <f t="shared" si="101"/>
        <v>0</v>
      </c>
      <c r="O910" s="12">
        <f t="shared" si="102"/>
        <v>0</v>
      </c>
      <c r="P910" s="12">
        <f t="shared" si="103"/>
        <v>0</v>
      </c>
      <c r="Q910" s="12">
        <f t="shared" si="104"/>
        <v>0</v>
      </c>
      <c r="R910" s="12">
        <f>IF(E910&lt;1,0,IF(A910&lt;(Støtteark!$H$4-5),0,(IF(G910="Utførelse",(K910+L910+M910+N910+O910+P910),IF(G910="Fagkontroll",(Q910),0)))))</f>
        <v>0</v>
      </c>
      <c r="S910" s="12">
        <f>IF(A910&lt;(Støtteark!$H$4-5),0,B910)</f>
        <v>0</v>
      </c>
    </row>
    <row r="911" spans="1:19" x14ac:dyDescent="0.25">
      <c r="A911" s="20"/>
      <c r="B911" s="20"/>
      <c r="C911" s="20"/>
      <c r="D911" s="20"/>
      <c r="E911" s="20"/>
      <c r="F911" s="20"/>
      <c r="G911" s="20"/>
      <c r="H911" s="20"/>
      <c r="I911" s="20"/>
      <c r="J911" s="32"/>
      <c r="K911" s="12">
        <f t="shared" ref="K911:K974" si="105">IF(E911&lt;1,0,(IF(G911="Utførelse",IF(F911="Dambruddsbølgeberegninger",B911,0),0)))</f>
        <v>0</v>
      </c>
      <c r="L911" s="12">
        <f t="shared" ref="L911:L974" si="106">IF(E911&lt;1,0,(IF(G911="Utførelse",IF(F911="Kapasitet åpent flomløp",B911,0),0)))</f>
        <v>0</v>
      </c>
      <c r="M911" s="12">
        <f t="shared" ref="M911:M974" si="107">IF(E911&lt;1,0,(IF(G911="Utførelse",IF(F911="Kapasitet lukket flomløp",B911,0),0)))</f>
        <v>0</v>
      </c>
      <c r="N911" s="12">
        <f t="shared" ref="N911:N974" si="108">IF(E911&lt;1,0,(IF(G911="Utførelse",IF(F911="Kapasitet luker",B911,0),0)))</f>
        <v>0</v>
      </c>
      <c r="O911" s="12">
        <f t="shared" ref="O911:O974" si="109">IF(E911&lt;1,0,(IF(G911="Utførelse",IF(F911="Kapasitet overføringstunnel",B911,0),0)))</f>
        <v>0</v>
      </c>
      <c r="P911" s="12">
        <f t="shared" ref="P911:P974" si="110">IF(E911&lt;1,0,(IF(G911="Utførelse",IF(F911="Kapasitet kanal",B911,0),0)))</f>
        <v>0</v>
      </c>
      <c r="Q911" s="12">
        <f t="shared" ref="Q911:Q974" si="111">IF(K911+L911+M911+N911+O911+P911&gt;0,0,B911)</f>
        <v>0</v>
      </c>
      <c r="R911" s="12">
        <f>IF(E911&lt;1,0,IF(A911&lt;(Støtteark!$H$4-5),0,(IF(G911="Utførelse",(K911+L911+M911+N911+O911+P911),IF(G911="Fagkontroll",(Q911),0)))))</f>
        <v>0</v>
      </c>
      <c r="S911" s="12">
        <f>IF(A911&lt;(Støtteark!$H$4-5),0,B911)</f>
        <v>0</v>
      </c>
    </row>
    <row r="912" spans="1:19" x14ac:dyDescent="0.25">
      <c r="A912" s="20"/>
      <c r="B912" s="20"/>
      <c r="C912" s="20"/>
      <c r="D912" s="20"/>
      <c r="E912" s="20"/>
      <c r="F912" s="20"/>
      <c r="G912" s="20"/>
      <c r="H912" s="20"/>
      <c r="I912" s="20"/>
      <c r="J912" s="32"/>
      <c r="K912" s="12">
        <f t="shared" si="105"/>
        <v>0</v>
      </c>
      <c r="L912" s="12">
        <f t="shared" si="106"/>
        <v>0</v>
      </c>
      <c r="M912" s="12">
        <f t="shared" si="107"/>
        <v>0</v>
      </c>
      <c r="N912" s="12">
        <f t="shared" si="108"/>
        <v>0</v>
      </c>
      <c r="O912" s="12">
        <f t="shared" si="109"/>
        <v>0</v>
      </c>
      <c r="P912" s="12">
        <f t="shared" si="110"/>
        <v>0</v>
      </c>
      <c r="Q912" s="12">
        <f t="shared" si="111"/>
        <v>0</v>
      </c>
      <c r="R912" s="12">
        <f>IF(E912&lt;1,0,IF(A912&lt;(Støtteark!$H$4-5),0,(IF(G912="Utførelse",(K912+L912+M912+N912+O912+P912),IF(G912="Fagkontroll",(Q912),0)))))</f>
        <v>0</v>
      </c>
      <c r="S912" s="12">
        <f>IF(A912&lt;(Støtteark!$H$4-5),0,B912)</f>
        <v>0</v>
      </c>
    </row>
    <row r="913" spans="1:19" x14ac:dyDescent="0.25">
      <c r="A913" s="20"/>
      <c r="B913" s="20"/>
      <c r="C913" s="20"/>
      <c r="D913" s="20"/>
      <c r="E913" s="20"/>
      <c r="F913" s="20"/>
      <c r="G913" s="20"/>
      <c r="H913" s="20"/>
      <c r="I913" s="20"/>
      <c r="J913" s="32"/>
      <c r="K913" s="12">
        <f t="shared" si="105"/>
        <v>0</v>
      </c>
      <c r="L913" s="12">
        <f t="shared" si="106"/>
        <v>0</v>
      </c>
      <c r="M913" s="12">
        <f t="shared" si="107"/>
        <v>0</v>
      </c>
      <c r="N913" s="12">
        <f t="shared" si="108"/>
        <v>0</v>
      </c>
      <c r="O913" s="12">
        <f t="shared" si="109"/>
        <v>0</v>
      </c>
      <c r="P913" s="12">
        <f t="shared" si="110"/>
        <v>0</v>
      </c>
      <c r="Q913" s="12">
        <f t="shared" si="111"/>
        <v>0</v>
      </c>
      <c r="R913" s="12">
        <f>IF(E913&lt;1,0,IF(A913&lt;(Støtteark!$H$4-5),0,(IF(G913="Utførelse",(K913+L913+M913+N913+O913+P913),IF(G913="Fagkontroll",(Q913),0)))))</f>
        <v>0</v>
      </c>
      <c r="S913" s="12">
        <f>IF(A913&lt;(Støtteark!$H$4-5),0,B913)</f>
        <v>0</v>
      </c>
    </row>
    <row r="914" spans="1:19" x14ac:dyDescent="0.25">
      <c r="A914" s="20"/>
      <c r="B914" s="20"/>
      <c r="C914" s="20"/>
      <c r="D914" s="20"/>
      <c r="E914" s="20"/>
      <c r="F914" s="20"/>
      <c r="G914" s="20"/>
      <c r="H914" s="20"/>
      <c r="I914" s="20"/>
      <c r="J914" s="32"/>
      <c r="K914" s="12">
        <f t="shared" si="105"/>
        <v>0</v>
      </c>
      <c r="L914" s="12">
        <f t="shared" si="106"/>
        <v>0</v>
      </c>
      <c r="M914" s="12">
        <f t="shared" si="107"/>
        <v>0</v>
      </c>
      <c r="N914" s="12">
        <f t="shared" si="108"/>
        <v>0</v>
      </c>
      <c r="O914" s="12">
        <f t="shared" si="109"/>
        <v>0</v>
      </c>
      <c r="P914" s="12">
        <f t="shared" si="110"/>
        <v>0</v>
      </c>
      <c r="Q914" s="12">
        <f t="shared" si="111"/>
        <v>0</v>
      </c>
      <c r="R914" s="12">
        <f>IF(E914&lt;1,0,IF(A914&lt;(Støtteark!$H$4-5),0,(IF(G914="Utførelse",(K914+L914+M914+N914+O914+P914),IF(G914="Fagkontroll",(Q914),0)))))</f>
        <v>0</v>
      </c>
      <c r="S914" s="12">
        <f>IF(A914&lt;(Støtteark!$H$4-5),0,B914)</f>
        <v>0</v>
      </c>
    </row>
    <row r="915" spans="1:19" x14ac:dyDescent="0.25">
      <c r="A915" s="20"/>
      <c r="B915" s="20"/>
      <c r="C915" s="20"/>
      <c r="D915" s="20"/>
      <c r="E915" s="20"/>
      <c r="F915" s="20"/>
      <c r="G915" s="20"/>
      <c r="H915" s="20"/>
      <c r="I915" s="20"/>
      <c r="J915" s="32"/>
      <c r="K915" s="12">
        <f t="shared" si="105"/>
        <v>0</v>
      </c>
      <c r="L915" s="12">
        <f t="shared" si="106"/>
        <v>0</v>
      </c>
      <c r="M915" s="12">
        <f t="shared" si="107"/>
        <v>0</v>
      </c>
      <c r="N915" s="12">
        <f t="shared" si="108"/>
        <v>0</v>
      </c>
      <c r="O915" s="12">
        <f t="shared" si="109"/>
        <v>0</v>
      </c>
      <c r="P915" s="12">
        <f t="shared" si="110"/>
        <v>0</v>
      </c>
      <c r="Q915" s="12">
        <f t="shared" si="111"/>
        <v>0</v>
      </c>
      <c r="R915" s="12">
        <f>IF(E915&lt;1,0,IF(A915&lt;(Støtteark!$H$4-5),0,(IF(G915="Utførelse",(K915+L915+M915+N915+O915+P915),IF(G915="Fagkontroll",(Q915),0)))))</f>
        <v>0</v>
      </c>
      <c r="S915" s="12">
        <f>IF(A915&lt;(Støtteark!$H$4-5),0,B915)</f>
        <v>0</v>
      </c>
    </row>
    <row r="916" spans="1:19" x14ac:dyDescent="0.25">
      <c r="A916" s="20"/>
      <c r="B916" s="20"/>
      <c r="C916" s="20"/>
      <c r="D916" s="20"/>
      <c r="E916" s="20"/>
      <c r="F916" s="20"/>
      <c r="G916" s="20"/>
      <c r="H916" s="20"/>
      <c r="I916" s="20"/>
      <c r="J916" s="32"/>
      <c r="K916" s="12">
        <f t="shared" si="105"/>
        <v>0</v>
      </c>
      <c r="L916" s="12">
        <f t="shared" si="106"/>
        <v>0</v>
      </c>
      <c r="M916" s="12">
        <f t="shared" si="107"/>
        <v>0</v>
      </c>
      <c r="N916" s="12">
        <f t="shared" si="108"/>
        <v>0</v>
      </c>
      <c r="O916" s="12">
        <f t="shared" si="109"/>
        <v>0</v>
      </c>
      <c r="P916" s="12">
        <f t="shared" si="110"/>
        <v>0</v>
      </c>
      <c r="Q916" s="12">
        <f t="shared" si="111"/>
        <v>0</v>
      </c>
      <c r="R916" s="12">
        <f>IF(E916&lt;1,0,IF(A916&lt;(Støtteark!$H$4-5),0,(IF(G916="Utførelse",(K916+L916+M916+N916+O916+P916),IF(G916="Fagkontroll",(Q916),0)))))</f>
        <v>0</v>
      </c>
      <c r="S916" s="12">
        <f>IF(A916&lt;(Støtteark!$H$4-5),0,B916)</f>
        <v>0</v>
      </c>
    </row>
    <row r="917" spans="1:19" x14ac:dyDescent="0.25">
      <c r="A917" s="20"/>
      <c r="B917" s="20"/>
      <c r="C917" s="20"/>
      <c r="D917" s="20"/>
      <c r="E917" s="20"/>
      <c r="F917" s="20"/>
      <c r="G917" s="20"/>
      <c r="H917" s="20"/>
      <c r="I917" s="20"/>
      <c r="J917" s="32"/>
      <c r="K917" s="12">
        <f t="shared" si="105"/>
        <v>0</v>
      </c>
      <c r="L917" s="12">
        <f t="shared" si="106"/>
        <v>0</v>
      </c>
      <c r="M917" s="12">
        <f t="shared" si="107"/>
        <v>0</v>
      </c>
      <c r="N917" s="12">
        <f t="shared" si="108"/>
        <v>0</v>
      </c>
      <c r="O917" s="12">
        <f t="shared" si="109"/>
        <v>0</v>
      </c>
      <c r="P917" s="12">
        <f t="shared" si="110"/>
        <v>0</v>
      </c>
      <c r="Q917" s="12">
        <f t="shared" si="111"/>
        <v>0</v>
      </c>
      <c r="R917" s="12">
        <f>IF(E917&lt;1,0,IF(A917&lt;(Støtteark!$H$4-5),0,(IF(G917="Utførelse",(K917+L917+M917+N917+O917+P917),IF(G917="Fagkontroll",(Q917),0)))))</f>
        <v>0</v>
      </c>
      <c r="S917" s="12">
        <f>IF(A917&lt;(Støtteark!$H$4-5),0,B917)</f>
        <v>0</v>
      </c>
    </row>
    <row r="918" spans="1:19" x14ac:dyDescent="0.25">
      <c r="A918" s="20"/>
      <c r="B918" s="20"/>
      <c r="C918" s="20"/>
      <c r="D918" s="20"/>
      <c r="E918" s="20"/>
      <c r="F918" s="20"/>
      <c r="G918" s="20"/>
      <c r="H918" s="20"/>
      <c r="I918" s="20"/>
      <c r="J918" s="32"/>
      <c r="K918" s="12">
        <f t="shared" si="105"/>
        <v>0</v>
      </c>
      <c r="L918" s="12">
        <f t="shared" si="106"/>
        <v>0</v>
      </c>
      <c r="M918" s="12">
        <f t="shared" si="107"/>
        <v>0</v>
      </c>
      <c r="N918" s="12">
        <f t="shared" si="108"/>
        <v>0</v>
      </c>
      <c r="O918" s="12">
        <f t="shared" si="109"/>
        <v>0</v>
      </c>
      <c r="P918" s="12">
        <f t="shared" si="110"/>
        <v>0</v>
      </c>
      <c r="Q918" s="12">
        <f t="shared" si="111"/>
        <v>0</v>
      </c>
      <c r="R918" s="12">
        <f>IF(E918&lt;1,0,IF(A918&lt;(Støtteark!$H$4-5),0,(IF(G918="Utførelse",(K918+L918+M918+N918+O918+P918),IF(G918="Fagkontroll",(Q918),0)))))</f>
        <v>0</v>
      </c>
      <c r="S918" s="12">
        <f>IF(A918&lt;(Støtteark!$H$4-5),0,B918)</f>
        <v>0</v>
      </c>
    </row>
    <row r="919" spans="1:19" x14ac:dyDescent="0.25">
      <c r="A919" s="20"/>
      <c r="B919" s="20"/>
      <c r="C919" s="20"/>
      <c r="D919" s="20"/>
      <c r="E919" s="20"/>
      <c r="F919" s="20"/>
      <c r="G919" s="20"/>
      <c r="H919" s="20"/>
      <c r="I919" s="20"/>
      <c r="J919" s="32"/>
      <c r="K919" s="12">
        <f t="shared" si="105"/>
        <v>0</v>
      </c>
      <c r="L919" s="12">
        <f t="shared" si="106"/>
        <v>0</v>
      </c>
      <c r="M919" s="12">
        <f t="shared" si="107"/>
        <v>0</v>
      </c>
      <c r="N919" s="12">
        <f t="shared" si="108"/>
        <v>0</v>
      </c>
      <c r="O919" s="12">
        <f t="shared" si="109"/>
        <v>0</v>
      </c>
      <c r="P919" s="12">
        <f t="shared" si="110"/>
        <v>0</v>
      </c>
      <c r="Q919" s="12">
        <f t="shared" si="111"/>
        <v>0</v>
      </c>
      <c r="R919" s="12">
        <f>IF(E919&lt;1,0,IF(A919&lt;(Støtteark!$H$4-5),0,(IF(G919="Utførelse",(K919+L919+M919+N919+O919+P919),IF(G919="Fagkontroll",(Q919),0)))))</f>
        <v>0</v>
      </c>
      <c r="S919" s="12">
        <f>IF(A919&lt;(Støtteark!$H$4-5),0,B919)</f>
        <v>0</v>
      </c>
    </row>
    <row r="920" spans="1:19" x14ac:dyDescent="0.25">
      <c r="A920" s="20"/>
      <c r="B920" s="20"/>
      <c r="C920" s="20"/>
      <c r="D920" s="20"/>
      <c r="E920" s="20"/>
      <c r="F920" s="20"/>
      <c r="G920" s="20"/>
      <c r="H920" s="20"/>
      <c r="I920" s="20"/>
      <c r="J920" s="32"/>
      <c r="K920" s="12">
        <f t="shared" si="105"/>
        <v>0</v>
      </c>
      <c r="L920" s="12">
        <f t="shared" si="106"/>
        <v>0</v>
      </c>
      <c r="M920" s="12">
        <f t="shared" si="107"/>
        <v>0</v>
      </c>
      <c r="N920" s="12">
        <f t="shared" si="108"/>
        <v>0</v>
      </c>
      <c r="O920" s="12">
        <f t="shared" si="109"/>
        <v>0</v>
      </c>
      <c r="P920" s="12">
        <f t="shared" si="110"/>
        <v>0</v>
      </c>
      <c r="Q920" s="12">
        <f t="shared" si="111"/>
        <v>0</v>
      </c>
      <c r="R920" s="12">
        <f>IF(E920&lt;1,0,IF(A920&lt;(Støtteark!$H$4-5),0,(IF(G920="Utførelse",(K920+L920+M920+N920+O920+P920),IF(G920="Fagkontroll",(Q920),0)))))</f>
        <v>0</v>
      </c>
      <c r="S920" s="12">
        <f>IF(A920&lt;(Støtteark!$H$4-5),0,B920)</f>
        <v>0</v>
      </c>
    </row>
    <row r="921" spans="1:19" x14ac:dyDescent="0.25">
      <c r="A921" s="20"/>
      <c r="B921" s="20"/>
      <c r="C921" s="20"/>
      <c r="D921" s="20"/>
      <c r="E921" s="20"/>
      <c r="F921" s="20"/>
      <c r="G921" s="20"/>
      <c r="H921" s="20"/>
      <c r="I921" s="20"/>
      <c r="J921" s="32"/>
      <c r="K921" s="12">
        <f t="shared" si="105"/>
        <v>0</v>
      </c>
      <c r="L921" s="12">
        <f t="shared" si="106"/>
        <v>0</v>
      </c>
      <c r="M921" s="12">
        <f t="shared" si="107"/>
        <v>0</v>
      </c>
      <c r="N921" s="12">
        <f t="shared" si="108"/>
        <v>0</v>
      </c>
      <c r="O921" s="12">
        <f t="shared" si="109"/>
        <v>0</v>
      </c>
      <c r="P921" s="12">
        <f t="shared" si="110"/>
        <v>0</v>
      </c>
      <c r="Q921" s="12">
        <f t="shared" si="111"/>
        <v>0</v>
      </c>
      <c r="R921" s="12">
        <f>IF(E921&lt;1,0,IF(A921&lt;(Støtteark!$H$4-5),0,(IF(G921="Utførelse",(K921+L921+M921+N921+O921+P921),IF(G921="Fagkontroll",(Q921),0)))))</f>
        <v>0</v>
      </c>
      <c r="S921" s="12">
        <f>IF(A921&lt;(Støtteark!$H$4-5),0,B921)</f>
        <v>0</v>
      </c>
    </row>
    <row r="922" spans="1:19" x14ac:dyDescent="0.25">
      <c r="A922" s="20"/>
      <c r="B922" s="20"/>
      <c r="C922" s="20"/>
      <c r="D922" s="20"/>
      <c r="E922" s="20"/>
      <c r="F922" s="20"/>
      <c r="G922" s="20"/>
      <c r="H922" s="20"/>
      <c r="I922" s="20"/>
      <c r="J922" s="32"/>
      <c r="K922" s="12">
        <f t="shared" si="105"/>
        <v>0</v>
      </c>
      <c r="L922" s="12">
        <f t="shared" si="106"/>
        <v>0</v>
      </c>
      <c r="M922" s="12">
        <f t="shared" si="107"/>
        <v>0</v>
      </c>
      <c r="N922" s="12">
        <f t="shared" si="108"/>
        <v>0</v>
      </c>
      <c r="O922" s="12">
        <f t="shared" si="109"/>
        <v>0</v>
      </c>
      <c r="P922" s="12">
        <f t="shared" si="110"/>
        <v>0</v>
      </c>
      <c r="Q922" s="12">
        <f t="shared" si="111"/>
        <v>0</v>
      </c>
      <c r="R922" s="12">
        <f>IF(E922&lt;1,0,IF(A922&lt;(Støtteark!$H$4-5),0,(IF(G922="Utførelse",(K922+L922+M922+N922+O922+P922),IF(G922="Fagkontroll",(Q922),0)))))</f>
        <v>0</v>
      </c>
      <c r="S922" s="12">
        <f>IF(A922&lt;(Støtteark!$H$4-5),0,B922)</f>
        <v>0</v>
      </c>
    </row>
    <row r="923" spans="1:19" x14ac:dyDescent="0.25">
      <c r="A923" s="20"/>
      <c r="B923" s="20"/>
      <c r="C923" s="20"/>
      <c r="D923" s="20"/>
      <c r="E923" s="20"/>
      <c r="F923" s="20"/>
      <c r="G923" s="20"/>
      <c r="H923" s="20"/>
      <c r="I923" s="20"/>
      <c r="J923" s="32"/>
      <c r="K923" s="12">
        <f t="shared" si="105"/>
        <v>0</v>
      </c>
      <c r="L923" s="12">
        <f t="shared" si="106"/>
        <v>0</v>
      </c>
      <c r="M923" s="12">
        <f t="shared" si="107"/>
        <v>0</v>
      </c>
      <c r="N923" s="12">
        <f t="shared" si="108"/>
        <v>0</v>
      </c>
      <c r="O923" s="12">
        <f t="shared" si="109"/>
        <v>0</v>
      </c>
      <c r="P923" s="12">
        <f t="shared" si="110"/>
        <v>0</v>
      </c>
      <c r="Q923" s="12">
        <f t="shared" si="111"/>
        <v>0</v>
      </c>
      <c r="R923" s="12">
        <f>IF(E923&lt;1,0,IF(A923&lt;(Støtteark!$H$4-5),0,(IF(G923="Utførelse",(K923+L923+M923+N923+O923+P923),IF(G923="Fagkontroll",(Q923),0)))))</f>
        <v>0</v>
      </c>
      <c r="S923" s="12">
        <f>IF(A923&lt;(Støtteark!$H$4-5),0,B923)</f>
        <v>0</v>
      </c>
    </row>
    <row r="924" spans="1:19" x14ac:dyDescent="0.25">
      <c r="A924" s="20"/>
      <c r="B924" s="20"/>
      <c r="C924" s="20"/>
      <c r="D924" s="20"/>
      <c r="E924" s="20"/>
      <c r="F924" s="20"/>
      <c r="G924" s="20"/>
      <c r="H924" s="20"/>
      <c r="I924" s="20"/>
      <c r="J924" s="32"/>
      <c r="K924" s="12">
        <f t="shared" si="105"/>
        <v>0</v>
      </c>
      <c r="L924" s="12">
        <f t="shared" si="106"/>
        <v>0</v>
      </c>
      <c r="M924" s="12">
        <f t="shared" si="107"/>
        <v>0</v>
      </c>
      <c r="N924" s="12">
        <f t="shared" si="108"/>
        <v>0</v>
      </c>
      <c r="O924" s="12">
        <f t="shared" si="109"/>
        <v>0</v>
      </c>
      <c r="P924" s="12">
        <f t="shared" si="110"/>
        <v>0</v>
      </c>
      <c r="Q924" s="12">
        <f t="shared" si="111"/>
        <v>0</v>
      </c>
      <c r="R924" s="12">
        <f>IF(E924&lt;1,0,IF(A924&lt;(Støtteark!$H$4-5),0,(IF(G924="Utførelse",(K924+L924+M924+N924+O924+P924),IF(G924="Fagkontroll",(Q924),0)))))</f>
        <v>0</v>
      </c>
      <c r="S924" s="12">
        <f>IF(A924&lt;(Støtteark!$H$4-5),0,B924)</f>
        <v>0</v>
      </c>
    </row>
    <row r="925" spans="1:19" x14ac:dyDescent="0.25">
      <c r="A925" s="20"/>
      <c r="B925" s="20"/>
      <c r="C925" s="20"/>
      <c r="D925" s="20"/>
      <c r="E925" s="20"/>
      <c r="F925" s="20"/>
      <c r="G925" s="20"/>
      <c r="H925" s="20"/>
      <c r="I925" s="20"/>
      <c r="J925" s="32"/>
      <c r="K925" s="12">
        <f t="shared" si="105"/>
        <v>0</v>
      </c>
      <c r="L925" s="12">
        <f t="shared" si="106"/>
        <v>0</v>
      </c>
      <c r="M925" s="12">
        <f t="shared" si="107"/>
        <v>0</v>
      </c>
      <c r="N925" s="12">
        <f t="shared" si="108"/>
        <v>0</v>
      </c>
      <c r="O925" s="12">
        <f t="shared" si="109"/>
        <v>0</v>
      </c>
      <c r="P925" s="12">
        <f t="shared" si="110"/>
        <v>0</v>
      </c>
      <c r="Q925" s="12">
        <f t="shared" si="111"/>
        <v>0</v>
      </c>
      <c r="R925" s="12">
        <f>IF(E925&lt;1,0,IF(A925&lt;(Støtteark!$H$4-5),0,(IF(G925="Utførelse",(K925+L925+M925+N925+O925+P925),IF(G925="Fagkontroll",(Q925),0)))))</f>
        <v>0</v>
      </c>
      <c r="S925" s="12">
        <f>IF(A925&lt;(Støtteark!$H$4-5),0,B925)</f>
        <v>0</v>
      </c>
    </row>
    <row r="926" spans="1:19" x14ac:dyDescent="0.25">
      <c r="A926" s="20"/>
      <c r="B926" s="20"/>
      <c r="C926" s="20"/>
      <c r="D926" s="20"/>
      <c r="E926" s="20"/>
      <c r="F926" s="20"/>
      <c r="G926" s="20"/>
      <c r="H926" s="20"/>
      <c r="I926" s="20"/>
      <c r="J926" s="32"/>
      <c r="K926" s="12">
        <f t="shared" si="105"/>
        <v>0</v>
      </c>
      <c r="L926" s="12">
        <f t="shared" si="106"/>
        <v>0</v>
      </c>
      <c r="M926" s="12">
        <f t="shared" si="107"/>
        <v>0</v>
      </c>
      <c r="N926" s="12">
        <f t="shared" si="108"/>
        <v>0</v>
      </c>
      <c r="O926" s="12">
        <f t="shared" si="109"/>
        <v>0</v>
      </c>
      <c r="P926" s="12">
        <f t="shared" si="110"/>
        <v>0</v>
      </c>
      <c r="Q926" s="12">
        <f t="shared" si="111"/>
        <v>0</v>
      </c>
      <c r="R926" s="12">
        <f>IF(E926&lt;1,0,IF(A926&lt;(Støtteark!$H$4-5),0,(IF(G926="Utførelse",(K926+L926+M926+N926+O926+P926),IF(G926="Fagkontroll",(Q926),0)))))</f>
        <v>0</v>
      </c>
      <c r="S926" s="12">
        <f>IF(A926&lt;(Støtteark!$H$4-5),0,B926)</f>
        <v>0</v>
      </c>
    </row>
    <row r="927" spans="1:19" x14ac:dyDescent="0.25">
      <c r="A927" s="20"/>
      <c r="B927" s="20"/>
      <c r="C927" s="20"/>
      <c r="D927" s="20"/>
      <c r="E927" s="20"/>
      <c r="F927" s="20"/>
      <c r="G927" s="20"/>
      <c r="H927" s="20"/>
      <c r="I927" s="20"/>
      <c r="J927" s="32"/>
      <c r="K927" s="12">
        <f t="shared" si="105"/>
        <v>0</v>
      </c>
      <c r="L927" s="12">
        <f t="shared" si="106"/>
        <v>0</v>
      </c>
      <c r="M927" s="12">
        <f t="shared" si="107"/>
        <v>0</v>
      </c>
      <c r="N927" s="12">
        <f t="shared" si="108"/>
        <v>0</v>
      </c>
      <c r="O927" s="12">
        <f t="shared" si="109"/>
        <v>0</v>
      </c>
      <c r="P927" s="12">
        <f t="shared" si="110"/>
        <v>0</v>
      </c>
      <c r="Q927" s="12">
        <f t="shared" si="111"/>
        <v>0</v>
      </c>
      <c r="R927" s="12">
        <f>IF(E927&lt;1,0,IF(A927&lt;(Støtteark!$H$4-5),0,(IF(G927="Utførelse",(K927+L927+M927+N927+O927+P927),IF(G927="Fagkontroll",(Q927),0)))))</f>
        <v>0</v>
      </c>
      <c r="S927" s="12">
        <f>IF(A927&lt;(Støtteark!$H$4-5),0,B927)</f>
        <v>0</v>
      </c>
    </row>
    <row r="928" spans="1:19" x14ac:dyDescent="0.25">
      <c r="A928" s="20"/>
      <c r="B928" s="20"/>
      <c r="C928" s="20"/>
      <c r="D928" s="20"/>
      <c r="E928" s="20"/>
      <c r="F928" s="20"/>
      <c r="G928" s="20"/>
      <c r="H928" s="20"/>
      <c r="I928" s="20"/>
      <c r="J928" s="32"/>
      <c r="K928" s="12">
        <f t="shared" si="105"/>
        <v>0</v>
      </c>
      <c r="L928" s="12">
        <f t="shared" si="106"/>
        <v>0</v>
      </c>
      <c r="M928" s="12">
        <f t="shared" si="107"/>
        <v>0</v>
      </c>
      <c r="N928" s="12">
        <f t="shared" si="108"/>
        <v>0</v>
      </c>
      <c r="O928" s="12">
        <f t="shared" si="109"/>
        <v>0</v>
      </c>
      <c r="P928" s="12">
        <f t="shared" si="110"/>
        <v>0</v>
      </c>
      <c r="Q928" s="12">
        <f t="shared" si="111"/>
        <v>0</v>
      </c>
      <c r="R928" s="12">
        <f>IF(E928&lt;1,0,IF(A928&lt;(Støtteark!$H$4-5),0,(IF(G928="Utførelse",(K928+L928+M928+N928+O928+P928),IF(G928="Fagkontroll",(Q928),0)))))</f>
        <v>0</v>
      </c>
      <c r="S928" s="12">
        <f>IF(A928&lt;(Støtteark!$H$4-5),0,B928)</f>
        <v>0</v>
      </c>
    </row>
    <row r="929" spans="1:19" x14ac:dyDescent="0.25">
      <c r="A929" s="20"/>
      <c r="B929" s="20"/>
      <c r="C929" s="20"/>
      <c r="D929" s="20"/>
      <c r="E929" s="20"/>
      <c r="F929" s="20"/>
      <c r="G929" s="20"/>
      <c r="H929" s="20"/>
      <c r="I929" s="20"/>
      <c r="J929" s="32"/>
      <c r="K929" s="12">
        <f t="shared" si="105"/>
        <v>0</v>
      </c>
      <c r="L929" s="12">
        <f t="shared" si="106"/>
        <v>0</v>
      </c>
      <c r="M929" s="12">
        <f t="shared" si="107"/>
        <v>0</v>
      </c>
      <c r="N929" s="12">
        <f t="shared" si="108"/>
        <v>0</v>
      </c>
      <c r="O929" s="12">
        <f t="shared" si="109"/>
        <v>0</v>
      </c>
      <c r="P929" s="12">
        <f t="shared" si="110"/>
        <v>0</v>
      </c>
      <c r="Q929" s="12">
        <f t="shared" si="111"/>
        <v>0</v>
      </c>
      <c r="R929" s="12">
        <f>IF(E929&lt;1,0,IF(A929&lt;(Støtteark!$H$4-5),0,(IF(G929="Utførelse",(K929+L929+M929+N929+O929+P929),IF(G929="Fagkontroll",(Q929),0)))))</f>
        <v>0</v>
      </c>
      <c r="S929" s="12">
        <f>IF(A929&lt;(Støtteark!$H$4-5),0,B929)</f>
        <v>0</v>
      </c>
    </row>
    <row r="930" spans="1:19" x14ac:dyDescent="0.25">
      <c r="A930" s="20"/>
      <c r="B930" s="20"/>
      <c r="C930" s="20"/>
      <c r="D930" s="20"/>
      <c r="E930" s="20"/>
      <c r="F930" s="20"/>
      <c r="G930" s="20"/>
      <c r="H930" s="20"/>
      <c r="I930" s="20"/>
      <c r="J930" s="32"/>
      <c r="K930" s="12">
        <f t="shared" si="105"/>
        <v>0</v>
      </c>
      <c r="L930" s="12">
        <f t="shared" si="106"/>
        <v>0</v>
      </c>
      <c r="M930" s="12">
        <f t="shared" si="107"/>
        <v>0</v>
      </c>
      <c r="N930" s="12">
        <f t="shared" si="108"/>
        <v>0</v>
      </c>
      <c r="O930" s="12">
        <f t="shared" si="109"/>
        <v>0</v>
      </c>
      <c r="P930" s="12">
        <f t="shared" si="110"/>
        <v>0</v>
      </c>
      <c r="Q930" s="12">
        <f t="shared" si="111"/>
        <v>0</v>
      </c>
      <c r="R930" s="12">
        <f>IF(E930&lt;1,0,IF(A930&lt;(Støtteark!$H$4-5),0,(IF(G930="Utførelse",(K930+L930+M930+N930+O930+P930),IF(G930="Fagkontroll",(Q930),0)))))</f>
        <v>0</v>
      </c>
      <c r="S930" s="12">
        <f>IF(A930&lt;(Støtteark!$H$4-5),0,B930)</f>
        <v>0</v>
      </c>
    </row>
    <row r="931" spans="1:19" x14ac:dyDescent="0.25">
      <c r="A931" s="20"/>
      <c r="B931" s="20"/>
      <c r="C931" s="20"/>
      <c r="D931" s="20"/>
      <c r="E931" s="20"/>
      <c r="F931" s="20"/>
      <c r="G931" s="20"/>
      <c r="H931" s="20"/>
      <c r="I931" s="20"/>
      <c r="J931" s="32"/>
      <c r="K931" s="12">
        <f t="shared" si="105"/>
        <v>0</v>
      </c>
      <c r="L931" s="12">
        <f t="shared" si="106"/>
        <v>0</v>
      </c>
      <c r="M931" s="12">
        <f t="shared" si="107"/>
        <v>0</v>
      </c>
      <c r="N931" s="12">
        <f t="shared" si="108"/>
        <v>0</v>
      </c>
      <c r="O931" s="12">
        <f t="shared" si="109"/>
        <v>0</v>
      </c>
      <c r="P931" s="12">
        <f t="shared" si="110"/>
        <v>0</v>
      </c>
      <c r="Q931" s="12">
        <f t="shared" si="111"/>
        <v>0</v>
      </c>
      <c r="R931" s="12">
        <f>IF(E931&lt;1,0,IF(A931&lt;(Støtteark!$H$4-5),0,(IF(G931="Utførelse",(K931+L931+M931+N931+O931+P931),IF(G931="Fagkontroll",(Q931),0)))))</f>
        <v>0</v>
      </c>
      <c r="S931" s="12">
        <f>IF(A931&lt;(Støtteark!$H$4-5),0,B931)</f>
        <v>0</v>
      </c>
    </row>
    <row r="932" spans="1:19" x14ac:dyDescent="0.25">
      <c r="A932" s="20"/>
      <c r="B932" s="20"/>
      <c r="C932" s="20"/>
      <c r="D932" s="20"/>
      <c r="E932" s="20"/>
      <c r="F932" s="20"/>
      <c r="G932" s="20"/>
      <c r="H932" s="20"/>
      <c r="I932" s="20"/>
      <c r="J932" s="32"/>
      <c r="K932" s="12">
        <f t="shared" si="105"/>
        <v>0</v>
      </c>
      <c r="L932" s="12">
        <f t="shared" si="106"/>
        <v>0</v>
      </c>
      <c r="M932" s="12">
        <f t="shared" si="107"/>
        <v>0</v>
      </c>
      <c r="N932" s="12">
        <f t="shared" si="108"/>
        <v>0</v>
      </c>
      <c r="O932" s="12">
        <f t="shared" si="109"/>
        <v>0</v>
      </c>
      <c r="P932" s="12">
        <f t="shared" si="110"/>
        <v>0</v>
      </c>
      <c r="Q932" s="12">
        <f t="shared" si="111"/>
        <v>0</v>
      </c>
      <c r="R932" s="12">
        <f>IF(E932&lt;1,0,IF(A932&lt;(Støtteark!$H$4-5),0,(IF(G932="Utførelse",(K932+L932+M932+N932+O932+P932),IF(G932="Fagkontroll",(Q932),0)))))</f>
        <v>0</v>
      </c>
      <c r="S932" s="12">
        <f>IF(A932&lt;(Støtteark!$H$4-5),0,B932)</f>
        <v>0</v>
      </c>
    </row>
    <row r="933" spans="1:19" x14ac:dyDescent="0.25">
      <c r="A933" s="20"/>
      <c r="B933" s="20"/>
      <c r="C933" s="20"/>
      <c r="D933" s="20"/>
      <c r="E933" s="20"/>
      <c r="F933" s="20"/>
      <c r="G933" s="20"/>
      <c r="H933" s="20"/>
      <c r="I933" s="20"/>
      <c r="J933" s="32"/>
      <c r="K933" s="12">
        <f t="shared" si="105"/>
        <v>0</v>
      </c>
      <c r="L933" s="12">
        <f t="shared" si="106"/>
        <v>0</v>
      </c>
      <c r="M933" s="12">
        <f t="shared" si="107"/>
        <v>0</v>
      </c>
      <c r="N933" s="12">
        <f t="shared" si="108"/>
        <v>0</v>
      </c>
      <c r="O933" s="12">
        <f t="shared" si="109"/>
        <v>0</v>
      </c>
      <c r="P933" s="12">
        <f t="shared" si="110"/>
        <v>0</v>
      </c>
      <c r="Q933" s="12">
        <f t="shared" si="111"/>
        <v>0</v>
      </c>
      <c r="R933" s="12">
        <f>IF(E933&lt;1,0,IF(A933&lt;(Støtteark!$H$4-5),0,(IF(G933="Utførelse",(K933+L933+M933+N933+O933+P933),IF(G933="Fagkontroll",(Q933),0)))))</f>
        <v>0</v>
      </c>
      <c r="S933" s="12">
        <f>IF(A933&lt;(Støtteark!$H$4-5),0,B933)</f>
        <v>0</v>
      </c>
    </row>
    <row r="934" spans="1:19" x14ac:dyDescent="0.25">
      <c r="A934" s="20"/>
      <c r="B934" s="20"/>
      <c r="C934" s="20"/>
      <c r="D934" s="20"/>
      <c r="E934" s="20"/>
      <c r="F934" s="20"/>
      <c r="G934" s="20"/>
      <c r="H934" s="20"/>
      <c r="I934" s="20"/>
      <c r="J934" s="32"/>
      <c r="K934" s="12">
        <f t="shared" si="105"/>
        <v>0</v>
      </c>
      <c r="L934" s="12">
        <f t="shared" si="106"/>
        <v>0</v>
      </c>
      <c r="M934" s="12">
        <f t="shared" si="107"/>
        <v>0</v>
      </c>
      <c r="N934" s="12">
        <f t="shared" si="108"/>
        <v>0</v>
      </c>
      <c r="O934" s="12">
        <f t="shared" si="109"/>
        <v>0</v>
      </c>
      <c r="P934" s="12">
        <f t="shared" si="110"/>
        <v>0</v>
      </c>
      <c r="Q934" s="12">
        <f t="shared" si="111"/>
        <v>0</v>
      </c>
      <c r="R934" s="12">
        <f>IF(E934&lt;1,0,IF(A934&lt;(Støtteark!$H$4-5),0,(IF(G934="Utførelse",(K934+L934+M934+N934+O934+P934),IF(G934="Fagkontroll",(Q934),0)))))</f>
        <v>0</v>
      </c>
      <c r="S934" s="12">
        <f>IF(A934&lt;(Støtteark!$H$4-5),0,B934)</f>
        <v>0</v>
      </c>
    </row>
    <row r="935" spans="1:19" x14ac:dyDescent="0.25">
      <c r="A935" s="20"/>
      <c r="B935" s="20"/>
      <c r="C935" s="20"/>
      <c r="D935" s="20"/>
      <c r="E935" s="20"/>
      <c r="F935" s="20"/>
      <c r="G935" s="20"/>
      <c r="H935" s="20"/>
      <c r="I935" s="20"/>
      <c r="J935" s="32"/>
      <c r="K935" s="12">
        <f t="shared" si="105"/>
        <v>0</v>
      </c>
      <c r="L935" s="12">
        <f t="shared" si="106"/>
        <v>0</v>
      </c>
      <c r="M935" s="12">
        <f t="shared" si="107"/>
        <v>0</v>
      </c>
      <c r="N935" s="12">
        <f t="shared" si="108"/>
        <v>0</v>
      </c>
      <c r="O935" s="12">
        <f t="shared" si="109"/>
        <v>0</v>
      </c>
      <c r="P935" s="12">
        <f t="shared" si="110"/>
        <v>0</v>
      </c>
      <c r="Q935" s="12">
        <f t="shared" si="111"/>
        <v>0</v>
      </c>
      <c r="R935" s="12">
        <f>IF(E935&lt;1,0,IF(A935&lt;(Støtteark!$H$4-5),0,(IF(G935="Utførelse",(K935+L935+M935+N935+O935+P935),IF(G935="Fagkontroll",(Q935),0)))))</f>
        <v>0</v>
      </c>
      <c r="S935" s="12">
        <f>IF(A935&lt;(Støtteark!$H$4-5),0,B935)</f>
        <v>0</v>
      </c>
    </row>
    <row r="936" spans="1:19" x14ac:dyDescent="0.25">
      <c r="A936" s="20"/>
      <c r="B936" s="20"/>
      <c r="C936" s="20"/>
      <c r="D936" s="20"/>
      <c r="E936" s="20"/>
      <c r="F936" s="20"/>
      <c r="G936" s="20"/>
      <c r="H936" s="20"/>
      <c r="I936" s="20"/>
      <c r="J936" s="32"/>
      <c r="K936" s="12">
        <f t="shared" si="105"/>
        <v>0</v>
      </c>
      <c r="L936" s="12">
        <f t="shared" si="106"/>
        <v>0</v>
      </c>
      <c r="M936" s="12">
        <f t="shared" si="107"/>
        <v>0</v>
      </c>
      <c r="N936" s="12">
        <f t="shared" si="108"/>
        <v>0</v>
      </c>
      <c r="O936" s="12">
        <f t="shared" si="109"/>
        <v>0</v>
      </c>
      <c r="P936" s="12">
        <f t="shared" si="110"/>
        <v>0</v>
      </c>
      <c r="Q936" s="12">
        <f t="shared" si="111"/>
        <v>0</v>
      </c>
      <c r="R936" s="12">
        <f>IF(E936&lt;1,0,IF(A936&lt;(Støtteark!$H$4-5),0,(IF(G936="Utførelse",(K936+L936+M936+N936+O936+P936),IF(G936="Fagkontroll",(Q936),0)))))</f>
        <v>0</v>
      </c>
      <c r="S936" s="12">
        <f>IF(A936&lt;(Støtteark!$H$4-5),0,B936)</f>
        <v>0</v>
      </c>
    </row>
    <row r="937" spans="1:19" x14ac:dyDescent="0.25">
      <c r="A937" s="20"/>
      <c r="B937" s="20"/>
      <c r="C937" s="20"/>
      <c r="D937" s="20"/>
      <c r="E937" s="20"/>
      <c r="F937" s="20"/>
      <c r="G937" s="20"/>
      <c r="H937" s="20"/>
      <c r="I937" s="20"/>
      <c r="J937" s="32"/>
      <c r="K937" s="12">
        <f t="shared" si="105"/>
        <v>0</v>
      </c>
      <c r="L937" s="12">
        <f t="shared" si="106"/>
        <v>0</v>
      </c>
      <c r="M937" s="12">
        <f t="shared" si="107"/>
        <v>0</v>
      </c>
      <c r="N937" s="12">
        <f t="shared" si="108"/>
        <v>0</v>
      </c>
      <c r="O937" s="12">
        <f t="shared" si="109"/>
        <v>0</v>
      </c>
      <c r="P937" s="12">
        <f t="shared" si="110"/>
        <v>0</v>
      </c>
      <c r="Q937" s="12">
        <f t="shared" si="111"/>
        <v>0</v>
      </c>
      <c r="R937" s="12">
        <f>IF(E937&lt;1,0,IF(A937&lt;(Støtteark!$H$4-5),0,(IF(G937="Utførelse",(K937+L937+M937+N937+O937+P937),IF(G937="Fagkontroll",(Q937),0)))))</f>
        <v>0</v>
      </c>
      <c r="S937" s="12">
        <f>IF(A937&lt;(Støtteark!$H$4-5),0,B937)</f>
        <v>0</v>
      </c>
    </row>
    <row r="938" spans="1:19" x14ac:dyDescent="0.25">
      <c r="A938" s="20"/>
      <c r="B938" s="20"/>
      <c r="C938" s="20"/>
      <c r="D938" s="20"/>
      <c r="E938" s="20"/>
      <c r="F938" s="20"/>
      <c r="G938" s="20"/>
      <c r="H938" s="20"/>
      <c r="I938" s="20"/>
      <c r="J938" s="32"/>
      <c r="K938" s="12">
        <f t="shared" si="105"/>
        <v>0</v>
      </c>
      <c r="L938" s="12">
        <f t="shared" si="106"/>
        <v>0</v>
      </c>
      <c r="M938" s="12">
        <f t="shared" si="107"/>
        <v>0</v>
      </c>
      <c r="N938" s="12">
        <f t="shared" si="108"/>
        <v>0</v>
      </c>
      <c r="O938" s="12">
        <f t="shared" si="109"/>
        <v>0</v>
      </c>
      <c r="P938" s="12">
        <f t="shared" si="110"/>
        <v>0</v>
      </c>
      <c r="Q938" s="12">
        <f t="shared" si="111"/>
        <v>0</v>
      </c>
      <c r="R938" s="12">
        <f>IF(E938&lt;1,0,IF(A938&lt;(Støtteark!$H$4-5),0,(IF(G938="Utførelse",(K938+L938+M938+N938+O938+P938),IF(G938="Fagkontroll",(Q938),0)))))</f>
        <v>0</v>
      </c>
      <c r="S938" s="12">
        <f>IF(A938&lt;(Støtteark!$H$4-5),0,B938)</f>
        <v>0</v>
      </c>
    </row>
    <row r="939" spans="1:19" x14ac:dyDescent="0.25">
      <c r="A939" s="20"/>
      <c r="B939" s="20"/>
      <c r="C939" s="20"/>
      <c r="D939" s="20"/>
      <c r="E939" s="20"/>
      <c r="F939" s="20"/>
      <c r="G939" s="20"/>
      <c r="H939" s="20"/>
      <c r="I939" s="20"/>
      <c r="J939" s="32"/>
      <c r="K939" s="12">
        <f t="shared" si="105"/>
        <v>0</v>
      </c>
      <c r="L939" s="12">
        <f t="shared" si="106"/>
        <v>0</v>
      </c>
      <c r="M939" s="12">
        <f t="shared" si="107"/>
        <v>0</v>
      </c>
      <c r="N939" s="12">
        <f t="shared" si="108"/>
        <v>0</v>
      </c>
      <c r="O939" s="12">
        <f t="shared" si="109"/>
        <v>0</v>
      </c>
      <c r="P939" s="12">
        <f t="shared" si="110"/>
        <v>0</v>
      </c>
      <c r="Q939" s="12">
        <f t="shared" si="111"/>
        <v>0</v>
      </c>
      <c r="R939" s="12">
        <f>IF(E939&lt;1,0,IF(A939&lt;(Støtteark!$H$4-5),0,(IF(G939="Utførelse",(K939+L939+M939+N939+O939+P939),IF(G939="Fagkontroll",(Q939),0)))))</f>
        <v>0</v>
      </c>
      <c r="S939" s="12">
        <f>IF(A939&lt;(Støtteark!$H$4-5),0,B939)</f>
        <v>0</v>
      </c>
    </row>
    <row r="940" spans="1:19" x14ac:dyDescent="0.25">
      <c r="A940" s="20"/>
      <c r="B940" s="20"/>
      <c r="C940" s="20"/>
      <c r="D940" s="20"/>
      <c r="E940" s="20"/>
      <c r="F940" s="20"/>
      <c r="G940" s="20"/>
      <c r="H940" s="20"/>
      <c r="I940" s="20"/>
      <c r="J940" s="32"/>
      <c r="K940" s="12">
        <f t="shared" si="105"/>
        <v>0</v>
      </c>
      <c r="L940" s="12">
        <f t="shared" si="106"/>
        <v>0</v>
      </c>
      <c r="M940" s="12">
        <f t="shared" si="107"/>
        <v>0</v>
      </c>
      <c r="N940" s="12">
        <f t="shared" si="108"/>
        <v>0</v>
      </c>
      <c r="O940" s="12">
        <f t="shared" si="109"/>
        <v>0</v>
      </c>
      <c r="P940" s="12">
        <f t="shared" si="110"/>
        <v>0</v>
      </c>
      <c r="Q940" s="12">
        <f t="shared" si="111"/>
        <v>0</v>
      </c>
      <c r="R940" s="12">
        <f>IF(E940&lt;1,0,IF(A940&lt;(Støtteark!$H$4-5),0,(IF(G940="Utførelse",(K940+L940+M940+N940+O940+P940),IF(G940="Fagkontroll",(Q940),0)))))</f>
        <v>0</v>
      </c>
      <c r="S940" s="12">
        <f>IF(A940&lt;(Støtteark!$H$4-5),0,B940)</f>
        <v>0</v>
      </c>
    </row>
    <row r="941" spans="1:19" x14ac:dyDescent="0.25">
      <c r="A941" s="20"/>
      <c r="B941" s="20"/>
      <c r="C941" s="20"/>
      <c r="D941" s="20"/>
      <c r="E941" s="20"/>
      <c r="F941" s="20"/>
      <c r="G941" s="20"/>
      <c r="H941" s="20"/>
      <c r="I941" s="20"/>
      <c r="J941" s="32"/>
      <c r="K941" s="12">
        <f t="shared" si="105"/>
        <v>0</v>
      </c>
      <c r="L941" s="12">
        <f t="shared" si="106"/>
        <v>0</v>
      </c>
      <c r="M941" s="12">
        <f t="shared" si="107"/>
        <v>0</v>
      </c>
      <c r="N941" s="12">
        <f t="shared" si="108"/>
        <v>0</v>
      </c>
      <c r="O941" s="12">
        <f t="shared" si="109"/>
        <v>0</v>
      </c>
      <c r="P941" s="12">
        <f t="shared" si="110"/>
        <v>0</v>
      </c>
      <c r="Q941" s="12">
        <f t="shared" si="111"/>
        <v>0</v>
      </c>
      <c r="R941" s="12">
        <f>IF(E941&lt;1,0,IF(A941&lt;(Støtteark!$H$4-5),0,(IF(G941="Utførelse",(K941+L941+M941+N941+O941+P941),IF(G941="Fagkontroll",(Q941),0)))))</f>
        <v>0</v>
      </c>
      <c r="S941" s="12">
        <f>IF(A941&lt;(Støtteark!$H$4-5),0,B941)</f>
        <v>0</v>
      </c>
    </row>
    <row r="942" spans="1:19" x14ac:dyDescent="0.25">
      <c r="A942" s="20"/>
      <c r="B942" s="20"/>
      <c r="C942" s="20"/>
      <c r="D942" s="20"/>
      <c r="E942" s="20"/>
      <c r="F942" s="20"/>
      <c r="G942" s="20"/>
      <c r="H942" s="20"/>
      <c r="I942" s="20"/>
      <c r="J942" s="32"/>
      <c r="K942" s="12">
        <f t="shared" si="105"/>
        <v>0</v>
      </c>
      <c r="L942" s="12">
        <f t="shared" si="106"/>
        <v>0</v>
      </c>
      <c r="M942" s="12">
        <f t="shared" si="107"/>
        <v>0</v>
      </c>
      <c r="N942" s="12">
        <f t="shared" si="108"/>
        <v>0</v>
      </c>
      <c r="O942" s="12">
        <f t="shared" si="109"/>
        <v>0</v>
      </c>
      <c r="P942" s="12">
        <f t="shared" si="110"/>
        <v>0</v>
      </c>
      <c r="Q942" s="12">
        <f t="shared" si="111"/>
        <v>0</v>
      </c>
      <c r="R942" s="12">
        <f>IF(E942&lt;1,0,IF(A942&lt;(Støtteark!$H$4-5),0,(IF(G942="Utførelse",(K942+L942+M942+N942+O942+P942),IF(G942="Fagkontroll",(Q942),0)))))</f>
        <v>0</v>
      </c>
      <c r="S942" s="12">
        <f>IF(A942&lt;(Støtteark!$H$4-5),0,B942)</f>
        <v>0</v>
      </c>
    </row>
    <row r="943" spans="1:19" x14ac:dyDescent="0.25">
      <c r="A943" s="20"/>
      <c r="B943" s="20"/>
      <c r="C943" s="20"/>
      <c r="D943" s="20"/>
      <c r="E943" s="20"/>
      <c r="F943" s="20"/>
      <c r="G943" s="20"/>
      <c r="H943" s="20"/>
      <c r="I943" s="20"/>
      <c r="J943" s="32"/>
      <c r="K943" s="12">
        <f t="shared" si="105"/>
        <v>0</v>
      </c>
      <c r="L943" s="12">
        <f t="shared" si="106"/>
        <v>0</v>
      </c>
      <c r="M943" s="12">
        <f t="shared" si="107"/>
        <v>0</v>
      </c>
      <c r="N943" s="12">
        <f t="shared" si="108"/>
        <v>0</v>
      </c>
      <c r="O943" s="12">
        <f t="shared" si="109"/>
        <v>0</v>
      </c>
      <c r="P943" s="12">
        <f t="shared" si="110"/>
        <v>0</v>
      </c>
      <c r="Q943" s="12">
        <f t="shared" si="111"/>
        <v>0</v>
      </c>
      <c r="R943" s="12">
        <f>IF(E943&lt;1,0,IF(A943&lt;(Støtteark!$H$4-5),0,(IF(G943="Utførelse",(K943+L943+M943+N943+O943+P943),IF(G943="Fagkontroll",(Q943),0)))))</f>
        <v>0</v>
      </c>
      <c r="S943" s="12">
        <f>IF(A943&lt;(Støtteark!$H$4-5),0,B943)</f>
        <v>0</v>
      </c>
    </row>
    <row r="944" spans="1:19" x14ac:dyDescent="0.25">
      <c r="A944" s="20"/>
      <c r="B944" s="20"/>
      <c r="C944" s="20"/>
      <c r="D944" s="20"/>
      <c r="E944" s="20"/>
      <c r="F944" s="20"/>
      <c r="G944" s="20"/>
      <c r="H944" s="20"/>
      <c r="I944" s="20"/>
      <c r="J944" s="32"/>
      <c r="K944" s="12">
        <f t="shared" si="105"/>
        <v>0</v>
      </c>
      <c r="L944" s="12">
        <f t="shared" si="106"/>
        <v>0</v>
      </c>
      <c r="M944" s="12">
        <f t="shared" si="107"/>
        <v>0</v>
      </c>
      <c r="N944" s="12">
        <f t="shared" si="108"/>
        <v>0</v>
      </c>
      <c r="O944" s="12">
        <f t="shared" si="109"/>
        <v>0</v>
      </c>
      <c r="P944" s="12">
        <f t="shared" si="110"/>
        <v>0</v>
      </c>
      <c r="Q944" s="12">
        <f t="shared" si="111"/>
        <v>0</v>
      </c>
      <c r="R944" s="12">
        <f>IF(E944&lt;1,0,IF(A944&lt;(Støtteark!$H$4-5),0,(IF(G944="Utførelse",(K944+L944+M944+N944+O944+P944),IF(G944="Fagkontroll",(Q944),0)))))</f>
        <v>0</v>
      </c>
      <c r="S944" s="12">
        <f>IF(A944&lt;(Støtteark!$H$4-5),0,B944)</f>
        <v>0</v>
      </c>
    </row>
    <row r="945" spans="1:19" x14ac:dyDescent="0.25">
      <c r="A945" s="20"/>
      <c r="B945" s="20"/>
      <c r="C945" s="20"/>
      <c r="D945" s="20"/>
      <c r="E945" s="20"/>
      <c r="F945" s="20"/>
      <c r="G945" s="20"/>
      <c r="H945" s="20"/>
      <c r="I945" s="20"/>
      <c r="J945" s="32"/>
      <c r="K945" s="12">
        <f t="shared" si="105"/>
        <v>0</v>
      </c>
      <c r="L945" s="12">
        <f t="shared" si="106"/>
        <v>0</v>
      </c>
      <c r="M945" s="12">
        <f t="shared" si="107"/>
        <v>0</v>
      </c>
      <c r="N945" s="12">
        <f t="shared" si="108"/>
        <v>0</v>
      </c>
      <c r="O945" s="12">
        <f t="shared" si="109"/>
        <v>0</v>
      </c>
      <c r="P945" s="12">
        <f t="shared" si="110"/>
        <v>0</v>
      </c>
      <c r="Q945" s="12">
        <f t="shared" si="111"/>
        <v>0</v>
      </c>
      <c r="R945" s="12">
        <f>IF(E945&lt;1,0,IF(A945&lt;(Støtteark!$H$4-5),0,(IF(G945="Utførelse",(K945+L945+M945+N945+O945+P945),IF(G945="Fagkontroll",(Q945),0)))))</f>
        <v>0</v>
      </c>
      <c r="S945" s="12">
        <f>IF(A945&lt;(Støtteark!$H$4-5),0,B945)</f>
        <v>0</v>
      </c>
    </row>
    <row r="946" spans="1:19" x14ac:dyDescent="0.25">
      <c r="A946" s="20"/>
      <c r="B946" s="20"/>
      <c r="C946" s="20"/>
      <c r="D946" s="20"/>
      <c r="E946" s="20"/>
      <c r="F946" s="20"/>
      <c r="G946" s="20"/>
      <c r="H946" s="20"/>
      <c r="I946" s="20"/>
      <c r="J946" s="32"/>
      <c r="K946" s="12">
        <f t="shared" si="105"/>
        <v>0</v>
      </c>
      <c r="L946" s="12">
        <f t="shared" si="106"/>
        <v>0</v>
      </c>
      <c r="M946" s="12">
        <f t="shared" si="107"/>
        <v>0</v>
      </c>
      <c r="N946" s="12">
        <f t="shared" si="108"/>
        <v>0</v>
      </c>
      <c r="O946" s="12">
        <f t="shared" si="109"/>
        <v>0</v>
      </c>
      <c r="P946" s="12">
        <f t="shared" si="110"/>
        <v>0</v>
      </c>
      <c r="Q946" s="12">
        <f t="shared" si="111"/>
        <v>0</v>
      </c>
      <c r="R946" s="12">
        <f>IF(E946&lt;1,0,IF(A946&lt;(Støtteark!$H$4-5),0,(IF(G946="Utførelse",(K946+L946+M946+N946+O946+P946),IF(G946="Fagkontroll",(Q946),0)))))</f>
        <v>0</v>
      </c>
      <c r="S946" s="12">
        <f>IF(A946&lt;(Støtteark!$H$4-5),0,B946)</f>
        <v>0</v>
      </c>
    </row>
    <row r="947" spans="1:19" x14ac:dyDescent="0.25">
      <c r="A947" s="20"/>
      <c r="B947" s="20"/>
      <c r="C947" s="20"/>
      <c r="D947" s="20"/>
      <c r="E947" s="20"/>
      <c r="F947" s="20"/>
      <c r="G947" s="20"/>
      <c r="H947" s="20"/>
      <c r="I947" s="20"/>
      <c r="J947" s="32"/>
      <c r="K947" s="12">
        <f t="shared" si="105"/>
        <v>0</v>
      </c>
      <c r="L947" s="12">
        <f t="shared" si="106"/>
        <v>0</v>
      </c>
      <c r="M947" s="12">
        <f t="shared" si="107"/>
        <v>0</v>
      </c>
      <c r="N947" s="12">
        <f t="shared" si="108"/>
        <v>0</v>
      </c>
      <c r="O947" s="12">
        <f t="shared" si="109"/>
        <v>0</v>
      </c>
      <c r="P947" s="12">
        <f t="shared" si="110"/>
        <v>0</v>
      </c>
      <c r="Q947" s="12">
        <f t="shared" si="111"/>
        <v>0</v>
      </c>
      <c r="R947" s="12">
        <f>IF(E947&lt;1,0,IF(A947&lt;(Støtteark!$H$4-5),0,(IF(G947="Utførelse",(K947+L947+M947+N947+O947+P947),IF(G947="Fagkontroll",(Q947),0)))))</f>
        <v>0</v>
      </c>
      <c r="S947" s="12">
        <f>IF(A947&lt;(Støtteark!$H$4-5),0,B947)</f>
        <v>0</v>
      </c>
    </row>
    <row r="948" spans="1:19" x14ac:dyDescent="0.25">
      <c r="A948" s="20"/>
      <c r="B948" s="20"/>
      <c r="C948" s="20"/>
      <c r="D948" s="20"/>
      <c r="E948" s="20"/>
      <c r="F948" s="20"/>
      <c r="G948" s="20"/>
      <c r="H948" s="20"/>
      <c r="I948" s="20"/>
      <c r="J948" s="32"/>
      <c r="K948" s="12">
        <f t="shared" si="105"/>
        <v>0</v>
      </c>
      <c r="L948" s="12">
        <f t="shared" si="106"/>
        <v>0</v>
      </c>
      <c r="M948" s="12">
        <f t="shared" si="107"/>
        <v>0</v>
      </c>
      <c r="N948" s="12">
        <f t="shared" si="108"/>
        <v>0</v>
      </c>
      <c r="O948" s="12">
        <f t="shared" si="109"/>
        <v>0</v>
      </c>
      <c r="P948" s="12">
        <f t="shared" si="110"/>
        <v>0</v>
      </c>
      <c r="Q948" s="12">
        <f t="shared" si="111"/>
        <v>0</v>
      </c>
      <c r="R948" s="12">
        <f>IF(E948&lt;1,0,IF(A948&lt;(Støtteark!$H$4-5),0,(IF(G948="Utførelse",(K948+L948+M948+N948+O948+P948),IF(G948="Fagkontroll",(Q948),0)))))</f>
        <v>0</v>
      </c>
      <c r="S948" s="12">
        <f>IF(A948&lt;(Støtteark!$H$4-5),0,B948)</f>
        <v>0</v>
      </c>
    </row>
    <row r="949" spans="1:19" x14ac:dyDescent="0.25">
      <c r="A949" s="20"/>
      <c r="B949" s="20"/>
      <c r="C949" s="20"/>
      <c r="D949" s="20"/>
      <c r="E949" s="20"/>
      <c r="F949" s="20"/>
      <c r="G949" s="20"/>
      <c r="H949" s="20"/>
      <c r="I949" s="20"/>
      <c r="J949" s="32"/>
      <c r="K949" s="12">
        <f t="shared" si="105"/>
        <v>0</v>
      </c>
      <c r="L949" s="12">
        <f t="shared" si="106"/>
        <v>0</v>
      </c>
      <c r="M949" s="12">
        <f t="shared" si="107"/>
        <v>0</v>
      </c>
      <c r="N949" s="12">
        <f t="shared" si="108"/>
        <v>0</v>
      </c>
      <c r="O949" s="12">
        <f t="shared" si="109"/>
        <v>0</v>
      </c>
      <c r="P949" s="12">
        <f t="shared" si="110"/>
        <v>0</v>
      </c>
      <c r="Q949" s="12">
        <f t="shared" si="111"/>
        <v>0</v>
      </c>
      <c r="R949" s="12">
        <f>IF(E949&lt;1,0,IF(A949&lt;(Støtteark!$H$4-5),0,(IF(G949="Utførelse",(K949+L949+M949+N949+O949+P949),IF(G949="Fagkontroll",(Q949),0)))))</f>
        <v>0</v>
      </c>
      <c r="S949" s="12">
        <f>IF(A949&lt;(Støtteark!$H$4-5),0,B949)</f>
        <v>0</v>
      </c>
    </row>
    <row r="950" spans="1:19" x14ac:dyDescent="0.25">
      <c r="A950" s="20"/>
      <c r="B950" s="20"/>
      <c r="C950" s="20"/>
      <c r="D950" s="20"/>
      <c r="E950" s="20"/>
      <c r="F950" s="20"/>
      <c r="G950" s="20"/>
      <c r="H950" s="20"/>
      <c r="I950" s="20"/>
      <c r="J950" s="32"/>
      <c r="K950" s="12">
        <f t="shared" si="105"/>
        <v>0</v>
      </c>
      <c r="L950" s="12">
        <f t="shared" si="106"/>
        <v>0</v>
      </c>
      <c r="M950" s="12">
        <f t="shared" si="107"/>
        <v>0</v>
      </c>
      <c r="N950" s="12">
        <f t="shared" si="108"/>
        <v>0</v>
      </c>
      <c r="O950" s="12">
        <f t="shared" si="109"/>
        <v>0</v>
      </c>
      <c r="P950" s="12">
        <f t="shared" si="110"/>
        <v>0</v>
      </c>
      <c r="Q950" s="12">
        <f t="shared" si="111"/>
        <v>0</v>
      </c>
      <c r="R950" s="12">
        <f>IF(E950&lt;1,0,IF(A950&lt;(Støtteark!$H$4-5),0,(IF(G950="Utførelse",(K950+L950+M950+N950+O950+P950),IF(G950="Fagkontroll",(Q950),0)))))</f>
        <v>0</v>
      </c>
      <c r="S950" s="12">
        <f>IF(A950&lt;(Støtteark!$H$4-5),0,B950)</f>
        <v>0</v>
      </c>
    </row>
    <row r="951" spans="1:19" x14ac:dyDescent="0.25">
      <c r="A951" s="20"/>
      <c r="B951" s="20"/>
      <c r="C951" s="20"/>
      <c r="D951" s="20"/>
      <c r="E951" s="20"/>
      <c r="F951" s="20"/>
      <c r="G951" s="20"/>
      <c r="H951" s="20"/>
      <c r="I951" s="20"/>
      <c r="J951" s="32"/>
      <c r="K951" s="12">
        <f t="shared" si="105"/>
        <v>0</v>
      </c>
      <c r="L951" s="12">
        <f t="shared" si="106"/>
        <v>0</v>
      </c>
      <c r="M951" s="12">
        <f t="shared" si="107"/>
        <v>0</v>
      </c>
      <c r="N951" s="12">
        <f t="shared" si="108"/>
        <v>0</v>
      </c>
      <c r="O951" s="12">
        <f t="shared" si="109"/>
        <v>0</v>
      </c>
      <c r="P951" s="12">
        <f t="shared" si="110"/>
        <v>0</v>
      </c>
      <c r="Q951" s="12">
        <f t="shared" si="111"/>
        <v>0</v>
      </c>
      <c r="R951" s="12">
        <f>IF(E951&lt;1,0,IF(A951&lt;(Støtteark!$H$4-5),0,(IF(G951="Utførelse",(K951+L951+M951+N951+O951+P951),IF(G951="Fagkontroll",(Q951),0)))))</f>
        <v>0</v>
      </c>
      <c r="S951" s="12">
        <f>IF(A951&lt;(Støtteark!$H$4-5),0,B951)</f>
        <v>0</v>
      </c>
    </row>
    <row r="952" spans="1:19" x14ac:dyDescent="0.25">
      <c r="A952" s="20"/>
      <c r="B952" s="20"/>
      <c r="C952" s="20"/>
      <c r="D952" s="20"/>
      <c r="E952" s="20"/>
      <c r="F952" s="20"/>
      <c r="G952" s="20"/>
      <c r="H952" s="20"/>
      <c r="I952" s="20"/>
      <c r="J952" s="32"/>
      <c r="K952" s="12">
        <f t="shared" si="105"/>
        <v>0</v>
      </c>
      <c r="L952" s="12">
        <f t="shared" si="106"/>
        <v>0</v>
      </c>
      <c r="M952" s="12">
        <f t="shared" si="107"/>
        <v>0</v>
      </c>
      <c r="N952" s="12">
        <f t="shared" si="108"/>
        <v>0</v>
      </c>
      <c r="O952" s="12">
        <f t="shared" si="109"/>
        <v>0</v>
      </c>
      <c r="P952" s="12">
        <f t="shared" si="110"/>
        <v>0</v>
      </c>
      <c r="Q952" s="12">
        <f t="shared" si="111"/>
        <v>0</v>
      </c>
      <c r="R952" s="12">
        <f>IF(E952&lt;1,0,IF(A952&lt;(Støtteark!$H$4-5),0,(IF(G952="Utførelse",(K952+L952+M952+N952+O952+P952),IF(G952="Fagkontroll",(Q952),0)))))</f>
        <v>0</v>
      </c>
      <c r="S952" s="12">
        <f>IF(A952&lt;(Støtteark!$H$4-5),0,B952)</f>
        <v>0</v>
      </c>
    </row>
    <row r="953" spans="1:19" x14ac:dyDescent="0.25">
      <c r="A953" s="20"/>
      <c r="B953" s="20"/>
      <c r="C953" s="20"/>
      <c r="D953" s="20"/>
      <c r="E953" s="20"/>
      <c r="F953" s="20"/>
      <c r="G953" s="20"/>
      <c r="H953" s="20"/>
      <c r="I953" s="20"/>
      <c r="J953" s="32"/>
      <c r="K953" s="12">
        <f t="shared" si="105"/>
        <v>0</v>
      </c>
      <c r="L953" s="12">
        <f t="shared" si="106"/>
        <v>0</v>
      </c>
      <c r="M953" s="12">
        <f t="shared" si="107"/>
        <v>0</v>
      </c>
      <c r="N953" s="12">
        <f t="shared" si="108"/>
        <v>0</v>
      </c>
      <c r="O953" s="12">
        <f t="shared" si="109"/>
        <v>0</v>
      </c>
      <c r="P953" s="12">
        <f t="shared" si="110"/>
        <v>0</v>
      </c>
      <c r="Q953" s="12">
        <f t="shared" si="111"/>
        <v>0</v>
      </c>
      <c r="R953" s="12">
        <f>IF(E953&lt;1,0,IF(A953&lt;(Støtteark!$H$4-5),0,(IF(G953="Utførelse",(K953+L953+M953+N953+O953+P953),IF(G953="Fagkontroll",(Q953),0)))))</f>
        <v>0</v>
      </c>
      <c r="S953" s="12">
        <f>IF(A953&lt;(Støtteark!$H$4-5),0,B953)</f>
        <v>0</v>
      </c>
    </row>
    <row r="954" spans="1:19" x14ac:dyDescent="0.25">
      <c r="A954" s="20"/>
      <c r="B954" s="20"/>
      <c r="C954" s="20"/>
      <c r="D954" s="20"/>
      <c r="E954" s="20"/>
      <c r="F954" s="20"/>
      <c r="G954" s="20"/>
      <c r="H954" s="20"/>
      <c r="I954" s="20"/>
      <c r="J954" s="32"/>
      <c r="K954" s="12">
        <f t="shared" si="105"/>
        <v>0</v>
      </c>
      <c r="L954" s="12">
        <f t="shared" si="106"/>
        <v>0</v>
      </c>
      <c r="M954" s="12">
        <f t="shared" si="107"/>
        <v>0</v>
      </c>
      <c r="N954" s="12">
        <f t="shared" si="108"/>
        <v>0</v>
      </c>
      <c r="O954" s="12">
        <f t="shared" si="109"/>
        <v>0</v>
      </c>
      <c r="P954" s="12">
        <f t="shared" si="110"/>
        <v>0</v>
      </c>
      <c r="Q954" s="12">
        <f t="shared" si="111"/>
        <v>0</v>
      </c>
      <c r="R954" s="12">
        <f>IF(E954&lt;1,0,IF(A954&lt;(Støtteark!$H$4-5),0,(IF(G954="Utførelse",(K954+L954+M954+N954+O954+P954),IF(G954="Fagkontroll",(Q954),0)))))</f>
        <v>0</v>
      </c>
      <c r="S954" s="12">
        <f>IF(A954&lt;(Støtteark!$H$4-5),0,B954)</f>
        <v>0</v>
      </c>
    </row>
    <row r="955" spans="1:19" x14ac:dyDescent="0.25">
      <c r="A955" s="20"/>
      <c r="B955" s="20"/>
      <c r="C955" s="20"/>
      <c r="D955" s="20"/>
      <c r="E955" s="20"/>
      <c r="F955" s="20"/>
      <c r="G955" s="20"/>
      <c r="H955" s="20"/>
      <c r="I955" s="20"/>
      <c r="J955" s="32"/>
      <c r="K955" s="12">
        <f t="shared" si="105"/>
        <v>0</v>
      </c>
      <c r="L955" s="12">
        <f t="shared" si="106"/>
        <v>0</v>
      </c>
      <c r="M955" s="12">
        <f t="shared" si="107"/>
        <v>0</v>
      </c>
      <c r="N955" s="12">
        <f t="shared" si="108"/>
        <v>0</v>
      </c>
      <c r="O955" s="12">
        <f t="shared" si="109"/>
        <v>0</v>
      </c>
      <c r="P955" s="12">
        <f t="shared" si="110"/>
        <v>0</v>
      </c>
      <c r="Q955" s="12">
        <f t="shared" si="111"/>
        <v>0</v>
      </c>
      <c r="R955" s="12">
        <f>IF(E955&lt;1,0,IF(A955&lt;(Støtteark!$H$4-5),0,(IF(G955="Utførelse",(K955+L955+M955+N955+O955+P955),IF(G955="Fagkontroll",(Q955),0)))))</f>
        <v>0</v>
      </c>
      <c r="S955" s="12">
        <f>IF(A955&lt;(Støtteark!$H$4-5),0,B955)</f>
        <v>0</v>
      </c>
    </row>
    <row r="956" spans="1:19" x14ac:dyDescent="0.25">
      <c r="A956" s="20"/>
      <c r="B956" s="20"/>
      <c r="C956" s="20"/>
      <c r="D956" s="20"/>
      <c r="E956" s="20"/>
      <c r="F956" s="20"/>
      <c r="G956" s="20"/>
      <c r="H956" s="20"/>
      <c r="I956" s="20"/>
      <c r="J956" s="32"/>
      <c r="K956" s="12">
        <f t="shared" si="105"/>
        <v>0</v>
      </c>
      <c r="L956" s="12">
        <f t="shared" si="106"/>
        <v>0</v>
      </c>
      <c r="M956" s="12">
        <f t="shared" si="107"/>
        <v>0</v>
      </c>
      <c r="N956" s="12">
        <f t="shared" si="108"/>
        <v>0</v>
      </c>
      <c r="O956" s="12">
        <f t="shared" si="109"/>
        <v>0</v>
      </c>
      <c r="P956" s="12">
        <f t="shared" si="110"/>
        <v>0</v>
      </c>
      <c r="Q956" s="12">
        <f t="shared" si="111"/>
        <v>0</v>
      </c>
      <c r="R956" s="12">
        <f>IF(E956&lt;1,0,IF(A956&lt;(Støtteark!$H$4-5),0,(IF(G956="Utførelse",(K956+L956+M956+N956+O956+P956),IF(G956="Fagkontroll",(Q956),0)))))</f>
        <v>0</v>
      </c>
      <c r="S956" s="12">
        <f>IF(A956&lt;(Støtteark!$H$4-5),0,B956)</f>
        <v>0</v>
      </c>
    </row>
    <row r="957" spans="1:19" x14ac:dyDescent="0.25">
      <c r="A957" s="20"/>
      <c r="B957" s="20"/>
      <c r="C957" s="20"/>
      <c r="D957" s="20"/>
      <c r="E957" s="20"/>
      <c r="F957" s="20"/>
      <c r="G957" s="20"/>
      <c r="H957" s="20"/>
      <c r="I957" s="20"/>
      <c r="J957" s="32"/>
      <c r="K957" s="12">
        <f t="shared" si="105"/>
        <v>0</v>
      </c>
      <c r="L957" s="12">
        <f t="shared" si="106"/>
        <v>0</v>
      </c>
      <c r="M957" s="12">
        <f t="shared" si="107"/>
        <v>0</v>
      </c>
      <c r="N957" s="12">
        <f t="shared" si="108"/>
        <v>0</v>
      </c>
      <c r="O957" s="12">
        <f t="shared" si="109"/>
        <v>0</v>
      </c>
      <c r="P957" s="12">
        <f t="shared" si="110"/>
        <v>0</v>
      </c>
      <c r="Q957" s="12">
        <f t="shared" si="111"/>
        <v>0</v>
      </c>
      <c r="R957" s="12">
        <f>IF(E957&lt;1,0,IF(A957&lt;(Støtteark!$H$4-5),0,(IF(G957="Utførelse",(K957+L957+M957+N957+O957+P957),IF(G957="Fagkontroll",(Q957),0)))))</f>
        <v>0</v>
      </c>
      <c r="S957" s="12">
        <f>IF(A957&lt;(Støtteark!$H$4-5),0,B957)</f>
        <v>0</v>
      </c>
    </row>
    <row r="958" spans="1:19" x14ac:dyDescent="0.25">
      <c r="A958" s="20"/>
      <c r="B958" s="20"/>
      <c r="C958" s="20"/>
      <c r="D958" s="20"/>
      <c r="E958" s="20"/>
      <c r="F958" s="20"/>
      <c r="G958" s="20"/>
      <c r="H958" s="20"/>
      <c r="I958" s="20"/>
      <c r="J958" s="32"/>
      <c r="K958" s="12">
        <f t="shared" si="105"/>
        <v>0</v>
      </c>
      <c r="L958" s="12">
        <f t="shared" si="106"/>
        <v>0</v>
      </c>
      <c r="M958" s="12">
        <f t="shared" si="107"/>
        <v>0</v>
      </c>
      <c r="N958" s="12">
        <f t="shared" si="108"/>
        <v>0</v>
      </c>
      <c r="O958" s="12">
        <f t="shared" si="109"/>
        <v>0</v>
      </c>
      <c r="P958" s="12">
        <f t="shared" si="110"/>
        <v>0</v>
      </c>
      <c r="Q958" s="12">
        <f t="shared" si="111"/>
        <v>0</v>
      </c>
      <c r="R958" s="12">
        <f>IF(E958&lt;1,0,IF(A958&lt;(Støtteark!$H$4-5),0,(IF(G958="Utførelse",(K958+L958+M958+N958+O958+P958),IF(G958="Fagkontroll",(Q958),0)))))</f>
        <v>0</v>
      </c>
      <c r="S958" s="12">
        <f>IF(A958&lt;(Støtteark!$H$4-5),0,B958)</f>
        <v>0</v>
      </c>
    </row>
    <row r="959" spans="1:19" x14ac:dyDescent="0.25">
      <c r="A959" s="20"/>
      <c r="B959" s="20"/>
      <c r="C959" s="20"/>
      <c r="D959" s="20"/>
      <c r="E959" s="20"/>
      <c r="F959" s="20"/>
      <c r="G959" s="20"/>
      <c r="H959" s="20"/>
      <c r="I959" s="20"/>
      <c r="J959" s="32"/>
      <c r="K959" s="12">
        <f t="shared" si="105"/>
        <v>0</v>
      </c>
      <c r="L959" s="12">
        <f t="shared" si="106"/>
        <v>0</v>
      </c>
      <c r="M959" s="12">
        <f t="shared" si="107"/>
        <v>0</v>
      </c>
      <c r="N959" s="12">
        <f t="shared" si="108"/>
        <v>0</v>
      </c>
      <c r="O959" s="12">
        <f t="shared" si="109"/>
        <v>0</v>
      </c>
      <c r="P959" s="12">
        <f t="shared" si="110"/>
        <v>0</v>
      </c>
      <c r="Q959" s="12">
        <f t="shared" si="111"/>
        <v>0</v>
      </c>
      <c r="R959" s="12">
        <f>IF(E959&lt;1,0,IF(A959&lt;(Støtteark!$H$4-5),0,(IF(G959="Utførelse",(K959+L959+M959+N959+O959+P959),IF(G959="Fagkontroll",(Q959),0)))))</f>
        <v>0</v>
      </c>
      <c r="S959" s="12">
        <f>IF(A959&lt;(Støtteark!$H$4-5),0,B959)</f>
        <v>0</v>
      </c>
    </row>
    <row r="960" spans="1:19" x14ac:dyDescent="0.25">
      <c r="A960" s="20"/>
      <c r="B960" s="20"/>
      <c r="C960" s="20"/>
      <c r="D960" s="20"/>
      <c r="E960" s="20"/>
      <c r="F960" s="20"/>
      <c r="G960" s="20"/>
      <c r="H960" s="20"/>
      <c r="I960" s="20"/>
      <c r="J960" s="32"/>
      <c r="K960" s="12">
        <f t="shared" si="105"/>
        <v>0</v>
      </c>
      <c r="L960" s="12">
        <f t="shared" si="106"/>
        <v>0</v>
      </c>
      <c r="M960" s="12">
        <f t="shared" si="107"/>
        <v>0</v>
      </c>
      <c r="N960" s="12">
        <f t="shared" si="108"/>
        <v>0</v>
      </c>
      <c r="O960" s="12">
        <f t="shared" si="109"/>
        <v>0</v>
      </c>
      <c r="P960" s="12">
        <f t="shared" si="110"/>
        <v>0</v>
      </c>
      <c r="Q960" s="12">
        <f t="shared" si="111"/>
        <v>0</v>
      </c>
      <c r="R960" s="12">
        <f>IF(E960&lt;1,0,IF(A960&lt;(Støtteark!$H$4-5),0,(IF(G960="Utførelse",(K960+L960+M960+N960+O960+P960),IF(G960="Fagkontroll",(Q960),0)))))</f>
        <v>0</v>
      </c>
      <c r="S960" s="12">
        <f>IF(A960&lt;(Støtteark!$H$4-5),0,B960)</f>
        <v>0</v>
      </c>
    </row>
    <row r="961" spans="1:19" x14ac:dyDescent="0.25">
      <c r="A961" s="20"/>
      <c r="B961" s="20"/>
      <c r="C961" s="20"/>
      <c r="D961" s="20"/>
      <c r="E961" s="20"/>
      <c r="F961" s="20"/>
      <c r="G961" s="20"/>
      <c r="H961" s="20"/>
      <c r="I961" s="20"/>
      <c r="J961" s="32"/>
      <c r="K961" s="12">
        <f t="shared" si="105"/>
        <v>0</v>
      </c>
      <c r="L961" s="12">
        <f t="shared" si="106"/>
        <v>0</v>
      </c>
      <c r="M961" s="12">
        <f t="shared" si="107"/>
        <v>0</v>
      </c>
      <c r="N961" s="12">
        <f t="shared" si="108"/>
        <v>0</v>
      </c>
      <c r="O961" s="12">
        <f t="shared" si="109"/>
        <v>0</v>
      </c>
      <c r="P961" s="12">
        <f t="shared" si="110"/>
        <v>0</v>
      </c>
      <c r="Q961" s="12">
        <f t="shared" si="111"/>
        <v>0</v>
      </c>
      <c r="R961" s="12">
        <f>IF(E961&lt;1,0,IF(A961&lt;(Støtteark!$H$4-5),0,(IF(G961="Utførelse",(K961+L961+M961+N961+O961+P961),IF(G961="Fagkontroll",(Q961),0)))))</f>
        <v>0</v>
      </c>
      <c r="S961" s="12">
        <f>IF(A961&lt;(Støtteark!$H$4-5),0,B961)</f>
        <v>0</v>
      </c>
    </row>
    <row r="962" spans="1:19" x14ac:dyDescent="0.25">
      <c r="A962" s="20"/>
      <c r="B962" s="20"/>
      <c r="C962" s="20"/>
      <c r="D962" s="20"/>
      <c r="E962" s="20"/>
      <c r="F962" s="20"/>
      <c r="G962" s="20"/>
      <c r="H962" s="20"/>
      <c r="I962" s="20"/>
      <c r="J962" s="32"/>
      <c r="K962" s="12">
        <f t="shared" si="105"/>
        <v>0</v>
      </c>
      <c r="L962" s="12">
        <f t="shared" si="106"/>
        <v>0</v>
      </c>
      <c r="M962" s="12">
        <f t="shared" si="107"/>
        <v>0</v>
      </c>
      <c r="N962" s="12">
        <f t="shared" si="108"/>
        <v>0</v>
      </c>
      <c r="O962" s="12">
        <f t="shared" si="109"/>
        <v>0</v>
      </c>
      <c r="P962" s="12">
        <f t="shared" si="110"/>
        <v>0</v>
      </c>
      <c r="Q962" s="12">
        <f t="shared" si="111"/>
        <v>0</v>
      </c>
      <c r="R962" s="12">
        <f>IF(E962&lt;1,0,IF(A962&lt;(Støtteark!$H$4-5),0,(IF(G962="Utførelse",(K962+L962+M962+N962+O962+P962),IF(G962="Fagkontroll",(Q962),0)))))</f>
        <v>0</v>
      </c>
      <c r="S962" s="12">
        <f>IF(A962&lt;(Støtteark!$H$4-5),0,B962)</f>
        <v>0</v>
      </c>
    </row>
    <row r="963" spans="1:19" x14ac:dyDescent="0.25">
      <c r="A963" s="20"/>
      <c r="B963" s="20"/>
      <c r="C963" s="20"/>
      <c r="D963" s="20"/>
      <c r="E963" s="20"/>
      <c r="F963" s="20"/>
      <c r="G963" s="20"/>
      <c r="H963" s="20"/>
      <c r="I963" s="20"/>
      <c r="J963" s="32"/>
      <c r="K963" s="12">
        <f t="shared" si="105"/>
        <v>0</v>
      </c>
      <c r="L963" s="12">
        <f t="shared" si="106"/>
        <v>0</v>
      </c>
      <c r="M963" s="12">
        <f t="shared" si="107"/>
        <v>0</v>
      </c>
      <c r="N963" s="12">
        <f t="shared" si="108"/>
        <v>0</v>
      </c>
      <c r="O963" s="12">
        <f t="shared" si="109"/>
        <v>0</v>
      </c>
      <c r="P963" s="12">
        <f t="shared" si="110"/>
        <v>0</v>
      </c>
      <c r="Q963" s="12">
        <f t="shared" si="111"/>
        <v>0</v>
      </c>
      <c r="R963" s="12">
        <f>IF(E963&lt;1,0,IF(A963&lt;(Støtteark!$H$4-5),0,(IF(G963="Utførelse",(K963+L963+M963+N963+O963+P963),IF(G963="Fagkontroll",(Q963),0)))))</f>
        <v>0</v>
      </c>
      <c r="S963" s="12">
        <f>IF(A963&lt;(Støtteark!$H$4-5),0,B963)</f>
        <v>0</v>
      </c>
    </row>
    <row r="964" spans="1:19" x14ac:dyDescent="0.25">
      <c r="A964" s="20"/>
      <c r="B964" s="20"/>
      <c r="C964" s="20"/>
      <c r="D964" s="20"/>
      <c r="E964" s="20"/>
      <c r="F964" s="20"/>
      <c r="G964" s="20"/>
      <c r="H964" s="20"/>
      <c r="I964" s="20"/>
      <c r="J964" s="32"/>
      <c r="K964" s="12">
        <f t="shared" si="105"/>
        <v>0</v>
      </c>
      <c r="L964" s="12">
        <f t="shared" si="106"/>
        <v>0</v>
      </c>
      <c r="M964" s="12">
        <f t="shared" si="107"/>
        <v>0</v>
      </c>
      <c r="N964" s="12">
        <f t="shared" si="108"/>
        <v>0</v>
      </c>
      <c r="O964" s="12">
        <f t="shared" si="109"/>
        <v>0</v>
      </c>
      <c r="P964" s="12">
        <f t="shared" si="110"/>
        <v>0</v>
      </c>
      <c r="Q964" s="12">
        <f t="shared" si="111"/>
        <v>0</v>
      </c>
      <c r="R964" s="12">
        <f>IF(E964&lt;1,0,IF(A964&lt;(Støtteark!$H$4-5),0,(IF(G964="Utførelse",(K964+L964+M964+N964+O964+P964),IF(G964="Fagkontroll",(Q964),0)))))</f>
        <v>0</v>
      </c>
      <c r="S964" s="12">
        <f>IF(A964&lt;(Støtteark!$H$4-5),0,B964)</f>
        <v>0</v>
      </c>
    </row>
    <row r="965" spans="1:19" x14ac:dyDescent="0.25">
      <c r="A965" s="20"/>
      <c r="B965" s="20"/>
      <c r="C965" s="20"/>
      <c r="D965" s="20"/>
      <c r="E965" s="20"/>
      <c r="F965" s="20"/>
      <c r="G965" s="20"/>
      <c r="H965" s="20"/>
      <c r="I965" s="20"/>
      <c r="J965" s="32"/>
      <c r="K965" s="12">
        <f t="shared" si="105"/>
        <v>0</v>
      </c>
      <c r="L965" s="12">
        <f t="shared" si="106"/>
        <v>0</v>
      </c>
      <c r="M965" s="12">
        <f t="shared" si="107"/>
        <v>0</v>
      </c>
      <c r="N965" s="12">
        <f t="shared" si="108"/>
        <v>0</v>
      </c>
      <c r="O965" s="12">
        <f t="shared" si="109"/>
        <v>0</v>
      </c>
      <c r="P965" s="12">
        <f t="shared" si="110"/>
        <v>0</v>
      </c>
      <c r="Q965" s="12">
        <f t="shared" si="111"/>
        <v>0</v>
      </c>
      <c r="R965" s="12">
        <f>IF(E965&lt;1,0,IF(A965&lt;(Støtteark!$H$4-5),0,(IF(G965="Utførelse",(K965+L965+M965+N965+O965+P965),IF(G965="Fagkontroll",(Q965),0)))))</f>
        <v>0</v>
      </c>
      <c r="S965" s="12">
        <f>IF(A965&lt;(Støtteark!$H$4-5),0,B965)</f>
        <v>0</v>
      </c>
    </row>
    <row r="966" spans="1:19" x14ac:dyDescent="0.25">
      <c r="A966" s="20"/>
      <c r="B966" s="20"/>
      <c r="C966" s="20"/>
      <c r="D966" s="20"/>
      <c r="E966" s="20"/>
      <c r="F966" s="20"/>
      <c r="G966" s="20"/>
      <c r="H966" s="20"/>
      <c r="I966" s="20"/>
      <c r="J966" s="32"/>
      <c r="K966" s="12">
        <f t="shared" si="105"/>
        <v>0</v>
      </c>
      <c r="L966" s="12">
        <f t="shared" si="106"/>
        <v>0</v>
      </c>
      <c r="M966" s="12">
        <f t="shared" si="107"/>
        <v>0</v>
      </c>
      <c r="N966" s="12">
        <f t="shared" si="108"/>
        <v>0</v>
      </c>
      <c r="O966" s="12">
        <f t="shared" si="109"/>
        <v>0</v>
      </c>
      <c r="P966" s="12">
        <f t="shared" si="110"/>
        <v>0</v>
      </c>
      <c r="Q966" s="12">
        <f t="shared" si="111"/>
        <v>0</v>
      </c>
      <c r="R966" s="12">
        <f>IF(E966&lt;1,0,IF(A966&lt;(Støtteark!$H$4-5),0,(IF(G966="Utførelse",(K966+L966+M966+N966+O966+P966),IF(G966="Fagkontroll",(Q966),0)))))</f>
        <v>0</v>
      </c>
      <c r="S966" s="12">
        <f>IF(A966&lt;(Støtteark!$H$4-5),0,B966)</f>
        <v>0</v>
      </c>
    </row>
    <row r="967" spans="1:19" x14ac:dyDescent="0.25">
      <c r="A967" s="20"/>
      <c r="B967" s="20"/>
      <c r="C967" s="20"/>
      <c r="D967" s="20"/>
      <c r="E967" s="20"/>
      <c r="F967" s="20"/>
      <c r="G967" s="20"/>
      <c r="H967" s="20"/>
      <c r="I967" s="20"/>
      <c r="J967" s="32"/>
      <c r="K967" s="12">
        <f t="shared" si="105"/>
        <v>0</v>
      </c>
      <c r="L967" s="12">
        <f t="shared" si="106"/>
        <v>0</v>
      </c>
      <c r="M967" s="12">
        <f t="shared" si="107"/>
        <v>0</v>
      </c>
      <c r="N967" s="12">
        <f t="shared" si="108"/>
        <v>0</v>
      </c>
      <c r="O967" s="12">
        <f t="shared" si="109"/>
        <v>0</v>
      </c>
      <c r="P967" s="12">
        <f t="shared" si="110"/>
        <v>0</v>
      </c>
      <c r="Q967" s="12">
        <f t="shared" si="111"/>
        <v>0</v>
      </c>
      <c r="R967" s="12">
        <f>IF(E967&lt;1,0,IF(A967&lt;(Støtteark!$H$4-5),0,(IF(G967="Utførelse",(K967+L967+M967+N967+O967+P967),IF(G967="Fagkontroll",(Q967),0)))))</f>
        <v>0</v>
      </c>
      <c r="S967" s="12">
        <f>IF(A967&lt;(Støtteark!$H$4-5),0,B967)</f>
        <v>0</v>
      </c>
    </row>
    <row r="968" spans="1:19" x14ac:dyDescent="0.25">
      <c r="A968" s="20"/>
      <c r="B968" s="20"/>
      <c r="C968" s="20"/>
      <c r="D968" s="20"/>
      <c r="E968" s="20"/>
      <c r="F968" s="20"/>
      <c r="G968" s="20"/>
      <c r="H968" s="20"/>
      <c r="I968" s="20"/>
      <c r="J968" s="32"/>
      <c r="K968" s="12">
        <f t="shared" si="105"/>
        <v>0</v>
      </c>
      <c r="L968" s="12">
        <f t="shared" si="106"/>
        <v>0</v>
      </c>
      <c r="M968" s="12">
        <f t="shared" si="107"/>
        <v>0</v>
      </c>
      <c r="N968" s="12">
        <f t="shared" si="108"/>
        <v>0</v>
      </c>
      <c r="O968" s="12">
        <f t="shared" si="109"/>
        <v>0</v>
      </c>
      <c r="P968" s="12">
        <f t="shared" si="110"/>
        <v>0</v>
      </c>
      <c r="Q968" s="12">
        <f t="shared" si="111"/>
        <v>0</v>
      </c>
      <c r="R968" s="12">
        <f>IF(E968&lt;1,0,IF(A968&lt;(Støtteark!$H$4-5),0,(IF(G968="Utførelse",(K968+L968+M968+N968+O968+P968),IF(G968="Fagkontroll",(Q968),0)))))</f>
        <v>0</v>
      </c>
      <c r="S968" s="12">
        <f>IF(A968&lt;(Støtteark!$H$4-5),0,B968)</f>
        <v>0</v>
      </c>
    </row>
    <row r="969" spans="1:19" x14ac:dyDescent="0.25">
      <c r="A969" s="20"/>
      <c r="B969" s="20"/>
      <c r="C969" s="20"/>
      <c r="D969" s="20"/>
      <c r="E969" s="20"/>
      <c r="F969" s="20"/>
      <c r="G969" s="20"/>
      <c r="H969" s="20"/>
      <c r="I969" s="20"/>
      <c r="J969" s="32"/>
      <c r="K969" s="12">
        <f t="shared" si="105"/>
        <v>0</v>
      </c>
      <c r="L969" s="12">
        <f t="shared" si="106"/>
        <v>0</v>
      </c>
      <c r="M969" s="12">
        <f t="shared" si="107"/>
        <v>0</v>
      </c>
      <c r="N969" s="12">
        <f t="shared" si="108"/>
        <v>0</v>
      </c>
      <c r="O969" s="12">
        <f t="shared" si="109"/>
        <v>0</v>
      </c>
      <c r="P969" s="12">
        <f t="shared" si="110"/>
        <v>0</v>
      </c>
      <c r="Q969" s="12">
        <f t="shared" si="111"/>
        <v>0</v>
      </c>
      <c r="R969" s="12">
        <f>IF(E969&lt;1,0,IF(A969&lt;(Støtteark!$H$4-5),0,(IF(G969="Utførelse",(K969+L969+M969+N969+O969+P969),IF(G969="Fagkontroll",(Q969),0)))))</f>
        <v>0</v>
      </c>
      <c r="S969" s="12">
        <f>IF(A969&lt;(Støtteark!$H$4-5),0,B969)</f>
        <v>0</v>
      </c>
    </row>
    <row r="970" spans="1:19" x14ac:dyDescent="0.25">
      <c r="A970" s="20"/>
      <c r="B970" s="20"/>
      <c r="C970" s="20"/>
      <c r="D970" s="20"/>
      <c r="E970" s="20"/>
      <c r="F970" s="20"/>
      <c r="G970" s="20"/>
      <c r="H970" s="20"/>
      <c r="I970" s="20"/>
      <c r="J970" s="32"/>
      <c r="K970" s="12">
        <f t="shared" si="105"/>
        <v>0</v>
      </c>
      <c r="L970" s="12">
        <f t="shared" si="106"/>
        <v>0</v>
      </c>
      <c r="M970" s="12">
        <f t="shared" si="107"/>
        <v>0</v>
      </c>
      <c r="N970" s="12">
        <f t="shared" si="108"/>
        <v>0</v>
      </c>
      <c r="O970" s="12">
        <f t="shared" si="109"/>
        <v>0</v>
      </c>
      <c r="P970" s="12">
        <f t="shared" si="110"/>
        <v>0</v>
      </c>
      <c r="Q970" s="12">
        <f t="shared" si="111"/>
        <v>0</v>
      </c>
      <c r="R970" s="12">
        <f>IF(E970&lt;1,0,IF(A970&lt;(Støtteark!$H$4-5),0,(IF(G970="Utførelse",(K970+L970+M970+N970+O970+P970),IF(G970="Fagkontroll",(Q970),0)))))</f>
        <v>0</v>
      </c>
      <c r="S970" s="12">
        <f>IF(A970&lt;(Støtteark!$H$4-5),0,B970)</f>
        <v>0</v>
      </c>
    </row>
    <row r="971" spans="1:19" x14ac:dyDescent="0.25">
      <c r="A971" s="20"/>
      <c r="B971" s="20"/>
      <c r="C971" s="20"/>
      <c r="D971" s="20"/>
      <c r="E971" s="20"/>
      <c r="F971" s="20"/>
      <c r="G971" s="20"/>
      <c r="H971" s="20"/>
      <c r="I971" s="20"/>
      <c r="J971" s="32"/>
      <c r="K971" s="12">
        <f t="shared" si="105"/>
        <v>0</v>
      </c>
      <c r="L971" s="12">
        <f t="shared" si="106"/>
        <v>0</v>
      </c>
      <c r="M971" s="12">
        <f t="shared" si="107"/>
        <v>0</v>
      </c>
      <c r="N971" s="12">
        <f t="shared" si="108"/>
        <v>0</v>
      </c>
      <c r="O971" s="12">
        <f t="shared" si="109"/>
        <v>0</v>
      </c>
      <c r="P971" s="12">
        <f t="shared" si="110"/>
        <v>0</v>
      </c>
      <c r="Q971" s="12">
        <f t="shared" si="111"/>
        <v>0</v>
      </c>
      <c r="R971" s="12">
        <f>IF(E971&lt;1,0,IF(A971&lt;(Støtteark!$H$4-5),0,(IF(G971="Utførelse",(K971+L971+M971+N971+O971+P971),IF(G971="Fagkontroll",(Q971),0)))))</f>
        <v>0</v>
      </c>
      <c r="S971" s="12">
        <f>IF(A971&lt;(Støtteark!$H$4-5),0,B971)</f>
        <v>0</v>
      </c>
    </row>
    <row r="972" spans="1:19" x14ac:dyDescent="0.25">
      <c r="A972" s="20"/>
      <c r="B972" s="20"/>
      <c r="C972" s="20"/>
      <c r="D972" s="20"/>
      <c r="E972" s="20"/>
      <c r="F972" s="20"/>
      <c r="G972" s="20"/>
      <c r="H972" s="20"/>
      <c r="I972" s="20"/>
      <c r="J972" s="32"/>
      <c r="K972" s="12">
        <f t="shared" si="105"/>
        <v>0</v>
      </c>
      <c r="L972" s="12">
        <f t="shared" si="106"/>
        <v>0</v>
      </c>
      <c r="M972" s="12">
        <f t="shared" si="107"/>
        <v>0</v>
      </c>
      <c r="N972" s="12">
        <f t="shared" si="108"/>
        <v>0</v>
      </c>
      <c r="O972" s="12">
        <f t="shared" si="109"/>
        <v>0</v>
      </c>
      <c r="P972" s="12">
        <f t="shared" si="110"/>
        <v>0</v>
      </c>
      <c r="Q972" s="12">
        <f t="shared" si="111"/>
        <v>0</v>
      </c>
      <c r="R972" s="12">
        <f>IF(E972&lt;1,0,IF(A972&lt;(Støtteark!$H$4-5),0,(IF(G972="Utførelse",(K972+L972+M972+N972+O972+P972),IF(G972="Fagkontroll",(Q972),0)))))</f>
        <v>0</v>
      </c>
      <c r="S972" s="12">
        <f>IF(A972&lt;(Støtteark!$H$4-5),0,B972)</f>
        <v>0</v>
      </c>
    </row>
    <row r="973" spans="1:19" x14ac:dyDescent="0.25">
      <c r="A973" s="20"/>
      <c r="B973" s="20"/>
      <c r="C973" s="20"/>
      <c r="D973" s="20"/>
      <c r="E973" s="20"/>
      <c r="F973" s="20"/>
      <c r="G973" s="20"/>
      <c r="H973" s="20"/>
      <c r="I973" s="20"/>
      <c r="J973" s="32"/>
      <c r="K973" s="12">
        <f t="shared" si="105"/>
        <v>0</v>
      </c>
      <c r="L973" s="12">
        <f t="shared" si="106"/>
        <v>0</v>
      </c>
      <c r="M973" s="12">
        <f t="shared" si="107"/>
        <v>0</v>
      </c>
      <c r="N973" s="12">
        <f t="shared" si="108"/>
        <v>0</v>
      </c>
      <c r="O973" s="12">
        <f t="shared" si="109"/>
        <v>0</v>
      </c>
      <c r="P973" s="12">
        <f t="shared" si="110"/>
        <v>0</v>
      </c>
      <c r="Q973" s="12">
        <f t="shared" si="111"/>
        <v>0</v>
      </c>
      <c r="R973" s="12">
        <f>IF(E973&lt;1,0,IF(A973&lt;(Støtteark!$H$4-5),0,(IF(G973="Utførelse",(K973+L973+M973+N973+O973+P973),IF(G973="Fagkontroll",(Q973),0)))))</f>
        <v>0</v>
      </c>
      <c r="S973" s="12">
        <f>IF(A973&lt;(Støtteark!$H$4-5),0,B973)</f>
        <v>0</v>
      </c>
    </row>
    <row r="974" spans="1:19" x14ac:dyDescent="0.25">
      <c r="A974" s="20"/>
      <c r="B974" s="20"/>
      <c r="C974" s="20"/>
      <c r="D974" s="20"/>
      <c r="E974" s="20"/>
      <c r="F974" s="20"/>
      <c r="G974" s="20"/>
      <c r="H974" s="20"/>
      <c r="I974" s="20"/>
      <c r="J974" s="32"/>
      <c r="K974" s="12">
        <f t="shared" si="105"/>
        <v>0</v>
      </c>
      <c r="L974" s="12">
        <f t="shared" si="106"/>
        <v>0</v>
      </c>
      <c r="M974" s="12">
        <f t="shared" si="107"/>
        <v>0</v>
      </c>
      <c r="N974" s="12">
        <f t="shared" si="108"/>
        <v>0</v>
      </c>
      <c r="O974" s="12">
        <f t="shared" si="109"/>
        <v>0</v>
      </c>
      <c r="P974" s="12">
        <f t="shared" si="110"/>
        <v>0</v>
      </c>
      <c r="Q974" s="12">
        <f t="shared" si="111"/>
        <v>0</v>
      </c>
      <c r="R974" s="12">
        <f>IF(E974&lt;1,0,IF(A974&lt;(Støtteark!$H$4-5),0,(IF(G974="Utførelse",(K974+L974+M974+N974+O974+P974),IF(G974="Fagkontroll",(Q974),0)))))</f>
        <v>0</v>
      </c>
      <c r="S974" s="12">
        <f>IF(A974&lt;(Støtteark!$H$4-5),0,B974)</f>
        <v>0</v>
      </c>
    </row>
    <row r="975" spans="1:19" x14ac:dyDescent="0.25">
      <c r="A975" s="20"/>
      <c r="B975" s="20"/>
      <c r="C975" s="20"/>
      <c r="D975" s="20"/>
      <c r="E975" s="20"/>
      <c r="F975" s="20"/>
      <c r="G975" s="20"/>
      <c r="H975" s="20"/>
      <c r="I975" s="20"/>
      <c r="J975" s="32"/>
      <c r="K975" s="12">
        <f t="shared" ref="K975:K1000" si="112">IF(E975&lt;1,0,(IF(G975="Utførelse",IF(F975="Dambruddsbølgeberegninger",B975,0),0)))</f>
        <v>0</v>
      </c>
      <c r="L975" s="12">
        <f t="shared" ref="L975:L1000" si="113">IF(E975&lt;1,0,(IF(G975="Utførelse",IF(F975="Kapasitet åpent flomløp",B975,0),0)))</f>
        <v>0</v>
      </c>
      <c r="M975" s="12">
        <f t="shared" ref="M975:M1000" si="114">IF(E975&lt;1,0,(IF(G975="Utførelse",IF(F975="Kapasitet lukket flomløp",B975,0),0)))</f>
        <v>0</v>
      </c>
      <c r="N975" s="12">
        <f t="shared" ref="N975:N1000" si="115">IF(E975&lt;1,0,(IF(G975="Utførelse",IF(F975="Kapasitet luker",B975,0),0)))</f>
        <v>0</v>
      </c>
      <c r="O975" s="12">
        <f t="shared" ref="O975:O1000" si="116">IF(E975&lt;1,0,(IF(G975="Utførelse",IF(F975="Kapasitet overføringstunnel",B975,0),0)))</f>
        <v>0</v>
      </c>
      <c r="P975" s="12">
        <f t="shared" ref="P975:P1000" si="117">IF(E975&lt;1,0,(IF(G975="Utførelse",IF(F975="Kapasitet kanal",B975,0),0)))</f>
        <v>0</v>
      </c>
      <c r="Q975" s="12">
        <f t="shared" ref="Q975:Q1000" si="118">IF(K975+L975+M975+N975+O975+P975&gt;0,0,B975)</f>
        <v>0</v>
      </c>
      <c r="R975" s="12">
        <f>IF(E975&lt;1,0,IF(A975&lt;(Støtteark!$H$4-5),0,(IF(G975="Utførelse",(K975+L975+M975+N975+O975+P975),IF(G975="Fagkontroll",(Q975),0)))))</f>
        <v>0</v>
      </c>
      <c r="S975" s="12">
        <f>IF(A975&lt;(Støtteark!$H$4-5),0,B975)</f>
        <v>0</v>
      </c>
    </row>
    <row r="976" spans="1:19" x14ac:dyDescent="0.25">
      <c r="A976" s="20"/>
      <c r="B976" s="20"/>
      <c r="C976" s="20"/>
      <c r="D976" s="20"/>
      <c r="E976" s="20"/>
      <c r="F976" s="20"/>
      <c r="G976" s="20"/>
      <c r="H976" s="20"/>
      <c r="I976" s="20"/>
      <c r="J976" s="32"/>
      <c r="K976" s="12">
        <f t="shared" si="112"/>
        <v>0</v>
      </c>
      <c r="L976" s="12">
        <f t="shared" si="113"/>
        <v>0</v>
      </c>
      <c r="M976" s="12">
        <f t="shared" si="114"/>
        <v>0</v>
      </c>
      <c r="N976" s="12">
        <f t="shared" si="115"/>
        <v>0</v>
      </c>
      <c r="O976" s="12">
        <f t="shared" si="116"/>
        <v>0</v>
      </c>
      <c r="P976" s="12">
        <f t="shared" si="117"/>
        <v>0</v>
      </c>
      <c r="Q976" s="12">
        <f t="shared" si="118"/>
        <v>0</v>
      </c>
      <c r="R976" s="12">
        <f>IF(E976&lt;1,0,IF(A976&lt;(Støtteark!$H$4-5),0,(IF(G976="Utførelse",(K976+L976+M976+N976+O976+P976),IF(G976="Fagkontroll",(Q976),0)))))</f>
        <v>0</v>
      </c>
      <c r="S976" s="12">
        <f>IF(A976&lt;(Støtteark!$H$4-5),0,B976)</f>
        <v>0</v>
      </c>
    </row>
    <row r="977" spans="1:19" x14ac:dyDescent="0.25">
      <c r="A977" s="20"/>
      <c r="B977" s="20"/>
      <c r="C977" s="20"/>
      <c r="D977" s="20"/>
      <c r="E977" s="20"/>
      <c r="F977" s="20"/>
      <c r="G977" s="20"/>
      <c r="H977" s="20"/>
      <c r="I977" s="20"/>
      <c r="J977" s="32"/>
      <c r="K977" s="12">
        <f t="shared" si="112"/>
        <v>0</v>
      </c>
      <c r="L977" s="12">
        <f t="shared" si="113"/>
        <v>0</v>
      </c>
      <c r="M977" s="12">
        <f t="shared" si="114"/>
        <v>0</v>
      </c>
      <c r="N977" s="12">
        <f t="shared" si="115"/>
        <v>0</v>
      </c>
      <c r="O977" s="12">
        <f t="shared" si="116"/>
        <v>0</v>
      </c>
      <c r="P977" s="12">
        <f t="shared" si="117"/>
        <v>0</v>
      </c>
      <c r="Q977" s="12">
        <f t="shared" si="118"/>
        <v>0</v>
      </c>
      <c r="R977" s="12">
        <f>IF(E977&lt;1,0,IF(A977&lt;(Støtteark!$H$4-5),0,(IF(G977="Utførelse",(K977+L977+M977+N977+O977+P977),IF(G977="Fagkontroll",(Q977),0)))))</f>
        <v>0</v>
      </c>
      <c r="S977" s="12">
        <f>IF(A977&lt;(Støtteark!$H$4-5),0,B977)</f>
        <v>0</v>
      </c>
    </row>
    <row r="978" spans="1:19" x14ac:dyDescent="0.25">
      <c r="A978" s="20"/>
      <c r="B978" s="20"/>
      <c r="C978" s="20"/>
      <c r="D978" s="20"/>
      <c r="E978" s="20"/>
      <c r="F978" s="20"/>
      <c r="G978" s="20"/>
      <c r="H978" s="20"/>
      <c r="I978" s="20"/>
      <c r="J978" s="32"/>
      <c r="K978" s="12">
        <f t="shared" si="112"/>
        <v>0</v>
      </c>
      <c r="L978" s="12">
        <f t="shared" si="113"/>
        <v>0</v>
      </c>
      <c r="M978" s="12">
        <f t="shared" si="114"/>
        <v>0</v>
      </c>
      <c r="N978" s="12">
        <f t="shared" si="115"/>
        <v>0</v>
      </c>
      <c r="O978" s="12">
        <f t="shared" si="116"/>
        <v>0</v>
      </c>
      <c r="P978" s="12">
        <f t="shared" si="117"/>
        <v>0</v>
      </c>
      <c r="Q978" s="12">
        <f t="shared" si="118"/>
        <v>0</v>
      </c>
      <c r="R978" s="12">
        <f>IF(E978&lt;1,0,IF(A978&lt;(Støtteark!$H$4-5),0,(IF(G978="Utførelse",(K978+L978+M978+N978+O978+P978),IF(G978="Fagkontroll",(Q978),0)))))</f>
        <v>0</v>
      </c>
      <c r="S978" s="12">
        <f>IF(A978&lt;(Støtteark!$H$4-5),0,B978)</f>
        <v>0</v>
      </c>
    </row>
    <row r="979" spans="1:19" x14ac:dyDescent="0.25">
      <c r="A979" s="20"/>
      <c r="B979" s="20"/>
      <c r="C979" s="20"/>
      <c r="D979" s="20"/>
      <c r="E979" s="20"/>
      <c r="F979" s="20"/>
      <c r="G979" s="20"/>
      <c r="H979" s="20"/>
      <c r="I979" s="20"/>
      <c r="J979" s="32"/>
      <c r="K979" s="12">
        <f t="shared" si="112"/>
        <v>0</v>
      </c>
      <c r="L979" s="12">
        <f t="shared" si="113"/>
        <v>0</v>
      </c>
      <c r="M979" s="12">
        <f t="shared" si="114"/>
        <v>0</v>
      </c>
      <c r="N979" s="12">
        <f t="shared" si="115"/>
        <v>0</v>
      </c>
      <c r="O979" s="12">
        <f t="shared" si="116"/>
        <v>0</v>
      </c>
      <c r="P979" s="12">
        <f t="shared" si="117"/>
        <v>0</v>
      </c>
      <c r="Q979" s="12">
        <f t="shared" si="118"/>
        <v>0</v>
      </c>
      <c r="R979" s="12">
        <f>IF(E979&lt;1,0,IF(A979&lt;(Støtteark!$H$4-5),0,(IF(G979="Utførelse",(K979+L979+M979+N979+O979+P979),IF(G979="Fagkontroll",(Q979),0)))))</f>
        <v>0</v>
      </c>
      <c r="S979" s="12">
        <f>IF(A979&lt;(Støtteark!$H$4-5),0,B979)</f>
        <v>0</v>
      </c>
    </row>
    <row r="980" spans="1:19" x14ac:dyDescent="0.25">
      <c r="A980" s="20"/>
      <c r="B980" s="20"/>
      <c r="C980" s="20"/>
      <c r="D980" s="20"/>
      <c r="E980" s="20"/>
      <c r="F980" s="20"/>
      <c r="G980" s="20"/>
      <c r="H980" s="20"/>
      <c r="I980" s="20"/>
      <c r="J980" s="32"/>
      <c r="K980" s="12">
        <f t="shared" si="112"/>
        <v>0</v>
      </c>
      <c r="L980" s="12">
        <f t="shared" si="113"/>
        <v>0</v>
      </c>
      <c r="M980" s="12">
        <f t="shared" si="114"/>
        <v>0</v>
      </c>
      <c r="N980" s="12">
        <f t="shared" si="115"/>
        <v>0</v>
      </c>
      <c r="O980" s="12">
        <f t="shared" si="116"/>
        <v>0</v>
      </c>
      <c r="P980" s="12">
        <f t="shared" si="117"/>
        <v>0</v>
      </c>
      <c r="Q980" s="12">
        <f t="shared" si="118"/>
        <v>0</v>
      </c>
      <c r="R980" s="12">
        <f>IF(E980&lt;1,0,IF(A980&lt;(Støtteark!$H$4-5),0,(IF(G980="Utførelse",(K980+L980+M980+N980+O980+P980),IF(G980="Fagkontroll",(Q980),0)))))</f>
        <v>0</v>
      </c>
      <c r="S980" s="12">
        <f>IF(A980&lt;(Støtteark!$H$4-5),0,B980)</f>
        <v>0</v>
      </c>
    </row>
    <row r="981" spans="1:19" x14ac:dyDescent="0.25">
      <c r="A981" s="20"/>
      <c r="B981" s="20"/>
      <c r="C981" s="20"/>
      <c r="D981" s="20"/>
      <c r="E981" s="20"/>
      <c r="F981" s="20"/>
      <c r="G981" s="20"/>
      <c r="H981" s="20"/>
      <c r="I981" s="20"/>
      <c r="J981" s="32"/>
      <c r="K981" s="12">
        <f t="shared" si="112"/>
        <v>0</v>
      </c>
      <c r="L981" s="12">
        <f t="shared" si="113"/>
        <v>0</v>
      </c>
      <c r="M981" s="12">
        <f t="shared" si="114"/>
        <v>0</v>
      </c>
      <c r="N981" s="12">
        <f t="shared" si="115"/>
        <v>0</v>
      </c>
      <c r="O981" s="12">
        <f t="shared" si="116"/>
        <v>0</v>
      </c>
      <c r="P981" s="12">
        <f t="shared" si="117"/>
        <v>0</v>
      </c>
      <c r="Q981" s="12">
        <f t="shared" si="118"/>
        <v>0</v>
      </c>
      <c r="R981" s="12">
        <f>IF(E981&lt;1,0,IF(A981&lt;(Støtteark!$H$4-5),0,(IF(G981="Utførelse",(K981+L981+M981+N981+O981+P981),IF(G981="Fagkontroll",(Q981),0)))))</f>
        <v>0</v>
      </c>
      <c r="S981" s="12">
        <f>IF(A981&lt;(Støtteark!$H$4-5),0,B981)</f>
        <v>0</v>
      </c>
    </row>
    <row r="982" spans="1:19" x14ac:dyDescent="0.25">
      <c r="A982" s="20"/>
      <c r="B982" s="20"/>
      <c r="C982" s="20"/>
      <c r="D982" s="20"/>
      <c r="E982" s="20"/>
      <c r="F982" s="20"/>
      <c r="G982" s="20"/>
      <c r="H982" s="20"/>
      <c r="I982" s="20"/>
      <c r="J982" s="32"/>
      <c r="K982" s="12">
        <f t="shared" si="112"/>
        <v>0</v>
      </c>
      <c r="L982" s="12">
        <f t="shared" si="113"/>
        <v>0</v>
      </c>
      <c r="M982" s="12">
        <f t="shared" si="114"/>
        <v>0</v>
      </c>
      <c r="N982" s="12">
        <f t="shared" si="115"/>
        <v>0</v>
      </c>
      <c r="O982" s="12">
        <f t="shared" si="116"/>
        <v>0</v>
      </c>
      <c r="P982" s="12">
        <f t="shared" si="117"/>
        <v>0</v>
      </c>
      <c r="Q982" s="12">
        <f t="shared" si="118"/>
        <v>0</v>
      </c>
      <c r="R982" s="12">
        <f>IF(E982&lt;1,0,IF(A982&lt;(Støtteark!$H$4-5),0,(IF(G982="Utførelse",(K982+L982+M982+N982+O982+P982),IF(G982="Fagkontroll",(Q982),0)))))</f>
        <v>0</v>
      </c>
      <c r="S982" s="12">
        <f>IF(A982&lt;(Støtteark!$H$4-5),0,B982)</f>
        <v>0</v>
      </c>
    </row>
    <row r="983" spans="1:19" x14ac:dyDescent="0.25">
      <c r="A983" s="20"/>
      <c r="B983" s="20"/>
      <c r="C983" s="20"/>
      <c r="D983" s="20"/>
      <c r="E983" s="20"/>
      <c r="F983" s="20"/>
      <c r="G983" s="20"/>
      <c r="H983" s="20"/>
      <c r="I983" s="20"/>
      <c r="J983" s="32"/>
      <c r="K983" s="12">
        <f t="shared" si="112"/>
        <v>0</v>
      </c>
      <c r="L983" s="12">
        <f t="shared" si="113"/>
        <v>0</v>
      </c>
      <c r="M983" s="12">
        <f t="shared" si="114"/>
        <v>0</v>
      </c>
      <c r="N983" s="12">
        <f t="shared" si="115"/>
        <v>0</v>
      </c>
      <c r="O983" s="12">
        <f t="shared" si="116"/>
        <v>0</v>
      </c>
      <c r="P983" s="12">
        <f t="shared" si="117"/>
        <v>0</v>
      </c>
      <c r="Q983" s="12">
        <f t="shared" si="118"/>
        <v>0</v>
      </c>
      <c r="R983" s="12">
        <f>IF(E983&lt;1,0,IF(A983&lt;(Støtteark!$H$4-5),0,(IF(G983="Utførelse",(K983+L983+M983+N983+O983+P983),IF(G983="Fagkontroll",(Q983),0)))))</f>
        <v>0</v>
      </c>
      <c r="S983" s="12">
        <f>IF(A983&lt;(Støtteark!$H$4-5),0,B983)</f>
        <v>0</v>
      </c>
    </row>
    <row r="984" spans="1:19" x14ac:dyDescent="0.25">
      <c r="A984" s="20"/>
      <c r="B984" s="20"/>
      <c r="C984" s="20"/>
      <c r="D984" s="20"/>
      <c r="E984" s="20"/>
      <c r="F984" s="20"/>
      <c r="G984" s="20"/>
      <c r="H984" s="20"/>
      <c r="I984" s="20"/>
      <c r="J984" s="32"/>
      <c r="K984" s="12">
        <f t="shared" si="112"/>
        <v>0</v>
      </c>
      <c r="L984" s="12">
        <f t="shared" si="113"/>
        <v>0</v>
      </c>
      <c r="M984" s="12">
        <f t="shared" si="114"/>
        <v>0</v>
      </c>
      <c r="N984" s="12">
        <f t="shared" si="115"/>
        <v>0</v>
      </c>
      <c r="O984" s="12">
        <f t="shared" si="116"/>
        <v>0</v>
      </c>
      <c r="P984" s="12">
        <f t="shared" si="117"/>
        <v>0</v>
      </c>
      <c r="Q984" s="12">
        <f t="shared" si="118"/>
        <v>0</v>
      </c>
      <c r="R984" s="12">
        <f>IF(E984&lt;1,0,IF(A984&lt;(Støtteark!$H$4-5),0,(IF(G984="Utførelse",(K984+L984+M984+N984+O984+P984),IF(G984="Fagkontroll",(Q984),0)))))</f>
        <v>0</v>
      </c>
      <c r="S984" s="12">
        <f>IF(A984&lt;(Støtteark!$H$4-5),0,B984)</f>
        <v>0</v>
      </c>
    </row>
    <row r="985" spans="1:19" x14ac:dyDescent="0.25">
      <c r="A985" s="20"/>
      <c r="B985" s="20"/>
      <c r="C985" s="20"/>
      <c r="D985" s="20"/>
      <c r="E985" s="20"/>
      <c r="F985" s="20"/>
      <c r="G985" s="20"/>
      <c r="H985" s="20"/>
      <c r="I985" s="20"/>
      <c r="J985" s="32"/>
      <c r="K985" s="12">
        <f t="shared" si="112"/>
        <v>0</v>
      </c>
      <c r="L985" s="12">
        <f t="shared" si="113"/>
        <v>0</v>
      </c>
      <c r="M985" s="12">
        <f t="shared" si="114"/>
        <v>0</v>
      </c>
      <c r="N985" s="12">
        <f t="shared" si="115"/>
        <v>0</v>
      </c>
      <c r="O985" s="12">
        <f t="shared" si="116"/>
        <v>0</v>
      </c>
      <c r="P985" s="12">
        <f t="shared" si="117"/>
        <v>0</v>
      </c>
      <c r="Q985" s="12">
        <f t="shared" si="118"/>
        <v>0</v>
      </c>
      <c r="R985" s="12">
        <f>IF(E985&lt;1,0,IF(A985&lt;(Støtteark!$H$4-5),0,(IF(G985="Utførelse",(K985+L985+M985+N985+O985+P985),IF(G985="Fagkontroll",(Q985),0)))))</f>
        <v>0</v>
      </c>
      <c r="S985" s="12">
        <f>IF(A985&lt;(Støtteark!$H$4-5),0,B985)</f>
        <v>0</v>
      </c>
    </row>
    <row r="986" spans="1:19" x14ac:dyDescent="0.25">
      <c r="A986" s="20"/>
      <c r="B986" s="20"/>
      <c r="C986" s="20"/>
      <c r="D986" s="20"/>
      <c r="E986" s="20"/>
      <c r="F986" s="20"/>
      <c r="G986" s="20"/>
      <c r="H986" s="20"/>
      <c r="I986" s="20"/>
      <c r="J986" s="32"/>
      <c r="K986" s="12">
        <f t="shared" si="112"/>
        <v>0</v>
      </c>
      <c r="L986" s="12">
        <f t="shared" si="113"/>
        <v>0</v>
      </c>
      <c r="M986" s="12">
        <f t="shared" si="114"/>
        <v>0</v>
      </c>
      <c r="N986" s="12">
        <f t="shared" si="115"/>
        <v>0</v>
      </c>
      <c r="O986" s="12">
        <f t="shared" si="116"/>
        <v>0</v>
      </c>
      <c r="P986" s="12">
        <f t="shared" si="117"/>
        <v>0</v>
      </c>
      <c r="Q986" s="12">
        <f t="shared" si="118"/>
        <v>0</v>
      </c>
      <c r="R986" s="12">
        <f>IF(E986&lt;1,0,IF(A986&lt;(Støtteark!$H$4-5),0,(IF(G986="Utførelse",(K986+L986+M986+N986+O986+P986),IF(G986="Fagkontroll",(Q986),0)))))</f>
        <v>0</v>
      </c>
      <c r="S986" s="12">
        <f>IF(A986&lt;(Støtteark!$H$4-5),0,B986)</f>
        <v>0</v>
      </c>
    </row>
    <row r="987" spans="1:19" x14ac:dyDescent="0.25">
      <c r="A987" s="20"/>
      <c r="B987" s="20"/>
      <c r="C987" s="20"/>
      <c r="D987" s="20"/>
      <c r="E987" s="20"/>
      <c r="F987" s="20"/>
      <c r="G987" s="20"/>
      <c r="H987" s="20"/>
      <c r="I987" s="20"/>
      <c r="J987" s="32"/>
      <c r="K987" s="12">
        <f t="shared" si="112"/>
        <v>0</v>
      </c>
      <c r="L987" s="12">
        <f t="shared" si="113"/>
        <v>0</v>
      </c>
      <c r="M987" s="12">
        <f t="shared" si="114"/>
        <v>0</v>
      </c>
      <c r="N987" s="12">
        <f t="shared" si="115"/>
        <v>0</v>
      </c>
      <c r="O987" s="12">
        <f t="shared" si="116"/>
        <v>0</v>
      </c>
      <c r="P987" s="12">
        <f t="shared" si="117"/>
        <v>0</v>
      </c>
      <c r="Q987" s="12">
        <f t="shared" si="118"/>
        <v>0</v>
      </c>
      <c r="R987" s="12">
        <f>IF(E987&lt;1,0,IF(A987&lt;(Støtteark!$H$4-5),0,(IF(G987="Utførelse",(K987+L987+M987+N987+O987+P987),IF(G987="Fagkontroll",(Q987),0)))))</f>
        <v>0</v>
      </c>
      <c r="S987" s="12">
        <f>IF(A987&lt;(Støtteark!$H$4-5),0,B987)</f>
        <v>0</v>
      </c>
    </row>
    <row r="988" spans="1:19" x14ac:dyDescent="0.25">
      <c r="A988" s="20"/>
      <c r="B988" s="20"/>
      <c r="C988" s="20"/>
      <c r="D988" s="20"/>
      <c r="E988" s="20"/>
      <c r="F988" s="20"/>
      <c r="G988" s="20"/>
      <c r="H988" s="20"/>
      <c r="I988" s="20"/>
      <c r="J988" s="32"/>
      <c r="K988" s="12">
        <f t="shared" si="112"/>
        <v>0</v>
      </c>
      <c r="L988" s="12">
        <f t="shared" si="113"/>
        <v>0</v>
      </c>
      <c r="M988" s="12">
        <f t="shared" si="114"/>
        <v>0</v>
      </c>
      <c r="N988" s="12">
        <f t="shared" si="115"/>
        <v>0</v>
      </c>
      <c r="O988" s="12">
        <f t="shared" si="116"/>
        <v>0</v>
      </c>
      <c r="P988" s="12">
        <f t="shared" si="117"/>
        <v>0</v>
      </c>
      <c r="Q988" s="12">
        <f t="shared" si="118"/>
        <v>0</v>
      </c>
      <c r="R988" s="12">
        <f>IF(E988&lt;1,0,IF(A988&lt;(Støtteark!$H$4-5),0,(IF(G988="Utførelse",(K988+L988+M988+N988+O988+P988),IF(G988="Fagkontroll",(Q988),0)))))</f>
        <v>0</v>
      </c>
      <c r="S988" s="12">
        <f>IF(A988&lt;(Støtteark!$H$4-5),0,B988)</f>
        <v>0</v>
      </c>
    </row>
    <row r="989" spans="1:19" x14ac:dyDescent="0.25">
      <c r="A989" s="20"/>
      <c r="B989" s="20"/>
      <c r="C989" s="20"/>
      <c r="D989" s="20"/>
      <c r="E989" s="20"/>
      <c r="F989" s="20"/>
      <c r="G989" s="20"/>
      <c r="H989" s="20"/>
      <c r="I989" s="20"/>
      <c r="J989" s="32"/>
      <c r="K989" s="12">
        <f t="shared" si="112"/>
        <v>0</v>
      </c>
      <c r="L989" s="12">
        <f t="shared" si="113"/>
        <v>0</v>
      </c>
      <c r="M989" s="12">
        <f t="shared" si="114"/>
        <v>0</v>
      </c>
      <c r="N989" s="12">
        <f t="shared" si="115"/>
        <v>0</v>
      </c>
      <c r="O989" s="12">
        <f t="shared" si="116"/>
        <v>0</v>
      </c>
      <c r="P989" s="12">
        <f t="shared" si="117"/>
        <v>0</v>
      </c>
      <c r="Q989" s="12">
        <f t="shared" si="118"/>
        <v>0</v>
      </c>
      <c r="R989" s="12">
        <f>IF(E989&lt;1,0,IF(A989&lt;(Støtteark!$H$4-5),0,(IF(G989="Utførelse",(K989+L989+M989+N989+O989+P989),IF(G989="Fagkontroll",(Q989),0)))))</f>
        <v>0</v>
      </c>
      <c r="S989" s="12">
        <f>IF(A989&lt;(Støtteark!$H$4-5),0,B989)</f>
        <v>0</v>
      </c>
    </row>
    <row r="990" spans="1:19" x14ac:dyDescent="0.25">
      <c r="A990" s="20"/>
      <c r="B990" s="20"/>
      <c r="C990" s="20"/>
      <c r="D990" s="20"/>
      <c r="E990" s="20"/>
      <c r="F990" s="20"/>
      <c r="G990" s="20"/>
      <c r="H990" s="20"/>
      <c r="I990" s="20"/>
      <c r="J990" s="32"/>
      <c r="K990" s="12">
        <f t="shared" si="112"/>
        <v>0</v>
      </c>
      <c r="L990" s="12">
        <f t="shared" si="113"/>
        <v>0</v>
      </c>
      <c r="M990" s="12">
        <f t="shared" si="114"/>
        <v>0</v>
      </c>
      <c r="N990" s="12">
        <f t="shared" si="115"/>
        <v>0</v>
      </c>
      <c r="O990" s="12">
        <f t="shared" si="116"/>
        <v>0</v>
      </c>
      <c r="P990" s="12">
        <f t="shared" si="117"/>
        <v>0</v>
      </c>
      <c r="Q990" s="12">
        <f t="shared" si="118"/>
        <v>0</v>
      </c>
      <c r="R990" s="12">
        <f>IF(E990&lt;1,0,IF(A990&lt;(Støtteark!$H$4-5),0,(IF(G990="Utførelse",(K990+L990+M990+N990+O990+P990),IF(G990="Fagkontroll",(Q990),0)))))</f>
        <v>0</v>
      </c>
      <c r="S990" s="12">
        <f>IF(A990&lt;(Støtteark!$H$4-5),0,B990)</f>
        <v>0</v>
      </c>
    </row>
    <row r="991" spans="1:19" x14ac:dyDescent="0.25">
      <c r="A991" s="20"/>
      <c r="B991" s="20"/>
      <c r="C991" s="20"/>
      <c r="D991" s="20"/>
      <c r="E991" s="20"/>
      <c r="F991" s="20"/>
      <c r="G991" s="20"/>
      <c r="H991" s="20"/>
      <c r="I991" s="20"/>
      <c r="J991" s="32"/>
      <c r="K991" s="12">
        <f t="shared" si="112"/>
        <v>0</v>
      </c>
      <c r="L991" s="12">
        <f t="shared" si="113"/>
        <v>0</v>
      </c>
      <c r="M991" s="12">
        <f t="shared" si="114"/>
        <v>0</v>
      </c>
      <c r="N991" s="12">
        <f t="shared" si="115"/>
        <v>0</v>
      </c>
      <c r="O991" s="12">
        <f t="shared" si="116"/>
        <v>0</v>
      </c>
      <c r="P991" s="12">
        <f t="shared" si="117"/>
        <v>0</v>
      </c>
      <c r="Q991" s="12">
        <f t="shared" si="118"/>
        <v>0</v>
      </c>
      <c r="R991" s="12">
        <f>IF(E991&lt;1,0,IF(A991&lt;(Støtteark!$H$4-5),0,(IF(G991="Utførelse",(K991+L991+M991+N991+O991+P991),IF(G991="Fagkontroll",(Q991),0)))))</f>
        <v>0</v>
      </c>
      <c r="S991" s="12">
        <f>IF(A991&lt;(Støtteark!$H$4-5),0,B991)</f>
        <v>0</v>
      </c>
    </row>
    <row r="992" spans="1:19" x14ac:dyDescent="0.25">
      <c r="A992" s="20"/>
      <c r="B992" s="20"/>
      <c r="C992" s="20"/>
      <c r="D992" s="20"/>
      <c r="E992" s="20"/>
      <c r="F992" s="20"/>
      <c r="G992" s="20"/>
      <c r="H992" s="20"/>
      <c r="I992" s="20"/>
      <c r="J992" s="32"/>
      <c r="K992" s="12">
        <f t="shared" si="112"/>
        <v>0</v>
      </c>
      <c r="L992" s="12">
        <f t="shared" si="113"/>
        <v>0</v>
      </c>
      <c r="M992" s="12">
        <f t="shared" si="114"/>
        <v>0</v>
      </c>
      <c r="N992" s="12">
        <f t="shared" si="115"/>
        <v>0</v>
      </c>
      <c r="O992" s="12">
        <f t="shared" si="116"/>
        <v>0</v>
      </c>
      <c r="P992" s="12">
        <f t="shared" si="117"/>
        <v>0</v>
      </c>
      <c r="Q992" s="12">
        <f t="shared" si="118"/>
        <v>0</v>
      </c>
      <c r="R992" s="12">
        <f>IF(E992&lt;1,0,IF(A992&lt;(Støtteark!$H$4-5),0,(IF(G992="Utførelse",(K992+L992+M992+N992+O992+P992),IF(G992="Fagkontroll",(Q992),0)))))</f>
        <v>0</v>
      </c>
      <c r="S992" s="12">
        <f>IF(A992&lt;(Støtteark!$H$4-5),0,B992)</f>
        <v>0</v>
      </c>
    </row>
    <row r="993" spans="1:19" x14ac:dyDescent="0.25">
      <c r="A993" s="20"/>
      <c r="B993" s="20"/>
      <c r="C993" s="20"/>
      <c r="D993" s="20"/>
      <c r="E993" s="20"/>
      <c r="F993" s="20"/>
      <c r="G993" s="20"/>
      <c r="H993" s="20"/>
      <c r="I993" s="20"/>
      <c r="J993" s="32"/>
      <c r="K993" s="12">
        <f t="shared" si="112"/>
        <v>0</v>
      </c>
      <c r="L993" s="12">
        <f t="shared" si="113"/>
        <v>0</v>
      </c>
      <c r="M993" s="12">
        <f t="shared" si="114"/>
        <v>0</v>
      </c>
      <c r="N993" s="12">
        <f t="shared" si="115"/>
        <v>0</v>
      </c>
      <c r="O993" s="12">
        <f t="shared" si="116"/>
        <v>0</v>
      </c>
      <c r="P993" s="12">
        <f t="shared" si="117"/>
        <v>0</v>
      </c>
      <c r="Q993" s="12">
        <f t="shared" si="118"/>
        <v>0</v>
      </c>
      <c r="R993" s="12">
        <f>IF(E993&lt;1,0,IF(A993&lt;(Støtteark!$H$4-5),0,(IF(G993="Utførelse",(K993+L993+M993+N993+O993+P993),IF(G993="Fagkontroll",(Q993),0)))))</f>
        <v>0</v>
      </c>
      <c r="S993" s="12">
        <f>IF(A993&lt;(Støtteark!$H$4-5),0,B993)</f>
        <v>0</v>
      </c>
    </row>
    <row r="994" spans="1:19" x14ac:dyDescent="0.25">
      <c r="A994" s="20"/>
      <c r="B994" s="20"/>
      <c r="C994" s="20"/>
      <c r="D994" s="20"/>
      <c r="E994" s="20"/>
      <c r="F994" s="20"/>
      <c r="G994" s="20"/>
      <c r="H994" s="20"/>
      <c r="I994" s="20"/>
      <c r="J994" s="32"/>
      <c r="K994" s="12">
        <f t="shared" si="112"/>
        <v>0</v>
      </c>
      <c r="L994" s="12">
        <f t="shared" si="113"/>
        <v>0</v>
      </c>
      <c r="M994" s="12">
        <f t="shared" si="114"/>
        <v>0</v>
      </c>
      <c r="N994" s="12">
        <f t="shared" si="115"/>
        <v>0</v>
      </c>
      <c r="O994" s="12">
        <f t="shared" si="116"/>
        <v>0</v>
      </c>
      <c r="P994" s="12">
        <f t="shared" si="117"/>
        <v>0</v>
      </c>
      <c r="Q994" s="12">
        <f t="shared" si="118"/>
        <v>0</v>
      </c>
      <c r="R994" s="12">
        <f>IF(E994&lt;1,0,IF(A994&lt;(Støtteark!$H$4-5),0,(IF(G994="Utførelse",(K994+L994+M994+N994+O994+P994),IF(G994="Fagkontroll",(Q994),0)))))</f>
        <v>0</v>
      </c>
      <c r="S994" s="12">
        <f>IF(A994&lt;(Støtteark!$H$4-5),0,B994)</f>
        <v>0</v>
      </c>
    </row>
    <row r="995" spans="1:19" x14ac:dyDescent="0.25">
      <c r="A995" s="20"/>
      <c r="B995" s="20"/>
      <c r="C995" s="20"/>
      <c r="D995" s="20"/>
      <c r="E995" s="20"/>
      <c r="F995" s="20"/>
      <c r="G995" s="20"/>
      <c r="H995" s="20"/>
      <c r="I995" s="20"/>
      <c r="J995" s="32"/>
      <c r="K995" s="12">
        <f t="shared" si="112"/>
        <v>0</v>
      </c>
      <c r="L995" s="12">
        <f t="shared" si="113"/>
        <v>0</v>
      </c>
      <c r="M995" s="12">
        <f t="shared" si="114"/>
        <v>0</v>
      </c>
      <c r="N995" s="12">
        <f t="shared" si="115"/>
        <v>0</v>
      </c>
      <c r="O995" s="12">
        <f t="shared" si="116"/>
        <v>0</v>
      </c>
      <c r="P995" s="12">
        <f t="shared" si="117"/>
        <v>0</v>
      </c>
      <c r="Q995" s="12">
        <f t="shared" si="118"/>
        <v>0</v>
      </c>
      <c r="R995" s="12">
        <f>IF(E995&lt;1,0,IF(A995&lt;(Støtteark!$H$4-5),0,(IF(G995="Utførelse",(K995+L995+M995+N995+O995+P995),IF(G995="Fagkontroll",(Q995),0)))))</f>
        <v>0</v>
      </c>
      <c r="S995" s="12">
        <f>IF(A995&lt;(Støtteark!$H$4-5),0,B995)</f>
        <v>0</v>
      </c>
    </row>
    <row r="996" spans="1:19" x14ac:dyDescent="0.25">
      <c r="A996" s="20"/>
      <c r="B996" s="20"/>
      <c r="C996" s="20"/>
      <c r="D996" s="20"/>
      <c r="E996" s="20"/>
      <c r="F996" s="20"/>
      <c r="G996" s="20"/>
      <c r="H996" s="20"/>
      <c r="I996" s="20"/>
      <c r="J996" s="32"/>
      <c r="K996" s="12">
        <f t="shared" si="112"/>
        <v>0</v>
      </c>
      <c r="L996" s="12">
        <f t="shared" si="113"/>
        <v>0</v>
      </c>
      <c r="M996" s="12">
        <f t="shared" si="114"/>
        <v>0</v>
      </c>
      <c r="N996" s="12">
        <f t="shared" si="115"/>
        <v>0</v>
      </c>
      <c r="O996" s="12">
        <f t="shared" si="116"/>
        <v>0</v>
      </c>
      <c r="P996" s="12">
        <f t="shared" si="117"/>
        <v>0</v>
      </c>
      <c r="Q996" s="12">
        <f t="shared" si="118"/>
        <v>0</v>
      </c>
      <c r="R996" s="12">
        <f>IF(E996&lt;1,0,IF(A996&lt;(Støtteark!$H$4-5),0,(IF(G996="Utførelse",(K996+L996+M996+N996+O996+P996),IF(G996="Fagkontroll",(Q996),0)))))</f>
        <v>0</v>
      </c>
      <c r="S996" s="12">
        <f>IF(A996&lt;(Støtteark!$H$4-5),0,B996)</f>
        <v>0</v>
      </c>
    </row>
    <row r="997" spans="1:19" x14ac:dyDescent="0.25">
      <c r="A997" s="20"/>
      <c r="B997" s="20"/>
      <c r="C997" s="20"/>
      <c r="D997" s="20"/>
      <c r="E997" s="20"/>
      <c r="F997" s="20"/>
      <c r="G997" s="20"/>
      <c r="H997" s="20"/>
      <c r="I997" s="20"/>
      <c r="J997" s="32"/>
      <c r="K997" s="12">
        <f t="shared" si="112"/>
        <v>0</v>
      </c>
      <c r="L997" s="12">
        <f t="shared" si="113"/>
        <v>0</v>
      </c>
      <c r="M997" s="12">
        <f t="shared" si="114"/>
        <v>0</v>
      </c>
      <c r="N997" s="12">
        <f t="shared" si="115"/>
        <v>0</v>
      </c>
      <c r="O997" s="12">
        <f t="shared" si="116"/>
        <v>0</v>
      </c>
      <c r="P997" s="12">
        <f t="shared" si="117"/>
        <v>0</v>
      </c>
      <c r="Q997" s="12">
        <f t="shared" si="118"/>
        <v>0</v>
      </c>
      <c r="R997" s="12">
        <f>IF(E997&lt;1,0,IF(A997&lt;(Støtteark!$H$4-5),0,(IF(G997="Utførelse",(K997+L997+M997+N997+O997+P997),IF(G997="Fagkontroll",(Q997),0)))))</f>
        <v>0</v>
      </c>
      <c r="S997" s="12">
        <f>IF(A997&lt;(Støtteark!$H$4-5),0,B997)</f>
        <v>0</v>
      </c>
    </row>
    <row r="998" spans="1:19" x14ac:dyDescent="0.25">
      <c r="A998" s="20"/>
      <c r="B998" s="20"/>
      <c r="C998" s="20"/>
      <c r="D998" s="20"/>
      <c r="E998" s="20"/>
      <c r="F998" s="20"/>
      <c r="G998" s="20"/>
      <c r="H998" s="20"/>
      <c r="I998" s="20"/>
      <c r="J998" s="32"/>
      <c r="K998" s="12">
        <f t="shared" si="112"/>
        <v>0</v>
      </c>
      <c r="L998" s="12">
        <f t="shared" si="113"/>
        <v>0</v>
      </c>
      <c r="M998" s="12">
        <f t="shared" si="114"/>
        <v>0</v>
      </c>
      <c r="N998" s="12">
        <f t="shared" si="115"/>
        <v>0</v>
      </c>
      <c r="O998" s="12">
        <f t="shared" si="116"/>
        <v>0</v>
      </c>
      <c r="P998" s="12">
        <f t="shared" si="117"/>
        <v>0</v>
      </c>
      <c r="Q998" s="12">
        <f t="shared" si="118"/>
        <v>0</v>
      </c>
      <c r="R998" s="12">
        <f>IF(E998&lt;1,0,IF(A998&lt;(Støtteark!$H$4-5),0,(IF(G998="Utførelse",(K998+L998+M998+N998+O998+P998),IF(G998="Fagkontroll",(Q998),0)))))</f>
        <v>0</v>
      </c>
      <c r="S998" s="12">
        <f>IF(A998&lt;(Støtteark!$H$4-5),0,B998)</f>
        <v>0</v>
      </c>
    </row>
    <row r="999" spans="1:19" x14ac:dyDescent="0.25">
      <c r="A999" s="20"/>
      <c r="B999" s="20"/>
      <c r="C999" s="20"/>
      <c r="D999" s="20"/>
      <c r="E999" s="20"/>
      <c r="F999" s="20"/>
      <c r="G999" s="20"/>
      <c r="H999" s="20"/>
      <c r="I999" s="20"/>
      <c r="J999" s="32"/>
      <c r="K999" s="12">
        <f t="shared" si="112"/>
        <v>0</v>
      </c>
      <c r="L999" s="12">
        <f t="shared" si="113"/>
        <v>0</v>
      </c>
      <c r="M999" s="12">
        <f t="shared" si="114"/>
        <v>0</v>
      </c>
      <c r="N999" s="12">
        <f t="shared" si="115"/>
        <v>0</v>
      </c>
      <c r="O999" s="12">
        <f t="shared" si="116"/>
        <v>0</v>
      </c>
      <c r="P999" s="12">
        <f t="shared" si="117"/>
        <v>0</v>
      </c>
      <c r="Q999" s="12">
        <f t="shared" si="118"/>
        <v>0</v>
      </c>
      <c r="R999" s="12">
        <f>IF(E999&lt;1,0,IF(A999&lt;(Støtteark!$H$4-5),0,(IF(G999="Utførelse",(K999+L999+M999+N999+O999+P999),IF(G999="Fagkontroll",(Q999),0)))))</f>
        <v>0</v>
      </c>
      <c r="S999" s="12">
        <f>IF(A999&lt;(Støtteark!$H$4-5),0,B999)</f>
        <v>0</v>
      </c>
    </row>
    <row r="1000" spans="1:19" x14ac:dyDescent="0.25">
      <c r="A1000" s="20"/>
      <c r="B1000" s="20"/>
      <c r="C1000" s="20"/>
      <c r="D1000" s="20"/>
      <c r="E1000" s="20"/>
      <c r="F1000" s="20"/>
      <c r="G1000" s="20"/>
      <c r="H1000" s="20"/>
      <c r="I1000" s="20"/>
      <c r="J1000" s="32"/>
      <c r="K1000" s="12">
        <f t="shared" si="112"/>
        <v>0</v>
      </c>
      <c r="L1000" s="12">
        <f t="shared" si="113"/>
        <v>0</v>
      </c>
      <c r="M1000" s="12">
        <f t="shared" si="114"/>
        <v>0</v>
      </c>
      <c r="N1000" s="12">
        <f t="shared" si="115"/>
        <v>0</v>
      </c>
      <c r="O1000" s="12">
        <f t="shared" si="116"/>
        <v>0</v>
      </c>
      <c r="P1000" s="12">
        <f t="shared" si="117"/>
        <v>0</v>
      </c>
      <c r="Q1000" s="12">
        <f t="shared" si="118"/>
        <v>0</v>
      </c>
      <c r="R1000" s="12">
        <f>IF(E1000&lt;1,0,IF(A1000&lt;(Støtteark!$H$4-5),0,(IF(G1000="Utførelse",(K1000+L1000+M1000+N1000+O1000+P1000),IF(G1000="Fagkontroll",(Q1000),0)))))</f>
        <v>0</v>
      </c>
      <c r="S1000" s="12">
        <f>IF(A1000&lt;(Støtteark!$H$4-5),0,B1000)</f>
        <v>0</v>
      </c>
    </row>
  </sheetData>
  <protectedRanges>
    <protectedRange algorithmName="SHA-512" hashValue="AE37NaQVvn0tAjOIA6ut5fn6h5k4V6oA3DwIsrdxuZ0T+qQCKveicOLL0BFOaAKm81BcY6IGPPRYSpQ8MynvkA==" saltValue="0uWm6EqKCGPN8GDeBtJYFQ==" spinCount="100000" sqref="A13:J400" name="Område1"/>
  </protectedRanges>
  <mergeCells count="9">
    <mergeCell ref="A10:C10"/>
    <mergeCell ref="K11:Q11"/>
    <mergeCell ref="R11:S11"/>
    <mergeCell ref="D1:G1"/>
    <mergeCell ref="A7:C7"/>
    <mergeCell ref="D2:F2"/>
    <mergeCell ref="A5:C5"/>
    <mergeCell ref="A6:C6"/>
    <mergeCell ref="A9:C9"/>
  </mergeCells>
  <pageMargins left="0.7" right="0.7" top="0.75" bottom="0.75" header="0.3" footer="0.3"/>
  <pageSetup paperSize="8" orientation="landscape" r:id="rId1"/>
  <headerFooter>
    <oddHeader>&amp;LSøknad om fagansvarliggodkjenning&amp;C&amp;"-,Fet"&amp;18Praksisskjema for fagområde I</oddHead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9402964-5B0B-4801-8271-451CAAFD9EF0}">
          <x14:formula1>
            <xm:f>Støtteark!$C$5:$C$9</xm:f>
          </x14:formula1>
          <xm:sqref>E14:E1048576</xm:sqref>
        </x14:dataValidation>
        <x14:dataValidation type="list" allowBlank="1" showInputMessage="1" showErrorMessage="1" xr:uid="{54A8D68C-8764-456A-91BB-91473CF269EE}">
          <x14:formula1>
            <xm:f>Støtteark!$C$4:$C$9</xm:f>
          </x14:formula1>
          <xm:sqref>E13</xm:sqref>
        </x14:dataValidation>
        <x14:dataValidation type="list" allowBlank="1" showInputMessage="1" showErrorMessage="1" xr:uid="{CB05881A-0742-4273-BFF8-4DCFCF8B5320}">
          <x14:formula1>
            <xm:f>Støtteark!$E$4:$E$6</xm:f>
          </x14:formula1>
          <xm:sqref>G13:G1048576</xm:sqref>
        </x14:dataValidation>
        <x14:dataValidation type="list" allowBlank="1" showInputMessage="1" showErrorMessage="1" xr:uid="{DDCB5FB1-939E-4A33-A509-8B78E0E8B53C}">
          <x14:formula1>
            <xm:f>Støtteark!$A$33:$A$41</xm:f>
          </x14:formula1>
          <xm:sqref>F1:F11 F13:F1048576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64E33-EAE4-4A8D-A208-1017BA5F3B71}">
  <dimension ref="A1:H41"/>
  <sheetViews>
    <sheetView zoomScaleNormal="100" workbookViewId="0">
      <selection activeCell="H4" sqref="H4"/>
    </sheetView>
  </sheetViews>
  <sheetFormatPr baseColWidth="10" defaultRowHeight="15" x14ac:dyDescent="0.25"/>
  <cols>
    <col min="1" max="1" width="27.140625" customWidth="1"/>
    <col min="3" max="3" width="22.28515625" customWidth="1"/>
    <col min="4" max="4" width="21.140625" customWidth="1"/>
  </cols>
  <sheetData>
    <row r="1" spans="1:8" s="9" customFormat="1" x14ac:dyDescent="0.25">
      <c r="A1" s="9" t="s">
        <v>24</v>
      </c>
    </row>
    <row r="3" spans="1:8" x14ac:dyDescent="0.25">
      <c r="A3" s="3" t="s">
        <v>11</v>
      </c>
      <c r="B3" s="3" t="s">
        <v>55</v>
      </c>
      <c r="C3" s="3" t="s">
        <v>0</v>
      </c>
      <c r="E3" s="3" t="s">
        <v>72</v>
      </c>
      <c r="H3" s="3" t="s">
        <v>87</v>
      </c>
    </row>
    <row r="4" spans="1:8" x14ac:dyDescent="0.25">
      <c r="B4" t="s">
        <v>56</v>
      </c>
      <c r="E4" t="s">
        <v>74</v>
      </c>
      <c r="H4">
        <v>2025</v>
      </c>
    </row>
    <row r="5" spans="1:8" x14ac:dyDescent="0.25">
      <c r="A5" t="s">
        <v>10</v>
      </c>
      <c r="B5" t="s">
        <v>57</v>
      </c>
      <c r="C5">
        <v>0</v>
      </c>
      <c r="E5" t="s">
        <v>73</v>
      </c>
    </row>
    <row r="6" spans="1:8" x14ac:dyDescent="0.25">
      <c r="A6" t="s">
        <v>61</v>
      </c>
      <c r="C6">
        <v>1</v>
      </c>
      <c r="E6" t="s">
        <v>40</v>
      </c>
    </row>
    <row r="7" spans="1:8" x14ac:dyDescent="0.25">
      <c r="C7">
        <v>2</v>
      </c>
    </row>
    <row r="8" spans="1:8" x14ac:dyDescent="0.25">
      <c r="A8" s="3" t="s">
        <v>12</v>
      </c>
      <c r="C8">
        <v>3</v>
      </c>
    </row>
    <row r="9" spans="1:8" x14ac:dyDescent="0.25">
      <c r="A9" t="s">
        <v>46</v>
      </c>
      <c r="C9">
        <v>4</v>
      </c>
    </row>
    <row r="10" spans="1:8" x14ac:dyDescent="0.25">
      <c r="A10" t="s">
        <v>47</v>
      </c>
    </row>
    <row r="12" spans="1:8" s="9" customFormat="1" x14ac:dyDescent="0.25">
      <c r="A12" s="9" t="s">
        <v>23</v>
      </c>
    </row>
    <row r="14" spans="1:8" x14ac:dyDescent="0.25">
      <c r="A14" s="3" t="s">
        <v>27</v>
      </c>
      <c r="C14" s="3" t="s">
        <v>31</v>
      </c>
      <c r="D14" s="3" t="s">
        <v>32</v>
      </c>
      <c r="E14" s="3" t="s">
        <v>41</v>
      </c>
      <c r="F14" s="3"/>
    </row>
    <row r="15" spans="1:8" x14ac:dyDescent="0.25">
      <c r="A15" t="s">
        <v>13</v>
      </c>
      <c r="C15" t="s">
        <v>126</v>
      </c>
      <c r="D15" t="s">
        <v>77</v>
      </c>
      <c r="E15" t="s">
        <v>38</v>
      </c>
    </row>
    <row r="16" spans="1:8" x14ac:dyDescent="0.25">
      <c r="A16" t="s">
        <v>14</v>
      </c>
      <c r="C16" t="s">
        <v>29</v>
      </c>
      <c r="D16" t="s">
        <v>33</v>
      </c>
      <c r="E16" t="s">
        <v>37</v>
      </c>
    </row>
    <row r="17" spans="1:5" x14ac:dyDescent="0.25">
      <c r="A17" t="s">
        <v>15</v>
      </c>
      <c r="C17" t="s">
        <v>28</v>
      </c>
      <c r="D17" t="s">
        <v>34</v>
      </c>
      <c r="E17" t="s">
        <v>36</v>
      </c>
    </row>
    <row r="18" spans="1:5" x14ac:dyDescent="0.25">
      <c r="A18" t="s">
        <v>16</v>
      </c>
      <c r="C18" t="s">
        <v>30</v>
      </c>
      <c r="D18" t="s">
        <v>35</v>
      </c>
      <c r="E18" t="s">
        <v>39</v>
      </c>
    </row>
    <row r="19" spans="1:5" x14ac:dyDescent="0.25">
      <c r="A19" t="s">
        <v>40</v>
      </c>
      <c r="C19" t="s">
        <v>42</v>
      </c>
      <c r="D19" t="s">
        <v>78</v>
      </c>
      <c r="E19" t="s">
        <v>40</v>
      </c>
    </row>
    <row r="20" spans="1:5" x14ac:dyDescent="0.25">
      <c r="C20" t="s">
        <v>43</v>
      </c>
      <c r="D20" t="s">
        <v>40</v>
      </c>
    </row>
    <row r="21" spans="1:5" x14ac:dyDescent="0.25">
      <c r="C21" t="s">
        <v>40</v>
      </c>
    </row>
    <row r="23" spans="1:5" s="9" customFormat="1" x14ac:dyDescent="0.25">
      <c r="A23" s="9" t="s">
        <v>25</v>
      </c>
    </row>
    <row r="25" spans="1:5" x14ac:dyDescent="0.25">
      <c r="A25" s="3" t="s">
        <v>26</v>
      </c>
    </row>
    <row r="26" spans="1:5" x14ac:dyDescent="0.25">
      <c r="A26" t="s">
        <v>69</v>
      </c>
    </row>
    <row r="27" spans="1:5" x14ac:dyDescent="0.25">
      <c r="A27" t="s">
        <v>17</v>
      </c>
    </row>
    <row r="28" spans="1:5" x14ac:dyDescent="0.25">
      <c r="A28" t="s">
        <v>40</v>
      </c>
    </row>
    <row r="30" spans="1:5" s="8" customFormat="1" x14ac:dyDescent="0.25">
      <c r="A30" s="9" t="s">
        <v>18</v>
      </c>
    </row>
    <row r="31" spans="1:5" x14ac:dyDescent="0.25">
      <c r="A31" s="3"/>
    </row>
    <row r="32" spans="1:5" x14ac:dyDescent="0.25">
      <c r="A32" s="3" t="s">
        <v>26</v>
      </c>
    </row>
    <row r="33" spans="1:3" x14ac:dyDescent="0.25">
      <c r="A33" t="s">
        <v>19</v>
      </c>
      <c r="C33" t="s">
        <v>19</v>
      </c>
    </row>
    <row r="34" spans="1:3" x14ac:dyDescent="0.25">
      <c r="A34" t="s">
        <v>108</v>
      </c>
      <c r="C34" t="s">
        <v>76</v>
      </c>
    </row>
    <row r="35" spans="1:3" x14ac:dyDescent="0.25">
      <c r="A35" t="s">
        <v>107</v>
      </c>
      <c r="C35" t="s">
        <v>13</v>
      </c>
    </row>
    <row r="36" spans="1:3" x14ac:dyDescent="0.25">
      <c r="A36" t="s">
        <v>116</v>
      </c>
      <c r="C36" t="s">
        <v>44</v>
      </c>
    </row>
    <row r="37" spans="1:3" x14ac:dyDescent="0.25">
      <c r="A37" t="s">
        <v>120</v>
      </c>
    </row>
    <row r="38" spans="1:3" x14ac:dyDescent="0.25">
      <c r="A38" t="s">
        <v>121</v>
      </c>
    </row>
    <row r="39" spans="1:3" x14ac:dyDescent="0.25">
      <c r="A39" t="s">
        <v>21</v>
      </c>
    </row>
    <row r="40" spans="1:3" x14ac:dyDescent="0.25">
      <c r="A40" t="s">
        <v>22</v>
      </c>
    </row>
    <row r="41" spans="1:3" x14ac:dyDescent="0.25">
      <c r="A41" t="s">
        <v>40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7A4EA-228A-4258-A932-217DD1F5798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ord-dokument" ma:contentTypeID="0x010100639A3E6F06D7974DB5633A001FAA6878" ma:contentTypeVersion="33" ma:contentTypeDescription="Opprett et nytt dokument." ma:contentTypeScope="" ma:versionID="0f37d9815f855ed0bc75216e2a871e7e">
  <xsd:schema xmlns:xsd="http://www.w3.org/2001/XMLSchema" xmlns:xs="http://www.w3.org/2001/XMLSchema" xmlns:p="http://schemas.microsoft.com/office/2006/metadata/properties" xmlns:ns2="08670d86-fc33-4f61-bf51-96e019343c8b" xmlns:ns3="de24d177-6e94-42da-ba77-19a4af7ab5f4" xmlns:ns4="286bd567-8383-458b-8b10-610e1dbf4dce" targetNamespace="http://schemas.microsoft.com/office/2006/metadata/properties" ma:root="true" ma:fieldsID="b328dfdb026365fcbc8bdb3edbd5ec4f" ns2:_="" ns3:_="" ns4:_="">
    <xsd:import namespace="08670d86-fc33-4f61-bf51-96e019343c8b"/>
    <xsd:import namespace="de24d177-6e94-42da-ba77-19a4af7ab5f4"/>
    <xsd:import namespace="286bd567-8383-458b-8b10-610e1dbf4dce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n3e020d9d98c48dbb65f924b9bc22a2a" minOccurs="0"/>
                <xsd:element ref="ns2:g98ade60b1a5493f9b7127fdb0eec544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3:_x00c5_rsdalsvatn" minOccurs="0"/>
                <xsd:element ref="ns3:lcf76f155ced4ddcb4097134ff3c332f" minOccurs="0"/>
                <xsd:element ref="ns3:MediaServiceMetadata" minOccurs="0"/>
                <xsd:element ref="ns3:Datoogklokke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70d86-fc33-4f61-bf51-96e019343c8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9351c7f-fa07-44f0-a946-a56fcb46ea66}" ma:internalName="TaxCatchAll" ma:showField="CatchAllData" ma:web="286bd567-8383-458b-8b10-610e1dbf4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89351c7f-fa07-44f0-a946-a56fcb46ea66}" ma:internalName="TaxCatchAllLabel" ma:readOnly="true" ma:showField="CatchAllDataLabel" ma:web="286bd567-8383-458b-8b10-610e1dbf4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e020d9d98c48dbb65f924b9bc22a2a" ma:index="10" nillable="true" ma:taxonomy="true" ma:internalName="n3e020d9d98c48dbb65f924b9bc22a2a" ma:taxonomyFieldName="NVE_Tema" ma:displayName="NVE tema" ma:default="" ma:fieldId="{73e020d9-d98c-48db-b65f-924b9bc22a2a}" ma:taxonomyMulti="true" ma:sspId="64152832-9f03-4628-8f8a-984f7e09cd82" ma:termSetId="8e6ad744-58b5-4dbb-88a2-80de7c4ff1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8ade60b1a5493f9b7127fdb0eec544" ma:index="12" nillable="true" ma:taxonomy="true" ma:internalName="g98ade60b1a5493f9b7127fdb0eec544" ma:taxonomyFieldName="NVE_Dokumenttype" ma:displayName="Dokumenttype" ma:default="" ma:fieldId="{098ade60-b1a5-493f-9b71-27fdb0eec544}" ma:sspId="64152832-9f03-4628-8f8a-984f7e09cd82" ma:termSetId="7a928a34-8131-48a8-82d2-76c63c72cab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24d177-6e94-42da-ba77-19a4af7ab5f4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x00c5_rsdalsvatn" ma:index="21" nillable="true" ma:displayName="Årsdalsvatn" ma:format="Dropdown" ma:internalName="_x00c5_rsdalsvatn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64152832-9f03-4628-8f8a-984f7e09cd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Datoogklokke" ma:index="25" nillable="true" ma:displayName="Dato og klokke" ma:format="DateOnly" ma:internalName="Datoogklokke">
      <xsd:simpleType>
        <xsd:restriction base="dms:DateTim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6bd567-8383-458b-8b10-610e1dbf4dc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64152832-9f03-4628-8f8a-984f7e09cd82" ContentTypeId="0x0101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c5_rsdalsvatn xmlns="de24d177-6e94-42da-ba77-19a4af7ab5f4" xsi:nil="true"/>
    <TaxCatchAll xmlns="08670d86-fc33-4f61-bf51-96e019343c8b" xsi:nil="true"/>
    <lcf76f155ced4ddcb4097134ff3c332f xmlns="de24d177-6e94-42da-ba77-19a4af7ab5f4">
      <Terms xmlns="http://schemas.microsoft.com/office/infopath/2007/PartnerControls"/>
    </lcf76f155ced4ddcb4097134ff3c332f>
    <g98ade60b1a5493f9b7127fdb0eec544 xmlns="08670d86-fc33-4f61-bf51-96e019343c8b">
      <Terms xmlns="http://schemas.microsoft.com/office/infopath/2007/PartnerControls"/>
    </g98ade60b1a5493f9b7127fdb0eec544>
    <Datoogklokke xmlns="de24d177-6e94-42da-ba77-19a4af7ab5f4" xsi:nil="true"/>
    <n3e020d9d98c48dbb65f924b9bc22a2a xmlns="08670d86-fc33-4f61-bf51-96e019343c8b">
      <Terms xmlns="http://schemas.microsoft.com/office/infopath/2007/PartnerControls"/>
    </n3e020d9d98c48dbb65f924b9bc22a2a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455B17-6CCF-42F8-A202-1CD5022C9E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670d86-fc33-4f61-bf51-96e019343c8b"/>
    <ds:schemaRef ds:uri="de24d177-6e94-42da-ba77-19a4af7ab5f4"/>
    <ds:schemaRef ds:uri="286bd567-8383-458b-8b10-610e1dbf4d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70CE80-9C95-47C1-85D5-2547D7D8E219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908F5193-4F42-4983-BFB8-F8E35CCBBD16}">
  <ds:schemaRefs>
    <ds:schemaRef ds:uri="http://schemas.microsoft.com/office/2006/documentManagement/types"/>
    <ds:schemaRef ds:uri="http://purl.org/dc/dcmitype/"/>
    <ds:schemaRef ds:uri="de24d177-6e94-42da-ba77-19a4af7ab5f4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286bd567-8383-458b-8b10-610e1dbf4dce"/>
    <ds:schemaRef ds:uri="08670d86-fc33-4f61-bf51-96e019343c8b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2DB8DD1B-1B48-4E3D-9936-DD8AFD83D15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c8d840d-60c9-410b-b4fb-11b86806780c}" enabled="0" method="" siteId="{bc8d840d-60c9-410b-b4fb-11b86806780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Oppsummering</vt:lpstr>
      <vt:lpstr>Fagområde I</vt:lpstr>
      <vt:lpstr>Fagområde II</vt:lpstr>
      <vt:lpstr>Fagområde III</vt:lpstr>
      <vt:lpstr>Fagområde IV</vt:lpstr>
      <vt:lpstr>Fagområde V</vt:lpstr>
      <vt:lpstr>Støtteark</vt:lpstr>
      <vt:lpstr>Ark4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Rune Engesæter</dc:creator>
  <cp:lastModifiedBy>Andreas Seger</cp:lastModifiedBy>
  <dcterms:created xsi:type="dcterms:W3CDTF">2021-09-28T05:33:18Z</dcterms:created>
  <dcterms:modified xsi:type="dcterms:W3CDTF">2025-11-10T11:29:21Z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0x010100639A3E6F06D7974DB5633A001FAA6878</vt:lpwstr>
  </property>
  <property fmtid="{D5CDD505-2E9C-101B-9397-08002B2CF9AE}" pid="3" name="MediaServiceImageTags">
    <vt:lpwstr/>
  </property>
  <property fmtid="{D5CDD505-2E9C-101B-9397-08002B2CF9AE}" pid="4" name="NVE_Tema">
    <vt:lpwstr/>
  </property>
  <property fmtid="{D5CDD505-2E9C-101B-9397-08002B2CF9AE}" pid="5" name="NVE_Dokumenttype">
    <vt:lpwstr/>
  </property>
</Properties>
</file>