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\OneDrive - Norges vassdrags- og energidirektorat\Dokumenter\"/>
    </mc:Choice>
  </mc:AlternateContent>
  <xr:revisionPtr revIDLastSave="0" documentId="13_ncr:1_{BDAD12A1-0D0E-4AB9-9774-2A9FB3237E2C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Info" sheetId="8" r:id="rId1"/>
    <sheet name="Prisområder" sheetId="1" r:id="rId2"/>
    <sheet name="Størrelser" sheetId="2" r:id="rId3"/>
    <sheet name="Fylker" sheetId="3" r:id="rId4"/>
    <sheet name="Fylker og år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  <c r="D11" i="1"/>
  <c r="D12" i="1"/>
  <c r="D13" i="1"/>
  <c r="D14" i="1"/>
  <c r="C16" i="4"/>
  <c r="D16" i="4"/>
  <c r="E16" i="4"/>
  <c r="F16" i="4"/>
  <c r="H16" i="4"/>
  <c r="I16" i="4"/>
  <c r="C17" i="4"/>
  <c r="E17" i="4"/>
  <c r="F17" i="4"/>
  <c r="G17" i="4"/>
  <c r="I17" i="4"/>
  <c r="D18" i="4"/>
  <c r="F18" i="4"/>
  <c r="G18" i="4"/>
  <c r="H18" i="4"/>
  <c r="C19" i="4"/>
  <c r="D19" i="4"/>
  <c r="E19" i="4"/>
  <c r="G19" i="4"/>
  <c r="H19" i="4"/>
  <c r="I19" i="4"/>
  <c r="D20" i="4"/>
  <c r="E20" i="4"/>
  <c r="F20" i="4"/>
  <c r="H20" i="4"/>
  <c r="I20" i="4"/>
  <c r="C21" i="4"/>
  <c r="E21" i="4"/>
  <c r="F21" i="4"/>
  <c r="G21" i="4"/>
  <c r="I21" i="4"/>
  <c r="D22" i="4"/>
  <c r="F22" i="4"/>
  <c r="G22" i="4"/>
  <c r="H22" i="4"/>
  <c r="C23" i="4"/>
  <c r="D23" i="4"/>
  <c r="E23" i="4"/>
  <c r="G23" i="4"/>
  <c r="H23" i="4"/>
  <c r="I23" i="4"/>
  <c r="D24" i="4"/>
  <c r="E24" i="4"/>
  <c r="F24" i="4"/>
  <c r="H24" i="4"/>
  <c r="I24" i="4"/>
  <c r="C25" i="4"/>
  <c r="E25" i="4"/>
  <c r="F25" i="4"/>
  <c r="G25" i="4"/>
  <c r="I25" i="4"/>
  <c r="D26" i="4"/>
  <c r="F26" i="4"/>
  <c r="G26" i="4"/>
  <c r="H26" i="4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8" i="2"/>
  <c r="D8" i="2"/>
  <c r="C9" i="2"/>
  <c r="D9" i="2"/>
  <c r="C10" i="2"/>
  <c r="D10" i="2"/>
  <c r="C11" i="2"/>
  <c r="D11" i="2"/>
  <c r="C11" i="1"/>
  <c r="C12" i="1"/>
  <c r="C13" i="1"/>
  <c r="C14" i="1"/>
  <c r="G16" i="4"/>
  <c r="D17" i="4"/>
  <c r="H17" i="4"/>
  <c r="E18" i="4"/>
  <c r="I18" i="4"/>
  <c r="F19" i="4"/>
  <c r="G20" i="4"/>
  <c r="D21" i="4"/>
  <c r="H21" i="4"/>
  <c r="E22" i="4"/>
  <c r="I22" i="4"/>
  <c r="F23" i="4"/>
  <c r="G24" i="4"/>
  <c r="D25" i="4"/>
  <c r="H25" i="4"/>
  <c r="E26" i="4"/>
  <c r="I26" i="4"/>
  <c r="C18" i="4"/>
  <c r="C20" i="4"/>
  <c r="C22" i="4"/>
  <c r="C24" i="4"/>
  <c r="C26" i="4"/>
  <c r="C26" i="3" l="1"/>
  <c r="E25" i="3" s="1"/>
  <c r="E20" i="3"/>
  <c r="E18" i="3"/>
  <c r="E16" i="3"/>
  <c r="D26" i="3"/>
  <c r="F25" i="3" s="1"/>
  <c r="E13" i="4"/>
  <c r="G13" i="4"/>
  <c r="D12" i="2"/>
  <c r="F11" i="2" s="1"/>
  <c r="C13" i="4"/>
  <c r="D10" i="1"/>
  <c r="I27" i="4"/>
  <c r="E27" i="4"/>
  <c r="G27" i="4"/>
  <c r="C12" i="2"/>
  <c r="E11" i="2" s="1"/>
  <c r="H27" i="4"/>
  <c r="F27" i="4"/>
  <c r="D27" i="4"/>
  <c r="H13" i="4"/>
  <c r="F13" i="4"/>
  <c r="D13" i="4"/>
  <c r="C10" i="1"/>
  <c r="C27" i="4"/>
  <c r="E22" i="3" l="1"/>
  <c r="E24" i="3"/>
  <c r="D15" i="1"/>
  <c r="F10" i="1"/>
  <c r="F8" i="2"/>
  <c r="F10" i="2"/>
  <c r="F16" i="3"/>
  <c r="F18" i="3"/>
  <c r="F20" i="3"/>
  <c r="F22" i="3"/>
  <c r="F24" i="3"/>
  <c r="E8" i="2"/>
  <c r="E10" i="2"/>
  <c r="C15" i="1"/>
  <c r="F15" i="3"/>
  <c r="F17" i="3"/>
  <c r="F19" i="3"/>
  <c r="F21" i="3"/>
  <c r="F23" i="3"/>
  <c r="E9" i="2"/>
  <c r="E15" i="3"/>
  <c r="E17" i="3"/>
  <c r="E19" i="3"/>
  <c r="E21" i="3"/>
  <c r="E23" i="3"/>
  <c r="F9" i="2"/>
  <c r="E26" i="3" l="1"/>
  <c r="F26" i="3"/>
  <c r="E13" i="1"/>
  <c r="E14" i="1"/>
  <c r="E11" i="1"/>
  <c r="E12" i="1"/>
  <c r="E10" i="1"/>
  <c r="E15" i="1" s="1"/>
  <c r="F11" i="1"/>
  <c r="F15" i="1" s="1"/>
  <c r="F13" i="1"/>
  <c r="F14" i="1"/>
  <c r="F12" i="1"/>
</calcChain>
</file>

<file path=xl/sharedStrings.xml><?xml version="1.0" encoding="utf-8"?>
<sst xmlns="http://schemas.openxmlformats.org/spreadsheetml/2006/main" count="99" uniqueCount="32">
  <si>
    <t>PRISOMRAADE</t>
  </si>
  <si>
    <t>NO1</t>
  </si>
  <si>
    <t>NO2</t>
  </si>
  <si>
    <t>NO3</t>
  </si>
  <si>
    <t>NO4</t>
  </si>
  <si>
    <t>NO5</t>
  </si>
  <si>
    <t>Størrelse</t>
  </si>
  <si>
    <t>Antall</t>
  </si>
  <si>
    <t>0-20 kW</t>
  </si>
  <si>
    <t>20-50 kW</t>
  </si>
  <si>
    <t>50-100 kW</t>
  </si>
  <si>
    <t>&lt;100 kW</t>
  </si>
  <si>
    <t>Fylke</t>
  </si>
  <si>
    <t>Agder</t>
  </si>
  <si>
    <t>Innlandet</t>
  </si>
  <si>
    <t>Møre og Romsdal</t>
  </si>
  <si>
    <t>Nordland</t>
  </si>
  <si>
    <t>Oslo</t>
  </si>
  <si>
    <t>Rogaland</t>
  </si>
  <si>
    <t>Troms og Finnmark</t>
  </si>
  <si>
    <t>Trøndelag</t>
  </si>
  <si>
    <t>Vestfold og Telemark</t>
  </si>
  <si>
    <t>Vestland</t>
  </si>
  <si>
    <t>Viken</t>
  </si>
  <si>
    <t>SUM</t>
  </si>
  <si>
    <t>Installert effekt</t>
  </si>
  <si>
    <t>INSTALLERTEFFEKT</t>
  </si>
  <si>
    <t>En sammenstilling av solkraftdata</t>
  </si>
  <si>
    <t xml:space="preserve">Merk: Alle tall i denne oversikten er basert på data fra Elhub. </t>
  </si>
  <si>
    <t>Datagrunnlaget er oppdatert per 04.04.2022, og inneholder data om solcelleanlegg til og med 2021.</t>
  </si>
  <si>
    <t>Det er mangelfull registrering av solcelleanlegg i Elhub, og dermed usikkerhet i datasettet. Totalt summerer anleggene som er registrert i Elhub seg til 160,2 MW. Vi anslår den totale nettilknyttede kapasiteten til å være 186,5 MW.</t>
  </si>
  <si>
    <t>For arket som viser inndeling i fylker, mangler ytterligere 10 MW, ettersom dette er solcelleanlegg uten registrert kommunenummer, som brukes til å fordele på fylker.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</si>
</sst>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ll Sans MT"/>
      <family val="2"/>
    </font>
    <font>
      <sz val="11"/>
      <color theme="2" tint="-0.749992370372631"/>
      <name val="Gill Sans MT"/>
      <family val="2"/>
    </font>
    <font>
      <sz val="11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/>
    </xf>
    <xf numFmtId="9" fontId="0" fillId="0" borderId="0" xfId="1" applyFont="1"/>
    <xf numFmtId="0" fontId="1" fillId="0" borderId="2" xfId="0" applyFont="1" applyFill="1" applyBorder="1" applyAlignment="1">
      <alignment horizontal="center" vertical="top"/>
    </xf>
    <xf numFmtId="9" fontId="0" fillId="0" borderId="0" xfId="1" applyNumberFormat="1" applyFon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0" borderId="0" xfId="0" applyFont="1"/>
    <xf numFmtId="164" fontId="0" fillId="0" borderId="0" xfId="0" applyNumberFormat="1"/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Prisområder!$C$9</c:f>
              <c:strCache>
                <c:ptCount val="1"/>
                <c:pt idx="0">
                  <c:v>Installert effekt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Prisområder!$B$10:$B$14</c:f>
              <c:strCache>
                <c:ptCount val="5"/>
                <c:pt idx="0">
                  <c:v>NO1</c:v>
                </c:pt>
                <c:pt idx="1">
                  <c:v>NO2</c:v>
                </c:pt>
                <c:pt idx="2">
                  <c:v>NO3</c:v>
                </c:pt>
                <c:pt idx="3">
                  <c:v>NO4</c:v>
                </c:pt>
                <c:pt idx="4">
                  <c:v>NO5</c:v>
                </c:pt>
              </c:strCache>
            </c:strRef>
          </c:cat>
          <c:val>
            <c:numRef>
              <c:f>Prisområder!$C$10:$C$14</c:f>
              <c:numCache>
                <c:formatCode>0.0</c:formatCode>
                <c:ptCount val="5"/>
                <c:pt idx="0">
                  <c:v>78.876000000000005</c:v>
                </c:pt>
                <c:pt idx="1">
                  <c:v>46.073</c:v>
                </c:pt>
                <c:pt idx="2">
                  <c:v>21.861999999999998</c:v>
                </c:pt>
                <c:pt idx="3">
                  <c:v>1.58</c:v>
                </c:pt>
                <c:pt idx="4">
                  <c:v>11.874000000000001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2-4DA3-BC08-675CB1277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4196063"/>
        <c:axId val="634190239"/>
      </c:barChart>
      <c:catAx>
        <c:axId val="63419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190239"/>
        <c:crosses val="autoZero"/>
        <c:auto val="1"/>
        <c:lblAlgn val="ctr"/>
        <c:lblOffset val="100"/>
        <c:noMultiLvlLbl val="0"/>
      </c:catAx>
      <c:valAx>
        <c:axId val="63419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MWp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19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'Fylker og år'!$C$15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'Fylker og år'!$B$16:$B$26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'Fylker og år'!$C$16:$C$26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6.4000000000000001E-2</c:v>
                </c:pt>
                <c:pt idx="6">
                  <c:v>0</c:v>
                </c:pt>
                <c:pt idx="7">
                  <c:v>8.0000000000000002E-3</c:v>
                </c:pt>
                <c:pt idx="8">
                  <c:v>7.0000000000000001E-3</c:v>
                </c:pt>
                <c:pt idx="9">
                  <c:v>1.7999999999999999E-2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7-42BE-9F90-FD521374E27A}"/>
            </c:ext>
          </c:extLst>
        </c:ser>
        <c:ser>
          <c:idx val="1"/>
          <c:order val="1"/>
          <c:tx>
            <c:strRef>
              <c:f>'Fylker og år'!$D$15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'Fylker og år'!$B$16:$B$26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'Fylker og år'!$D$16:$D$26</c:f>
              <c:numCache>
                <c:formatCode>0.0</c:formatCode>
                <c:ptCount val="11"/>
                <c:pt idx="0">
                  <c:v>4.0000000000000001E-3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3.5999999999999997E-2</c:v>
                </c:pt>
                <c:pt idx="6">
                  <c:v>0</c:v>
                </c:pt>
                <c:pt idx="7">
                  <c:v>8.9999999999999993E-3</c:v>
                </c:pt>
                <c:pt idx="8">
                  <c:v>0.26400000000000001</c:v>
                </c:pt>
                <c:pt idx="9">
                  <c:v>2.8000000000000001E-2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27-42BE-9F90-FD521374E27A}"/>
            </c:ext>
          </c:extLst>
        </c:ser>
        <c:ser>
          <c:idx val="2"/>
          <c:order val="2"/>
          <c:tx>
            <c:strRef>
              <c:f>'Fylker og år'!$E$15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'Fylker og år'!$B$16:$B$26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'Fylker og år'!$E$16:$E$26</c:f>
              <c:numCache>
                <c:formatCode>0.0</c:formatCode>
                <c:ptCount val="11"/>
                <c:pt idx="0">
                  <c:v>0.47699999999999998</c:v>
                </c:pt>
                <c:pt idx="1">
                  <c:v>0.30599999999999999</c:v>
                </c:pt>
                <c:pt idx="2">
                  <c:v>1.9E-2</c:v>
                </c:pt>
                <c:pt idx="3">
                  <c:v>1.2E-2</c:v>
                </c:pt>
                <c:pt idx="4">
                  <c:v>0.371</c:v>
                </c:pt>
                <c:pt idx="5">
                  <c:v>0.24199999999999999</c:v>
                </c:pt>
                <c:pt idx="6">
                  <c:v>0</c:v>
                </c:pt>
                <c:pt idx="7">
                  <c:v>4.3999999999999997E-2</c:v>
                </c:pt>
                <c:pt idx="8">
                  <c:v>0.29699999999999999</c:v>
                </c:pt>
                <c:pt idx="9">
                  <c:v>0.108</c:v>
                </c:pt>
                <c:pt idx="10">
                  <c:v>0.17599999999999999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27-42BE-9F90-FD521374E27A}"/>
            </c:ext>
          </c:extLst>
        </c:ser>
        <c:ser>
          <c:idx val="3"/>
          <c:order val="3"/>
          <c:tx>
            <c:strRef>
              <c:f>'Fylker og år'!$F$15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'Fylker og år'!$B$16:$B$26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'Fylker og år'!$F$16:$F$26</c:f>
              <c:numCache>
                <c:formatCode>0.0</c:formatCode>
                <c:ptCount val="11"/>
                <c:pt idx="0">
                  <c:v>1.635</c:v>
                </c:pt>
                <c:pt idx="1">
                  <c:v>2.294</c:v>
                </c:pt>
                <c:pt idx="2">
                  <c:v>0.59899999999999998</c:v>
                </c:pt>
                <c:pt idx="3">
                  <c:v>0</c:v>
                </c:pt>
                <c:pt idx="4">
                  <c:v>3.5659999999999998</c:v>
                </c:pt>
                <c:pt idx="5">
                  <c:v>0.59</c:v>
                </c:pt>
                <c:pt idx="6">
                  <c:v>0</c:v>
                </c:pt>
                <c:pt idx="7">
                  <c:v>0.55200000000000005</c:v>
                </c:pt>
                <c:pt idx="8">
                  <c:v>1.3740000000000001</c:v>
                </c:pt>
                <c:pt idx="9">
                  <c:v>0.46100000000000002</c:v>
                </c:pt>
                <c:pt idx="10">
                  <c:v>7.9459999999999997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27-42BE-9F90-FD521374E27A}"/>
            </c:ext>
          </c:extLst>
        </c:ser>
        <c:ser>
          <c:idx val="4"/>
          <c:order val="4"/>
          <c:tx>
            <c:strRef>
              <c:f>'Fylker og år'!$G$15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'Fylker og år'!$B$16:$B$26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'Fylker og år'!$G$16:$G$26</c:f>
              <c:numCache>
                <c:formatCode>0.0</c:formatCode>
                <c:ptCount val="11"/>
                <c:pt idx="0">
                  <c:v>3.8359999999999999</c:v>
                </c:pt>
                <c:pt idx="1">
                  <c:v>4.0640000000000001</c:v>
                </c:pt>
                <c:pt idx="2">
                  <c:v>1.119</c:v>
                </c:pt>
                <c:pt idx="3">
                  <c:v>0.35699999999999998</c:v>
                </c:pt>
                <c:pt idx="4">
                  <c:v>4.1390000000000002</c:v>
                </c:pt>
                <c:pt idx="5">
                  <c:v>3.9089999999999998</c:v>
                </c:pt>
                <c:pt idx="6">
                  <c:v>0.104</c:v>
                </c:pt>
                <c:pt idx="7">
                  <c:v>9.4079999999999995</c:v>
                </c:pt>
                <c:pt idx="8">
                  <c:v>5.6920000000000002</c:v>
                </c:pt>
                <c:pt idx="9">
                  <c:v>3.2210000000000001</c:v>
                </c:pt>
                <c:pt idx="10">
                  <c:v>10.743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27-42BE-9F90-FD521374E27A}"/>
            </c:ext>
          </c:extLst>
        </c:ser>
        <c:ser>
          <c:idx val="5"/>
          <c:order val="5"/>
          <c:tx>
            <c:strRef>
              <c:f>'Fylker og år'!$H$15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'Fylker og år'!$B$16:$B$26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'Fylker og år'!$H$16:$H$26</c:f>
              <c:numCache>
                <c:formatCode>0.0</c:formatCode>
                <c:ptCount val="11"/>
                <c:pt idx="0">
                  <c:v>3.202</c:v>
                </c:pt>
                <c:pt idx="1">
                  <c:v>3.944</c:v>
                </c:pt>
                <c:pt idx="2">
                  <c:v>0.80300000000000005</c:v>
                </c:pt>
                <c:pt idx="3">
                  <c:v>0.316</c:v>
                </c:pt>
                <c:pt idx="4">
                  <c:v>1.5189999999999999</c:v>
                </c:pt>
                <c:pt idx="5">
                  <c:v>5.048</c:v>
                </c:pt>
                <c:pt idx="6">
                  <c:v>0.33200000000000002</c:v>
                </c:pt>
                <c:pt idx="7">
                  <c:v>3.0840000000000001</c:v>
                </c:pt>
                <c:pt idx="8">
                  <c:v>4.6189999999999998</c:v>
                </c:pt>
                <c:pt idx="9">
                  <c:v>4.274</c:v>
                </c:pt>
                <c:pt idx="10">
                  <c:v>11.026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27-42BE-9F90-FD521374E27A}"/>
            </c:ext>
          </c:extLst>
        </c:ser>
        <c:ser>
          <c:idx val="6"/>
          <c:order val="6"/>
          <c:tx>
            <c:strRef>
              <c:f>'Fylker og år'!$I$15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'Fylker og år'!$B$16:$B$26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'Fylker og år'!$I$16:$I$26</c:f>
              <c:numCache>
                <c:formatCode>0.0</c:formatCode>
                <c:ptCount val="11"/>
                <c:pt idx="0">
                  <c:v>3.839</c:v>
                </c:pt>
                <c:pt idx="1">
                  <c:v>5.4909999999999997</c:v>
                </c:pt>
                <c:pt idx="2">
                  <c:v>0.49099999999999999</c:v>
                </c:pt>
                <c:pt idx="3">
                  <c:v>0.25900000000000001</c:v>
                </c:pt>
                <c:pt idx="4">
                  <c:v>1.621</c:v>
                </c:pt>
                <c:pt idx="5">
                  <c:v>3.7269999999999999</c:v>
                </c:pt>
                <c:pt idx="6">
                  <c:v>0.12</c:v>
                </c:pt>
                <c:pt idx="7">
                  <c:v>3.7629999999999999</c:v>
                </c:pt>
                <c:pt idx="8">
                  <c:v>4.9859999999999998</c:v>
                </c:pt>
                <c:pt idx="9">
                  <c:v>5.6230000000000002</c:v>
                </c:pt>
                <c:pt idx="10">
                  <c:v>14.007999999999999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27-42BE-9F90-FD521374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49887"/>
        <c:axId val="524689983"/>
      </c:barChart>
      <c:catAx>
        <c:axId val="524749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4689983"/>
        <c:crosses val="autoZero"/>
        <c:auto val="1"/>
        <c:lblAlgn val="ctr"/>
        <c:lblOffset val="100"/>
        <c:noMultiLvlLbl val="0"/>
      </c:catAx>
      <c:valAx>
        <c:axId val="52468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474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Prisområder!$D$9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Prisområder!$B$10:$B$14</c:f>
              <c:strCache>
                <c:ptCount val="5"/>
                <c:pt idx="0">
                  <c:v>NO1</c:v>
                </c:pt>
                <c:pt idx="1">
                  <c:v>NO2</c:v>
                </c:pt>
                <c:pt idx="2">
                  <c:v>NO3</c:v>
                </c:pt>
                <c:pt idx="3">
                  <c:v>NO4</c:v>
                </c:pt>
                <c:pt idx="4">
                  <c:v>NO5</c:v>
                </c:pt>
              </c:strCache>
            </c:strRef>
          </c:cat>
          <c:val>
            <c:numRef>
              <c:f>Prisområder!$D$10:$D$14</c:f>
              <c:numCache>
                <c:formatCode>General</c:formatCode>
                <c:ptCount val="5"/>
                <c:pt idx="0">
                  <c:v>4374</c:v>
                </c:pt>
                <c:pt idx="1">
                  <c:v>3032</c:v>
                </c:pt>
                <c:pt idx="2">
                  <c:v>1040</c:v>
                </c:pt>
                <c:pt idx="3">
                  <c:v>104</c:v>
                </c:pt>
                <c:pt idx="4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A-4E66-9AD7-7DE614BC5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4181919"/>
        <c:axId val="634189407"/>
      </c:barChart>
      <c:catAx>
        <c:axId val="63418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189407"/>
        <c:crosses val="autoZero"/>
        <c:auto val="1"/>
        <c:lblAlgn val="ctr"/>
        <c:lblOffset val="100"/>
        <c:noMultiLvlLbl val="0"/>
      </c:catAx>
      <c:valAx>
        <c:axId val="63418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181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Andeler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Prisområder!$E$9</c:f>
              <c:strCache>
                <c:ptCount val="1"/>
                <c:pt idx="0">
                  <c:v>Installert effekt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Prisområder!$B$10:$B$14</c:f>
              <c:strCache>
                <c:ptCount val="5"/>
                <c:pt idx="0">
                  <c:v>NO1</c:v>
                </c:pt>
                <c:pt idx="1">
                  <c:v>NO2</c:v>
                </c:pt>
                <c:pt idx="2">
                  <c:v>NO3</c:v>
                </c:pt>
                <c:pt idx="3">
                  <c:v>NO4</c:v>
                </c:pt>
                <c:pt idx="4">
                  <c:v>NO5</c:v>
                </c:pt>
              </c:strCache>
            </c:strRef>
          </c:cat>
          <c:val>
            <c:numRef>
              <c:f>Prisområder!$E$10:$E$14</c:f>
              <c:numCache>
                <c:formatCode>0%</c:formatCode>
                <c:ptCount val="5"/>
                <c:pt idx="0">
                  <c:v>0.49215986023149155</c:v>
                </c:pt>
                <c:pt idx="1">
                  <c:v>0.28748011106604682</c:v>
                </c:pt>
                <c:pt idx="2">
                  <c:v>0.13641156833993695</c:v>
                </c:pt>
                <c:pt idx="3">
                  <c:v>9.8586715752035682E-3</c:v>
                </c:pt>
                <c:pt idx="4">
                  <c:v>7.408978878732099E-2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1-403D-A2D3-BB4D9B06138C}"/>
            </c:ext>
          </c:extLst>
        </c:ser>
        <c:ser>
          <c:idx val="1"/>
          <c:order val="1"/>
          <c:tx>
            <c:strRef>
              <c:f>Prisområder!$F$9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Prisområder!$B$10:$B$14</c:f>
              <c:strCache>
                <c:ptCount val="5"/>
                <c:pt idx="0">
                  <c:v>NO1</c:v>
                </c:pt>
                <c:pt idx="1">
                  <c:v>NO2</c:v>
                </c:pt>
                <c:pt idx="2">
                  <c:v>NO3</c:v>
                </c:pt>
                <c:pt idx="3">
                  <c:v>NO4</c:v>
                </c:pt>
                <c:pt idx="4">
                  <c:v>NO5</c:v>
                </c:pt>
              </c:strCache>
            </c:strRef>
          </c:cat>
          <c:val>
            <c:numRef>
              <c:f>Prisområder!$F$10:$F$14</c:f>
              <c:numCache>
                <c:formatCode>0%</c:formatCode>
                <c:ptCount val="5"/>
                <c:pt idx="0">
                  <c:v>0.47481545809813286</c:v>
                </c:pt>
                <c:pt idx="1">
                  <c:v>0.32913590968302214</c:v>
                </c:pt>
                <c:pt idx="2">
                  <c:v>0.11289622231871473</c:v>
                </c:pt>
                <c:pt idx="3">
                  <c:v>1.1289622231871473E-2</c:v>
                </c:pt>
                <c:pt idx="4">
                  <c:v>7.1862787668258793E-2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03D-A2D3-BB4D9B06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769647"/>
        <c:axId val="656775055"/>
      </c:barChart>
      <c:catAx>
        <c:axId val="65676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6775055"/>
        <c:crosses val="autoZero"/>
        <c:auto val="1"/>
        <c:lblAlgn val="ctr"/>
        <c:lblOffset val="100"/>
        <c:noMultiLvlLbl val="0"/>
      </c:catAx>
      <c:valAx>
        <c:axId val="65677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Andel av totalen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676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Installert effekt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Størrelser!$C$7</c:f>
              <c:strCache>
                <c:ptCount val="1"/>
                <c:pt idx="0">
                  <c:v>Installert effekt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Størrelser!$B$8:$B$11</c:f>
              <c:strCache>
                <c:ptCount val="4"/>
                <c:pt idx="0">
                  <c:v>0-20 kW</c:v>
                </c:pt>
                <c:pt idx="1">
                  <c:v>20-50 kW</c:v>
                </c:pt>
                <c:pt idx="2">
                  <c:v>50-100 kW</c:v>
                </c:pt>
                <c:pt idx="3">
                  <c:v>&lt;100 kW</c:v>
                </c:pt>
              </c:strCache>
            </c:strRef>
          </c:cat>
          <c:val>
            <c:numRef>
              <c:f>Størrelser!$C$8:$C$11</c:f>
              <c:numCache>
                <c:formatCode>0.0</c:formatCode>
                <c:ptCount val="4"/>
                <c:pt idx="0">
                  <c:v>63.122999999999998</c:v>
                </c:pt>
                <c:pt idx="1">
                  <c:v>19.797999999999998</c:v>
                </c:pt>
                <c:pt idx="2">
                  <c:v>28.914000000000001</c:v>
                </c:pt>
                <c:pt idx="3">
                  <c:v>47.707000000000001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2-4FA7-A477-1DF82CF5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150431"/>
        <c:axId val="568157503"/>
      </c:barChart>
      <c:catAx>
        <c:axId val="56815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8157503"/>
        <c:crosses val="autoZero"/>
        <c:auto val="1"/>
        <c:lblAlgn val="ctr"/>
        <c:lblOffset val="100"/>
        <c:noMultiLvlLbl val="0"/>
      </c:catAx>
      <c:valAx>
        <c:axId val="56815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8150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Størrelser!$D$7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Størrelser!$B$8:$B$11</c:f>
              <c:strCache>
                <c:ptCount val="4"/>
                <c:pt idx="0">
                  <c:v>0-20 kW</c:v>
                </c:pt>
                <c:pt idx="1">
                  <c:v>20-50 kW</c:v>
                </c:pt>
                <c:pt idx="2">
                  <c:v>50-100 kW</c:v>
                </c:pt>
                <c:pt idx="3">
                  <c:v>&lt;100 kW</c:v>
                </c:pt>
              </c:strCache>
            </c:strRef>
          </c:cat>
          <c:val>
            <c:numRef>
              <c:f>Størrelser!$D$8:$D$11</c:f>
              <c:numCache>
                <c:formatCode>General</c:formatCode>
                <c:ptCount val="4"/>
                <c:pt idx="0">
                  <c:v>7935</c:v>
                </c:pt>
                <c:pt idx="1">
                  <c:v>624</c:v>
                </c:pt>
                <c:pt idx="2">
                  <c:v>351</c:v>
                </c:pt>
                <c:pt idx="3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C-4DB8-BBB8-780C4AA00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251567"/>
        <c:axId val="481232015"/>
      </c:barChart>
      <c:catAx>
        <c:axId val="48125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81232015"/>
        <c:crosses val="autoZero"/>
        <c:auto val="1"/>
        <c:lblAlgn val="ctr"/>
        <c:lblOffset val="100"/>
        <c:noMultiLvlLbl val="0"/>
      </c:catAx>
      <c:valAx>
        <c:axId val="481232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81251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Andeler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Størrelser!$E$7</c:f>
              <c:strCache>
                <c:ptCount val="1"/>
                <c:pt idx="0">
                  <c:v>Installert effekt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Størrelser!$B$8:$B$11</c:f>
              <c:strCache>
                <c:ptCount val="4"/>
                <c:pt idx="0">
                  <c:v>0-20 kW</c:v>
                </c:pt>
                <c:pt idx="1">
                  <c:v>20-50 kW</c:v>
                </c:pt>
                <c:pt idx="2">
                  <c:v>50-100 kW</c:v>
                </c:pt>
                <c:pt idx="3">
                  <c:v>&lt;100 kW</c:v>
                </c:pt>
              </c:strCache>
            </c:strRef>
          </c:cat>
          <c:val>
            <c:numRef>
              <c:f>Størrelser!$E$8:$E$11</c:f>
              <c:numCache>
                <c:formatCode>0%</c:formatCode>
                <c:ptCount val="4"/>
                <c:pt idx="0">
                  <c:v>0.39565130185155006</c:v>
                </c:pt>
                <c:pt idx="1">
                  <c:v>0.12409271539782626</c:v>
                </c:pt>
                <c:pt idx="2">
                  <c:v>0.18123127452332302</c:v>
                </c:pt>
                <c:pt idx="3">
                  <c:v>0.29902470822730065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D-4B86-935D-68AE78989DC5}"/>
            </c:ext>
          </c:extLst>
        </c:ser>
        <c:ser>
          <c:idx val="1"/>
          <c:order val="1"/>
          <c:tx>
            <c:strRef>
              <c:f>Størrelser!$F$7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Størrelser!$B$8:$B$11</c:f>
              <c:strCache>
                <c:ptCount val="4"/>
                <c:pt idx="0">
                  <c:v>0-20 kW</c:v>
                </c:pt>
                <c:pt idx="1">
                  <c:v>20-50 kW</c:v>
                </c:pt>
                <c:pt idx="2">
                  <c:v>50-100 kW</c:v>
                </c:pt>
                <c:pt idx="3">
                  <c:v>&lt;100 kW</c:v>
                </c:pt>
              </c:strCache>
            </c:strRef>
          </c:cat>
          <c:val>
            <c:numRef>
              <c:f>Størrelser!$F$8:$F$11</c:f>
              <c:numCache>
                <c:formatCode>0%</c:formatCode>
                <c:ptCount val="4"/>
                <c:pt idx="0">
                  <c:v>0.87303333700077013</c:v>
                </c:pt>
                <c:pt idx="1">
                  <c:v>6.8654417427659806E-2</c:v>
                </c:pt>
                <c:pt idx="2">
                  <c:v>3.8618109803058645E-2</c:v>
                </c:pt>
                <c:pt idx="3">
                  <c:v>1.9694135768511388E-2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D-4B86-935D-68AE78989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782127"/>
        <c:axId val="656782959"/>
      </c:barChart>
      <c:catAx>
        <c:axId val="656782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6782959"/>
        <c:crosses val="autoZero"/>
        <c:auto val="1"/>
        <c:lblAlgn val="ctr"/>
        <c:lblOffset val="100"/>
        <c:noMultiLvlLbl val="0"/>
      </c:catAx>
      <c:valAx>
        <c:axId val="65678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Andel av totalen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6782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Fylker!$C$14</c:f>
              <c:strCache>
                <c:ptCount val="1"/>
                <c:pt idx="0">
                  <c:v>Installert effekt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Fylker!$B$15:$B$25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Fylker!$C$15:$C$25</c:f>
              <c:numCache>
                <c:formatCode>0.0</c:formatCode>
                <c:ptCount val="11"/>
                <c:pt idx="0">
                  <c:v>12.993</c:v>
                </c:pt>
                <c:pt idx="1">
                  <c:v>16.099</c:v>
                </c:pt>
                <c:pt idx="2">
                  <c:v>3.0310000000000001</c:v>
                </c:pt>
                <c:pt idx="3">
                  <c:v>0.94399999999999995</c:v>
                </c:pt>
                <c:pt idx="4">
                  <c:v>11.215999999999999</c:v>
                </c:pt>
                <c:pt idx="5">
                  <c:v>13.616</c:v>
                </c:pt>
                <c:pt idx="6">
                  <c:v>0.55600000000000005</c:v>
                </c:pt>
                <c:pt idx="7">
                  <c:v>16.867999999999999</c:v>
                </c:pt>
                <c:pt idx="8">
                  <c:v>17.239000000000001</c:v>
                </c:pt>
                <c:pt idx="9">
                  <c:v>13.733000000000001</c:v>
                </c:pt>
                <c:pt idx="10">
                  <c:v>43.899000000000001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2-4F18-993D-2CA7DA20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695391"/>
        <c:axId val="524697887"/>
      </c:barChart>
      <c:catAx>
        <c:axId val="52469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4697887"/>
        <c:crosses val="autoZero"/>
        <c:auto val="1"/>
        <c:lblAlgn val="ctr"/>
        <c:lblOffset val="100"/>
        <c:noMultiLvlLbl val="0"/>
      </c:catAx>
      <c:valAx>
        <c:axId val="524697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MWp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4695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Fylker!$D$14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Fylker!$B$15:$B$25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Fylker!$D$15:$D$25</c:f>
              <c:numCache>
                <c:formatCode>General</c:formatCode>
                <c:ptCount val="11"/>
                <c:pt idx="0">
                  <c:v>994</c:v>
                </c:pt>
                <c:pt idx="1">
                  <c:v>909</c:v>
                </c:pt>
                <c:pt idx="2">
                  <c:v>162</c:v>
                </c:pt>
                <c:pt idx="3">
                  <c:v>60</c:v>
                </c:pt>
                <c:pt idx="4">
                  <c:v>445</c:v>
                </c:pt>
                <c:pt idx="5">
                  <c:v>895</c:v>
                </c:pt>
                <c:pt idx="6">
                  <c:v>38</c:v>
                </c:pt>
                <c:pt idx="7">
                  <c:v>752</c:v>
                </c:pt>
                <c:pt idx="8">
                  <c:v>981</c:v>
                </c:pt>
                <c:pt idx="9">
                  <c:v>793</c:v>
                </c:pt>
                <c:pt idx="10">
                  <c:v>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6-4E60-81C3-DAD7939BA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600687"/>
        <c:axId val="479606095"/>
      </c:barChart>
      <c:catAx>
        <c:axId val="47960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9606095"/>
        <c:crosses val="autoZero"/>
        <c:auto val="1"/>
        <c:lblAlgn val="ctr"/>
        <c:lblOffset val="100"/>
        <c:noMultiLvlLbl val="0"/>
      </c:catAx>
      <c:valAx>
        <c:axId val="47960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9600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Andeler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Fylker!$E$14</c:f>
              <c:strCache>
                <c:ptCount val="1"/>
                <c:pt idx="0">
                  <c:v>Installert effekt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Fylker!$B$15:$B$25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Fylker!$E$15:$E$25</c:f>
              <c:numCache>
                <c:formatCode>0%</c:formatCode>
                <c:ptCount val="11"/>
                <c:pt idx="0">
                  <c:v>8.6508116169753776E-2</c:v>
                </c:pt>
                <c:pt idx="1">
                  <c:v>0.10718803680573125</c:v>
                </c:pt>
                <c:pt idx="2">
                  <c:v>2.018056646736887E-2</c:v>
                </c:pt>
                <c:pt idx="3">
                  <c:v>6.285204468886905E-3</c:v>
                </c:pt>
                <c:pt idx="4">
                  <c:v>7.4676751401520691E-2</c:v>
                </c:pt>
                <c:pt idx="5">
                  <c:v>9.065608479699587E-2</c:v>
                </c:pt>
                <c:pt idx="6">
                  <c:v>3.7018789032850843E-3</c:v>
                </c:pt>
                <c:pt idx="7">
                  <c:v>0.11230808154786474</c:v>
                </c:pt>
                <c:pt idx="8">
                  <c:v>0.11477822016858195</c:v>
                </c:pt>
                <c:pt idx="9">
                  <c:v>9.14350773000253E-2</c:v>
                </c:pt>
                <c:pt idx="10">
                  <c:v>0.29228198196998545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2-43E2-A1AB-2850671D8D09}"/>
            </c:ext>
          </c:extLst>
        </c:ser>
        <c:ser>
          <c:idx val="1"/>
          <c:order val="1"/>
          <c:tx>
            <c:strRef>
              <c:f>Fylker!$F$14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Fylker!$B$15:$B$25</c:f>
              <c:strCache>
                <c:ptCount val="11"/>
                <c:pt idx="0">
                  <c:v>Agder</c:v>
                </c:pt>
                <c:pt idx="1">
                  <c:v>Innlandet</c:v>
                </c:pt>
                <c:pt idx="2">
                  <c:v>Møre og Romsdal</c:v>
                </c:pt>
                <c:pt idx="3">
                  <c:v>Nordland</c:v>
                </c:pt>
                <c:pt idx="4">
                  <c:v>Oslo</c:v>
                </c:pt>
                <c:pt idx="5">
                  <c:v>Rogaland</c:v>
                </c:pt>
                <c:pt idx="6">
                  <c:v>Troms og Finnmark</c:v>
                </c:pt>
                <c:pt idx="7">
                  <c:v>Trøndelag</c:v>
                </c:pt>
                <c:pt idx="8">
                  <c:v>Vestfold og Telemark</c:v>
                </c:pt>
                <c:pt idx="9">
                  <c:v>Vestland</c:v>
                </c:pt>
                <c:pt idx="10">
                  <c:v>Viken</c:v>
                </c:pt>
              </c:strCache>
            </c:strRef>
          </c:cat>
          <c:val>
            <c:numRef>
              <c:f>Fylker!$F$15:$F$25</c:f>
              <c:numCache>
                <c:formatCode>0%</c:formatCode>
                <c:ptCount val="11"/>
                <c:pt idx="0">
                  <c:v>0.11466143730534087</c:v>
                </c:pt>
                <c:pt idx="1">
                  <c:v>0.10485638481947168</c:v>
                </c:pt>
                <c:pt idx="2">
                  <c:v>1.8687276502480102E-2</c:v>
                </c:pt>
                <c:pt idx="3">
                  <c:v>6.9212135194370748E-3</c:v>
                </c:pt>
                <c:pt idx="4">
                  <c:v>5.1332333602491634E-2</c:v>
                </c:pt>
                <c:pt idx="5">
                  <c:v>0.1032414349982697</c:v>
                </c:pt>
                <c:pt idx="6">
                  <c:v>4.3834352289768138E-3</c:v>
                </c:pt>
                <c:pt idx="7">
                  <c:v>8.6745876110278008E-2</c:v>
                </c:pt>
                <c:pt idx="8">
                  <c:v>0.11316184104279617</c:v>
                </c:pt>
                <c:pt idx="9">
                  <c:v>9.1475372015226666E-2</c:v>
                </c:pt>
                <c:pt idx="10">
                  <c:v>0.30453339485523129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2-43E2-A1AB-2850671D8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2835519"/>
        <c:axId val="1562836767"/>
      </c:barChart>
      <c:catAx>
        <c:axId val="156283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62836767"/>
        <c:crosses val="autoZero"/>
        <c:auto val="1"/>
        <c:lblAlgn val="ctr"/>
        <c:lblOffset val="100"/>
        <c:noMultiLvlLbl val="0"/>
      </c:catAx>
      <c:valAx>
        <c:axId val="1562836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6283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44980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0E67D16-B321-42E0-A3CD-8C90B4B2A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2000" cy="781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4762</xdr:rowOff>
    </xdr:from>
    <xdr:to>
      <xdr:col>8</xdr:col>
      <xdr:colOff>0</xdr:colOff>
      <xdr:row>30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9210F3-9805-42EC-A27E-9A325B0B7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63500</xdr:colOff>
      <xdr:row>16</xdr:row>
      <xdr:rowOff>4762</xdr:rowOff>
    </xdr:from>
    <xdr:to>
      <xdr:col>15</xdr:col>
      <xdr:colOff>368300</xdr:colOff>
      <xdr:row>30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F54EFC-EC27-4AA4-A466-95A8222937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444500</xdr:colOff>
      <xdr:row>16</xdr:row>
      <xdr:rowOff>15875</xdr:rowOff>
    </xdr:from>
    <xdr:to>
      <xdr:col>23</xdr:col>
      <xdr:colOff>139700</xdr:colOff>
      <xdr:row>31</xdr:row>
      <xdr:rowOff>1587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B7ABCD-225E-4754-9688-C97599E69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15</xdr:row>
      <xdr:rowOff>23812</xdr:rowOff>
    </xdr:from>
    <xdr:to>
      <xdr:col>8</xdr:col>
      <xdr:colOff>104775</xdr:colOff>
      <xdr:row>29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FA2534-810C-4A3E-9960-EA1D857FE4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171450</xdr:colOff>
      <xdr:row>15</xdr:row>
      <xdr:rowOff>4762</xdr:rowOff>
    </xdr:from>
    <xdr:to>
      <xdr:col>15</xdr:col>
      <xdr:colOff>476250</xdr:colOff>
      <xdr:row>29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D8A773-F940-44C6-838B-54DCA0C585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552450</xdr:colOff>
      <xdr:row>14</xdr:row>
      <xdr:rowOff>176212</xdr:rowOff>
    </xdr:from>
    <xdr:to>
      <xdr:col>23</xdr:col>
      <xdr:colOff>247650</xdr:colOff>
      <xdr:row>29</xdr:row>
      <xdr:rowOff>61912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9503BE-7004-4591-8664-41C1B0994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29</xdr:row>
      <xdr:rowOff>42862</xdr:rowOff>
    </xdr:from>
    <xdr:to>
      <xdr:col>9</xdr:col>
      <xdr:colOff>295275</xdr:colOff>
      <xdr:row>43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6E1E7D-327B-480D-AE05-55825CC522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29</xdr:row>
      <xdr:rowOff>71437</xdr:rowOff>
    </xdr:from>
    <xdr:to>
      <xdr:col>17</xdr:col>
      <xdr:colOff>171450</xdr:colOff>
      <xdr:row>43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0D2597-91A4-41E2-B597-ED32F0C4DE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400050</xdr:colOff>
      <xdr:row>29</xdr:row>
      <xdr:rowOff>4762</xdr:rowOff>
    </xdr:from>
    <xdr:to>
      <xdr:col>25</xdr:col>
      <xdr:colOff>95250</xdr:colOff>
      <xdr:row>43</xdr:row>
      <xdr:rowOff>80962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EA8A0A7-59D0-4C23-87CB-F95AE5C18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28</xdr:row>
      <xdr:rowOff>4761</xdr:rowOff>
    </xdr:from>
    <xdr:to>
      <xdr:col>10</xdr:col>
      <xdr:colOff>600075</xdr:colOff>
      <xdr:row>47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2F7FA6-9700-4436-BFAC-6F08D9F0C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BE8D-A742-4BD6-9844-2BA7095FA39F}">
  <dimension ref="B1:B19"/>
  <sheetViews>
    <sheetView workbookViewId="0">
      <selection activeCell="B3" sqref="B3"/>
    </sheetView>
  </sheetViews>
  <sheetFormatPr baseColWidth="10" defaultRowHeight="14.5" x14ac:dyDescent="0.35"/>
  <cols>
    <col min="2" max="2" width="101.6328125" customWidth="1"/>
  </cols>
  <sheetData>
    <row r="1" spans="2:2" ht="24" x14ac:dyDescent="0.7">
      <c r="B1" s="5" t="s">
        <v>27</v>
      </c>
    </row>
    <row r="3" spans="2:2" ht="16.5" x14ac:dyDescent="0.5">
      <c r="B3" s="6" t="s">
        <v>28</v>
      </c>
    </row>
    <row r="4" spans="2:2" ht="16.5" x14ac:dyDescent="0.5">
      <c r="B4" s="6" t="s">
        <v>29</v>
      </c>
    </row>
    <row r="5" spans="2:2" ht="16.5" x14ac:dyDescent="0.5">
      <c r="B5" s="6"/>
    </row>
    <row r="6" spans="2:2" ht="33" x14ac:dyDescent="0.5">
      <c r="B6" s="7" t="s">
        <v>30</v>
      </c>
    </row>
    <row r="7" spans="2:2" ht="16.5" x14ac:dyDescent="0.5">
      <c r="B7" s="7"/>
    </row>
    <row r="8" spans="2:2" ht="33" x14ac:dyDescent="0.5">
      <c r="B8" s="7" t="s">
        <v>31</v>
      </c>
    </row>
    <row r="19" spans="2:2" ht="16.5" x14ac:dyDescent="0.5">
      <c r="B19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activeCell="C10" sqref="C10:C14"/>
    </sheetView>
  </sheetViews>
  <sheetFormatPr baseColWidth="10" defaultColWidth="9.1796875" defaultRowHeight="14.5" x14ac:dyDescent="0.35"/>
  <sheetData>
    <row r="1" spans="1:6" x14ac:dyDescent="0.35">
      <c r="A1">
        <v>0</v>
      </c>
      <c r="B1" t="s">
        <v>0</v>
      </c>
      <c r="C1" t="s">
        <v>26</v>
      </c>
      <c r="D1" t="s">
        <v>7</v>
      </c>
    </row>
    <row r="2" spans="1:6" x14ac:dyDescent="0.35">
      <c r="A2">
        <v>0</v>
      </c>
      <c r="B2" t="s">
        <v>1</v>
      </c>
      <c r="C2">
        <v>78876</v>
      </c>
      <c r="D2">
        <v>4374</v>
      </c>
    </row>
    <row r="3" spans="1:6" x14ac:dyDescent="0.35">
      <c r="A3">
        <v>1</v>
      </c>
      <c r="B3" t="s">
        <v>2</v>
      </c>
      <c r="C3">
        <v>46073</v>
      </c>
      <c r="D3">
        <v>3032</v>
      </c>
    </row>
    <row r="4" spans="1:6" x14ac:dyDescent="0.35">
      <c r="A4">
        <v>2</v>
      </c>
      <c r="B4" t="s">
        <v>3</v>
      </c>
      <c r="C4">
        <v>21862</v>
      </c>
      <c r="D4">
        <v>1040</v>
      </c>
    </row>
    <row r="5" spans="1:6" x14ac:dyDescent="0.35">
      <c r="A5">
        <v>3</v>
      </c>
      <c r="B5" t="s">
        <v>4</v>
      </c>
      <c r="C5">
        <v>1580</v>
      </c>
      <c r="D5">
        <v>104</v>
      </c>
    </row>
    <row r="6" spans="1:6" x14ac:dyDescent="0.35">
      <c r="A6">
        <v>4</v>
      </c>
      <c r="B6" t="s">
        <v>5</v>
      </c>
      <c r="C6">
        <v>11874</v>
      </c>
      <c r="D6">
        <v>662</v>
      </c>
    </row>
    <row r="7" spans="1:6" x14ac:dyDescent="0.35">
      <c r="B7" t="s">
        <v>24</v>
      </c>
      <c r="C7">
        <v>160265</v>
      </c>
      <c r="D7">
        <v>9212</v>
      </c>
    </row>
    <row r="9" spans="1:6" x14ac:dyDescent="0.35">
      <c r="B9" s="1" t="s">
        <v>0</v>
      </c>
      <c r="C9" s="1" t="s">
        <v>25</v>
      </c>
      <c r="D9" s="1" t="s">
        <v>7</v>
      </c>
      <c r="E9" s="3" t="s">
        <v>25</v>
      </c>
      <c r="F9" s="3" t="s">
        <v>7</v>
      </c>
    </row>
    <row r="10" spans="1:6" x14ac:dyDescent="0.35">
      <c r="B10" t="s">
        <v>1</v>
      </c>
      <c r="C10" s="9">
        <f>C2/1000</f>
        <v>78.876000000000005</v>
      </c>
      <c r="D10">
        <f>D2</f>
        <v>4374</v>
      </c>
      <c r="E10" s="2">
        <f>C10/$C$15</f>
        <v>0.49215986023149155</v>
      </c>
      <c r="F10" s="2">
        <f>D10/$D$15</f>
        <v>0.47481545809813286</v>
      </c>
    </row>
    <row r="11" spans="1:6" x14ac:dyDescent="0.35">
      <c r="B11" t="s">
        <v>2</v>
      </c>
      <c r="C11" s="9">
        <f t="shared" ref="C11:C14" si="0">C3/1000</f>
        <v>46.073</v>
      </c>
      <c r="D11">
        <f t="shared" ref="D11:D14" si="1">D3</f>
        <v>3032</v>
      </c>
      <c r="E11" s="2">
        <f t="shared" ref="E11:E14" si="2">C11/$C$15</f>
        <v>0.28748011106604682</v>
      </c>
      <c r="F11" s="2">
        <f t="shared" ref="F11:F14" si="3">D11/$D$15</f>
        <v>0.32913590968302214</v>
      </c>
    </row>
    <row r="12" spans="1:6" x14ac:dyDescent="0.35">
      <c r="B12" t="s">
        <v>3</v>
      </c>
      <c r="C12" s="9">
        <f t="shared" si="0"/>
        <v>21.861999999999998</v>
      </c>
      <c r="D12">
        <f t="shared" si="1"/>
        <v>1040</v>
      </c>
      <c r="E12" s="2">
        <f t="shared" si="2"/>
        <v>0.13641156833993695</v>
      </c>
      <c r="F12" s="2">
        <f t="shared" si="3"/>
        <v>0.11289622231871473</v>
      </c>
    </row>
    <row r="13" spans="1:6" x14ac:dyDescent="0.35">
      <c r="B13" t="s">
        <v>4</v>
      </c>
      <c r="C13" s="9">
        <f t="shared" si="0"/>
        <v>1.58</v>
      </c>
      <c r="D13">
        <f t="shared" si="1"/>
        <v>104</v>
      </c>
      <c r="E13" s="2">
        <f t="shared" si="2"/>
        <v>9.8586715752035682E-3</v>
      </c>
      <c r="F13" s="2">
        <f t="shared" si="3"/>
        <v>1.1289622231871473E-2</v>
      </c>
    </row>
    <row r="14" spans="1:6" x14ac:dyDescent="0.35">
      <c r="B14" t="s">
        <v>5</v>
      </c>
      <c r="C14" s="9">
        <f t="shared" si="0"/>
        <v>11.874000000000001</v>
      </c>
      <c r="D14">
        <f t="shared" si="1"/>
        <v>662</v>
      </c>
      <c r="E14" s="2">
        <f t="shared" si="2"/>
        <v>7.408978878732099E-2</v>
      </c>
      <c r="F14" s="2">
        <f t="shared" si="3"/>
        <v>7.1862787668258793E-2</v>
      </c>
    </row>
    <row r="15" spans="1:6" x14ac:dyDescent="0.35">
      <c r="B15" t="s">
        <v>24</v>
      </c>
      <c r="C15">
        <f>SUM(C10:C14)</f>
        <v>160.26500000000001</v>
      </c>
      <c r="D15">
        <f>SUM(D10:D14)</f>
        <v>9212</v>
      </c>
      <c r="E15">
        <f t="shared" ref="E15:F15" si="4">SUM(E10:E14)</f>
        <v>0.99999999999999989</v>
      </c>
      <c r="F15">
        <f t="shared" si="4"/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C8" sqref="C8:C11"/>
    </sheetView>
  </sheetViews>
  <sheetFormatPr baseColWidth="10" defaultColWidth="9.1796875" defaultRowHeight="14.5" x14ac:dyDescent="0.35"/>
  <sheetData>
    <row r="1" spans="1:6" x14ac:dyDescent="0.35">
      <c r="A1">
        <v>0</v>
      </c>
      <c r="B1" t="s">
        <v>6</v>
      </c>
      <c r="C1" t="s">
        <v>26</v>
      </c>
      <c r="D1" t="s">
        <v>7</v>
      </c>
    </row>
    <row r="2" spans="1:6" x14ac:dyDescent="0.35">
      <c r="A2">
        <v>0</v>
      </c>
      <c r="B2" t="s">
        <v>8</v>
      </c>
      <c r="C2">
        <v>63123</v>
      </c>
      <c r="D2">
        <v>7935</v>
      </c>
    </row>
    <row r="3" spans="1:6" x14ac:dyDescent="0.35">
      <c r="A3">
        <v>1</v>
      </c>
      <c r="B3" t="s">
        <v>9</v>
      </c>
      <c r="C3">
        <v>19798</v>
      </c>
      <c r="D3">
        <v>624</v>
      </c>
    </row>
    <row r="4" spans="1:6" x14ac:dyDescent="0.35">
      <c r="A4">
        <v>2</v>
      </c>
      <c r="B4" t="s">
        <v>10</v>
      </c>
      <c r="C4">
        <v>28914</v>
      </c>
      <c r="D4">
        <v>351</v>
      </c>
    </row>
    <row r="5" spans="1:6" x14ac:dyDescent="0.35">
      <c r="A5">
        <v>3</v>
      </c>
      <c r="B5" t="s">
        <v>11</v>
      </c>
      <c r="C5">
        <v>47707</v>
      </c>
      <c r="D5">
        <v>179</v>
      </c>
    </row>
    <row r="7" spans="1:6" x14ac:dyDescent="0.35">
      <c r="B7" s="1" t="s">
        <v>6</v>
      </c>
      <c r="C7" s="1" t="s">
        <v>25</v>
      </c>
      <c r="D7" s="1" t="s">
        <v>7</v>
      </c>
      <c r="E7" s="3" t="s">
        <v>25</v>
      </c>
      <c r="F7" s="3" t="s">
        <v>7</v>
      </c>
    </row>
    <row r="8" spans="1:6" x14ac:dyDescent="0.35">
      <c r="B8" t="s">
        <v>8</v>
      </c>
      <c r="C8" s="9">
        <f>C2/1000</f>
        <v>63.122999999999998</v>
      </c>
      <c r="D8">
        <f>D2</f>
        <v>7935</v>
      </c>
      <c r="E8" s="2">
        <f>C8/$C$12</f>
        <v>0.39565130185155006</v>
      </c>
      <c r="F8" s="2">
        <f>D8/$D$12</f>
        <v>0.87303333700077013</v>
      </c>
    </row>
    <row r="9" spans="1:6" x14ac:dyDescent="0.35">
      <c r="B9" t="s">
        <v>9</v>
      </c>
      <c r="C9" s="9">
        <f t="shared" ref="C9:C11" si="0">C3/1000</f>
        <v>19.797999999999998</v>
      </c>
      <c r="D9">
        <f t="shared" ref="D9:D11" si="1">D3</f>
        <v>624</v>
      </c>
      <c r="E9" s="2">
        <f t="shared" ref="E9:E11" si="2">C9/$C$12</f>
        <v>0.12409271539782626</v>
      </c>
      <c r="F9" s="2">
        <f t="shared" ref="F9:F11" si="3">D9/$D$12</f>
        <v>6.8654417427659806E-2</v>
      </c>
    </row>
    <row r="10" spans="1:6" x14ac:dyDescent="0.35">
      <c r="B10" t="s">
        <v>10</v>
      </c>
      <c r="C10" s="9">
        <f t="shared" si="0"/>
        <v>28.914000000000001</v>
      </c>
      <c r="D10">
        <f t="shared" si="1"/>
        <v>351</v>
      </c>
      <c r="E10" s="4">
        <f t="shared" si="2"/>
        <v>0.18123127452332302</v>
      </c>
      <c r="F10" s="4">
        <f t="shared" si="3"/>
        <v>3.8618109803058645E-2</v>
      </c>
    </row>
    <row r="11" spans="1:6" x14ac:dyDescent="0.35">
      <c r="B11" t="s">
        <v>11</v>
      </c>
      <c r="C11" s="9">
        <f t="shared" si="0"/>
        <v>47.707000000000001</v>
      </c>
      <c r="D11">
        <f t="shared" si="1"/>
        <v>179</v>
      </c>
      <c r="E11" s="4">
        <f t="shared" si="2"/>
        <v>0.29902470822730065</v>
      </c>
      <c r="F11" s="4">
        <f t="shared" si="3"/>
        <v>1.9694135768511388E-2</v>
      </c>
    </row>
    <row r="12" spans="1:6" x14ac:dyDescent="0.35">
      <c r="B12" t="s">
        <v>24</v>
      </c>
      <c r="C12">
        <f>SUM(C8:C11)</f>
        <v>159.542</v>
      </c>
      <c r="D12">
        <f>SUM(D8:D11)</f>
        <v>9089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topLeftCell="A13" workbookViewId="0">
      <selection activeCell="C15" sqref="C15:C25"/>
    </sheetView>
  </sheetViews>
  <sheetFormatPr baseColWidth="10" defaultColWidth="9.1796875" defaultRowHeight="14.5" x14ac:dyDescent="0.35"/>
  <sheetData>
    <row r="1" spans="1:6" x14ac:dyDescent="0.35">
      <c r="A1">
        <v>0</v>
      </c>
      <c r="B1" t="s">
        <v>12</v>
      </c>
      <c r="C1" t="s">
        <v>26</v>
      </c>
      <c r="D1" t="s">
        <v>7</v>
      </c>
    </row>
    <row r="2" spans="1:6" x14ac:dyDescent="0.35">
      <c r="A2">
        <v>0</v>
      </c>
      <c r="B2" t="s">
        <v>13</v>
      </c>
      <c r="C2">
        <v>12993</v>
      </c>
      <c r="D2">
        <v>994</v>
      </c>
    </row>
    <row r="3" spans="1:6" x14ac:dyDescent="0.35">
      <c r="A3">
        <v>1</v>
      </c>
      <c r="B3" t="s">
        <v>14</v>
      </c>
      <c r="C3">
        <v>16099</v>
      </c>
      <c r="D3">
        <v>909</v>
      </c>
    </row>
    <row r="4" spans="1:6" x14ac:dyDescent="0.35">
      <c r="A4">
        <v>2</v>
      </c>
      <c r="B4" t="s">
        <v>15</v>
      </c>
      <c r="C4">
        <v>3031</v>
      </c>
      <c r="D4">
        <v>162</v>
      </c>
    </row>
    <row r="5" spans="1:6" x14ac:dyDescent="0.35">
      <c r="A5">
        <v>3</v>
      </c>
      <c r="B5" t="s">
        <v>16</v>
      </c>
      <c r="C5">
        <v>944</v>
      </c>
      <c r="D5">
        <v>60</v>
      </c>
    </row>
    <row r="6" spans="1:6" x14ac:dyDescent="0.35">
      <c r="A6">
        <v>4</v>
      </c>
      <c r="B6" t="s">
        <v>17</v>
      </c>
      <c r="C6">
        <v>11216</v>
      </c>
      <c r="D6">
        <v>445</v>
      </c>
    </row>
    <row r="7" spans="1:6" x14ac:dyDescent="0.35">
      <c r="A7">
        <v>5</v>
      </c>
      <c r="B7" t="s">
        <v>18</v>
      </c>
      <c r="C7">
        <v>13616</v>
      </c>
      <c r="D7">
        <v>895</v>
      </c>
    </row>
    <row r="8" spans="1:6" x14ac:dyDescent="0.35">
      <c r="A8">
        <v>6</v>
      </c>
      <c r="B8" t="s">
        <v>19</v>
      </c>
      <c r="C8">
        <v>556</v>
      </c>
      <c r="D8">
        <v>38</v>
      </c>
    </row>
    <row r="9" spans="1:6" x14ac:dyDescent="0.35">
      <c r="A9">
        <v>7</v>
      </c>
      <c r="B9" t="s">
        <v>20</v>
      </c>
      <c r="C9">
        <v>16868</v>
      </c>
      <c r="D9">
        <v>752</v>
      </c>
    </row>
    <row r="10" spans="1:6" x14ac:dyDescent="0.35">
      <c r="A10">
        <v>8</v>
      </c>
      <c r="B10" t="s">
        <v>21</v>
      </c>
      <c r="C10">
        <v>17239</v>
      </c>
      <c r="D10">
        <v>981</v>
      </c>
    </row>
    <row r="11" spans="1:6" x14ac:dyDescent="0.35">
      <c r="A11">
        <v>9</v>
      </c>
      <c r="B11" t="s">
        <v>22</v>
      </c>
      <c r="C11">
        <v>13733</v>
      </c>
      <c r="D11">
        <v>793</v>
      </c>
    </row>
    <row r="12" spans="1:6" x14ac:dyDescent="0.35">
      <c r="A12">
        <v>10</v>
      </c>
      <c r="B12" t="s">
        <v>23</v>
      </c>
      <c r="C12">
        <v>43899</v>
      </c>
      <c r="D12">
        <v>2640</v>
      </c>
    </row>
    <row r="14" spans="1:6" x14ac:dyDescent="0.35">
      <c r="B14" s="1" t="s">
        <v>12</v>
      </c>
      <c r="C14" s="1" t="s">
        <v>25</v>
      </c>
      <c r="D14" s="1" t="s">
        <v>7</v>
      </c>
      <c r="E14" s="3" t="s">
        <v>25</v>
      </c>
      <c r="F14" s="3" t="s">
        <v>7</v>
      </c>
    </row>
    <row r="15" spans="1:6" x14ac:dyDescent="0.35">
      <c r="B15" t="s">
        <v>13</v>
      </c>
      <c r="C15" s="9">
        <f>C2/1000</f>
        <v>12.993</v>
      </c>
      <c r="D15">
        <f>D2</f>
        <v>994</v>
      </c>
      <c r="E15" s="2">
        <f>C15/$C$26</f>
        <v>8.6508116169753776E-2</v>
      </c>
      <c r="F15" s="2">
        <f>D15/$D$26</f>
        <v>0.11466143730534087</v>
      </c>
    </row>
    <row r="16" spans="1:6" x14ac:dyDescent="0.35">
      <c r="B16" t="s">
        <v>14</v>
      </c>
      <c r="C16" s="9">
        <f t="shared" ref="C16:C25" si="0">C3/1000</f>
        <v>16.099</v>
      </c>
      <c r="D16">
        <f t="shared" ref="D16:D25" si="1">D3</f>
        <v>909</v>
      </c>
      <c r="E16" s="2">
        <f t="shared" ref="E16:E25" si="2">C16/$C$26</f>
        <v>0.10718803680573125</v>
      </c>
      <c r="F16" s="2">
        <f t="shared" ref="F16:F25" si="3">D16/$D$26</f>
        <v>0.10485638481947168</v>
      </c>
    </row>
    <row r="17" spans="2:6" x14ac:dyDescent="0.35">
      <c r="B17" t="s">
        <v>15</v>
      </c>
      <c r="C17" s="9">
        <f t="shared" si="0"/>
        <v>3.0310000000000001</v>
      </c>
      <c r="D17">
        <f t="shared" si="1"/>
        <v>162</v>
      </c>
      <c r="E17" s="2">
        <f t="shared" si="2"/>
        <v>2.018056646736887E-2</v>
      </c>
      <c r="F17" s="2">
        <f t="shared" si="3"/>
        <v>1.8687276502480102E-2</v>
      </c>
    </row>
    <row r="18" spans="2:6" x14ac:dyDescent="0.35">
      <c r="B18" t="s">
        <v>16</v>
      </c>
      <c r="C18" s="9">
        <f t="shared" si="0"/>
        <v>0.94399999999999995</v>
      </c>
      <c r="D18">
        <f t="shared" si="1"/>
        <v>60</v>
      </c>
      <c r="E18" s="2">
        <f t="shared" si="2"/>
        <v>6.285204468886905E-3</v>
      </c>
      <c r="F18" s="2">
        <f t="shared" si="3"/>
        <v>6.9212135194370748E-3</v>
      </c>
    </row>
    <row r="19" spans="2:6" x14ac:dyDescent="0.35">
      <c r="B19" t="s">
        <v>17</v>
      </c>
      <c r="C19" s="9">
        <f t="shared" si="0"/>
        <v>11.215999999999999</v>
      </c>
      <c r="D19">
        <f t="shared" si="1"/>
        <v>445</v>
      </c>
      <c r="E19" s="2">
        <f t="shared" si="2"/>
        <v>7.4676751401520691E-2</v>
      </c>
      <c r="F19" s="2">
        <f t="shared" si="3"/>
        <v>5.1332333602491634E-2</v>
      </c>
    </row>
    <row r="20" spans="2:6" x14ac:dyDescent="0.35">
      <c r="B20" t="s">
        <v>18</v>
      </c>
      <c r="C20" s="9">
        <f t="shared" si="0"/>
        <v>13.616</v>
      </c>
      <c r="D20">
        <f t="shared" si="1"/>
        <v>895</v>
      </c>
      <c r="E20" s="2">
        <f t="shared" si="2"/>
        <v>9.065608479699587E-2</v>
      </c>
      <c r="F20" s="2">
        <f t="shared" si="3"/>
        <v>0.1032414349982697</v>
      </c>
    </row>
    <row r="21" spans="2:6" x14ac:dyDescent="0.35">
      <c r="B21" t="s">
        <v>19</v>
      </c>
      <c r="C21" s="9">
        <f t="shared" si="0"/>
        <v>0.55600000000000005</v>
      </c>
      <c r="D21">
        <f t="shared" si="1"/>
        <v>38</v>
      </c>
      <c r="E21" s="2">
        <f t="shared" si="2"/>
        <v>3.7018789032850843E-3</v>
      </c>
      <c r="F21" s="2">
        <f t="shared" si="3"/>
        <v>4.3834352289768138E-3</v>
      </c>
    </row>
    <row r="22" spans="2:6" x14ac:dyDescent="0.35">
      <c r="B22" t="s">
        <v>20</v>
      </c>
      <c r="C22" s="9">
        <f t="shared" si="0"/>
        <v>16.867999999999999</v>
      </c>
      <c r="D22">
        <f t="shared" si="1"/>
        <v>752</v>
      </c>
      <c r="E22" s="2">
        <f t="shared" si="2"/>
        <v>0.11230808154786474</v>
      </c>
      <c r="F22" s="2">
        <f t="shared" si="3"/>
        <v>8.6745876110278008E-2</v>
      </c>
    </row>
    <row r="23" spans="2:6" x14ac:dyDescent="0.35">
      <c r="B23" t="s">
        <v>21</v>
      </c>
      <c r="C23" s="9">
        <f t="shared" si="0"/>
        <v>17.239000000000001</v>
      </c>
      <c r="D23">
        <f t="shared" si="1"/>
        <v>981</v>
      </c>
      <c r="E23" s="2">
        <f t="shared" si="2"/>
        <v>0.11477822016858195</v>
      </c>
      <c r="F23" s="2">
        <f t="shared" si="3"/>
        <v>0.11316184104279617</v>
      </c>
    </row>
    <row r="24" spans="2:6" x14ac:dyDescent="0.35">
      <c r="B24" t="s">
        <v>22</v>
      </c>
      <c r="C24" s="9">
        <f t="shared" si="0"/>
        <v>13.733000000000001</v>
      </c>
      <c r="D24">
        <f t="shared" si="1"/>
        <v>793</v>
      </c>
      <c r="E24" s="2">
        <f t="shared" si="2"/>
        <v>9.14350773000253E-2</v>
      </c>
      <c r="F24" s="2">
        <f t="shared" si="3"/>
        <v>9.1475372015226666E-2</v>
      </c>
    </row>
    <row r="25" spans="2:6" x14ac:dyDescent="0.35">
      <c r="B25" t="s">
        <v>23</v>
      </c>
      <c r="C25" s="9">
        <f t="shared" si="0"/>
        <v>43.899000000000001</v>
      </c>
      <c r="D25">
        <f t="shared" si="1"/>
        <v>2640</v>
      </c>
      <c r="E25" s="2">
        <f t="shared" si="2"/>
        <v>0.29228198196998545</v>
      </c>
      <c r="F25" s="2">
        <f t="shared" si="3"/>
        <v>0.30453339485523129</v>
      </c>
    </row>
    <row r="26" spans="2:6" x14ac:dyDescent="0.35">
      <c r="B26" t="s">
        <v>24</v>
      </c>
      <c r="C26">
        <f>SUM(C15:C25)</f>
        <v>150.19400000000002</v>
      </c>
      <c r="D26">
        <f>SUM(D15:D25)</f>
        <v>8669</v>
      </c>
      <c r="E26">
        <f t="shared" ref="E26:F26" si="4">SUM(E15:E25)</f>
        <v>1</v>
      </c>
      <c r="F26">
        <f t="shared" si="4"/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tabSelected="1" workbookViewId="0">
      <selection activeCell="K25" sqref="K25"/>
    </sheetView>
  </sheetViews>
  <sheetFormatPr baseColWidth="10" defaultColWidth="9.1796875" defaultRowHeight="14.5" x14ac:dyDescent="0.35"/>
  <sheetData>
    <row r="1" spans="1:9" x14ac:dyDescent="0.35">
      <c r="A1">
        <v>0</v>
      </c>
      <c r="B1" t="s">
        <v>12</v>
      </c>
      <c r="C1">
        <v>2015</v>
      </c>
      <c r="D1">
        <v>2016</v>
      </c>
      <c r="E1">
        <v>2017</v>
      </c>
      <c r="F1">
        <v>2018</v>
      </c>
      <c r="G1">
        <v>2019</v>
      </c>
      <c r="H1">
        <v>2020</v>
      </c>
      <c r="I1">
        <v>2021</v>
      </c>
    </row>
    <row r="2" spans="1:9" x14ac:dyDescent="0.35">
      <c r="A2">
        <v>0</v>
      </c>
      <c r="B2" t="s">
        <v>13</v>
      </c>
      <c r="C2">
        <v>0</v>
      </c>
      <c r="D2">
        <v>4</v>
      </c>
      <c r="E2">
        <v>477</v>
      </c>
      <c r="F2">
        <v>1635</v>
      </c>
      <c r="G2">
        <v>3836</v>
      </c>
      <c r="H2">
        <v>3202</v>
      </c>
      <c r="I2">
        <v>3839</v>
      </c>
    </row>
    <row r="3" spans="1:9" x14ac:dyDescent="0.35">
      <c r="A3">
        <v>1</v>
      </c>
      <c r="B3" t="s">
        <v>14</v>
      </c>
      <c r="C3">
        <v>0</v>
      </c>
      <c r="D3">
        <v>0</v>
      </c>
      <c r="E3">
        <v>306</v>
      </c>
      <c r="F3">
        <v>2294</v>
      </c>
      <c r="G3">
        <v>4064</v>
      </c>
      <c r="H3">
        <v>3944</v>
      </c>
      <c r="I3">
        <v>5491</v>
      </c>
    </row>
    <row r="4" spans="1:9" x14ac:dyDescent="0.35">
      <c r="A4">
        <v>2</v>
      </c>
      <c r="B4" t="s">
        <v>15</v>
      </c>
      <c r="C4">
        <v>0</v>
      </c>
      <c r="D4">
        <v>0</v>
      </c>
      <c r="E4">
        <v>19</v>
      </c>
      <c r="F4">
        <v>599</v>
      </c>
      <c r="G4">
        <v>1119</v>
      </c>
      <c r="H4">
        <v>803</v>
      </c>
      <c r="I4">
        <v>491</v>
      </c>
    </row>
    <row r="5" spans="1:9" x14ac:dyDescent="0.35">
      <c r="A5">
        <v>3</v>
      </c>
      <c r="B5" t="s">
        <v>16</v>
      </c>
      <c r="C5">
        <v>0</v>
      </c>
      <c r="D5">
        <v>0</v>
      </c>
      <c r="E5">
        <v>12</v>
      </c>
      <c r="F5">
        <v>0</v>
      </c>
      <c r="G5">
        <v>357</v>
      </c>
      <c r="H5">
        <v>316</v>
      </c>
      <c r="I5">
        <v>259</v>
      </c>
    </row>
    <row r="6" spans="1:9" x14ac:dyDescent="0.35">
      <c r="A6">
        <v>4</v>
      </c>
      <c r="B6" t="s">
        <v>17</v>
      </c>
      <c r="C6">
        <v>0</v>
      </c>
      <c r="D6">
        <v>0</v>
      </c>
      <c r="E6">
        <v>371</v>
      </c>
      <c r="F6">
        <v>3566</v>
      </c>
      <c r="G6">
        <v>4139</v>
      </c>
      <c r="H6">
        <v>1519</v>
      </c>
      <c r="I6">
        <v>1621</v>
      </c>
    </row>
    <row r="7" spans="1:9" x14ac:dyDescent="0.35">
      <c r="A7">
        <v>5</v>
      </c>
      <c r="B7" t="s">
        <v>18</v>
      </c>
      <c r="C7">
        <v>64</v>
      </c>
      <c r="D7">
        <v>36</v>
      </c>
      <c r="E7">
        <v>242</v>
      </c>
      <c r="F7">
        <v>590</v>
      </c>
      <c r="G7">
        <v>3909</v>
      </c>
      <c r="H7">
        <v>5048</v>
      </c>
      <c r="I7">
        <v>3727</v>
      </c>
    </row>
    <row r="8" spans="1:9" x14ac:dyDescent="0.35">
      <c r="A8">
        <v>6</v>
      </c>
      <c r="B8" t="s">
        <v>19</v>
      </c>
      <c r="C8">
        <v>0</v>
      </c>
      <c r="D8">
        <v>0</v>
      </c>
      <c r="E8">
        <v>0</v>
      </c>
      <c r="F8">
        <v>0</v>
      </c>
      <c r="G8">
        <v>104</v>
      </c>
      <c r="H8">
        <v>332</v>
      </c>
      <c r="I8">
        <v>120</v>
      </c>
    </row>
    <row r="9" spans="1:9" x14ac:dyDescent="0.35">
      <c r="A9">
        <v>7</v>
      </c>
      <c r="B9" t="s">
        <v>20</v>
      </c>
      <c r="C9">
        <v>8</v>
      </c>
      <c r="D9">
        <v>9</v>
      </c>
      <c r="E9">
        <v>44</v>
      </c>
      <c r="F9">
        <v>552</v>
      </c>
      <c r="G9">
        <v>9408</v>
      </c>
      <c r="H9">
        <v>3084</v>
      </c>
      <c r="I9">
        <v>3763</v>
      </c>
    </row>
    <row r="10" spans="1:9" x14ac:dyDescent="0.35">
      <c r="A10">
        <v>8</v>
      </c>
      <c r="B10" t="s">
        <v>21</v>
      </c>
      <c r="C10">
        <v>7</v>
      </c>
      <c r="D10">
        <v>264</v>
      </c>
      <c r="E10">
        <v>297</v>
      </c>
      <c r="F10">
        <v>1374</v>
      </c>
      <c r="G10">
        <v>5692</v>
      </c>
      <c r="H10">
        <v>4619</v>
      </c>
      <c r="I10">
        <v>4986</v>
      </c>
    </row>
    <row r="11" spans="1:9" x14ac:dyDescent="0.35">
      <c r="A11">
        <v>9</v>
      </c>
      <c r="B11" t="s">
        <v>22</v>
      </c>
      <c r="C11">
        <v>18</v>
      </c>
      <c r="D11">
        <v>28</v>
      </c>
      <c r="E11">
        <v>108</v>
      </c>
      <c r="F11">
        <v>461</v>
      </c>
      <c r="G11">
        <v>3221</v>
      </c>
      <c r="H11">
        <v>4274</v>
      </c>
      <c r="I11">
        <v>5623</v>
      </c>
    </row>
    <row r="12" spans="1:9" x14ac:dyDescent="0.35">
      <c r="A12">
        <v>10</v>
      </c>
      <c r="B12" t="s">
        <v>23</v>
      </c>
      <c r="C12">
        <v>0</v>
      </c>
      <c r="D12">
        <v>0</v>
      </c>
      <c r="E12">
        <v>176</v>
      </c>
      <c r="F12">
        <v>7946</v>
      </c>
      <c r="G12">
        <v>10743</v>
      </c>
      <c r="H12">
        <v>11026</v>
      </c>
      <c r="I12">
        <v>14008</v>
      </c>
    </row>
    <row r="13" spans="1:9" x14ac:dyDescent="0.35">
      <c r="B13" t="s">
        <v>24</v>
      </c>
      <c r="C13">
        <f>SUM(C2:C12)</f>
        <v>97</v>
      </c>
      <c r="D13">
        <f t="shared" ref="D13:H13" si="0">SUM(D2:D12)</f>
        <v>341</v>
      </c>
      <c r="E13">
        <f t="shared" si="0"/>
        <v>2052</v>
      </c>
      <c r="F13">
        <f t="shared" si="0"/>
        <v>19017</v>
      </c>
      <c r="G13">
        <f t="shared" si="0"/>
        <v>46592</v>
      </c>
      <c r="H13">
        <f t="shared" si="0"/>
        <v>38167</v>
      </c>
      <c r="I13">
        <f>SUM(I2:I12)</f>
        <v>43928</v>
      </c>
    </row>
    <row r="15" spans="1:9" x14ac:dyDescent="0.35">
      <c r="B15" s="1" t="s">
        <v>12</v>
      </c>
      <c r="C15" s="1">
        <v>2015</v>
      </c>
      <c r="D15" s="1">
        <v>2016</v>
      </c>
      <c r="E15" s="1">
        <v>2017</v>
      </c>
      <c r="F15" s="1">
        <v>2018</v>
      </c>
      <c r="G15" s="1">
        <v>2019</v>
      </c>
      <c r="H15" s="1">
        <v>2020</v>
      </c>
      <c r="I15" s="1">
        <v>2021</v>
      </c>
    </row>
    <row r="16" spans="1:9" x14ac:dyDescent="0.35">
      <c r="B16" t="s">
        <v>13</v>
      </c>
      <c r="C16" s="9">
        <f>C2/1000</f>
        <v>0</v>
      </c>
      <c r="D16" s="9">
        <f t="shared" ref="D16:I16" si="1">D2/1000</f>
        <v>4.0000000000000001E-3</v>
      </c>
      <c r="E16" s="9">
        <f t="shared" si="1"/>
        <v>0.47699999999999998</v>
      </c>
      <c r="F16" s="9">
        <f t="shared" si="1"/>
        <v>1.635</v>
      </c>
      <c r="G16" s="9">
        <f t="shared" si="1"/>
        <v>3.8359999999999999</v>
      </c>
      <c r="H16" s="9">
        <f t="shared" si="1"/>
        <v>3.202</v>
      </c>
      <c r="I16" s="9">
        <f t="shared" si="1"/>
        <v>3.839</v>
      </c>
    </row>
    <row r="17" spans="2:9" x14ac:dyDescent="0.35">
      <c r="B17" t="s">
        <v>14</v>
      </c>
      <c r="C17" s="9">
        <f t="shared" ref="C17:I26" si="2">C3/1000</f>
        <v>0</v>
      </c>
      <c r="D17" s="9">
        <f t="shared" si="2"/>
        <v>0</v>
      </c>
      <c r="E17" s="9">
        <f t="shared" si="2"/>
        <v>0.30599999999999999</v>
      </c>
      <c r="F17" s="9">
        <f t="shared" si="2"/>
        <v>2.294</v>
      </c>
      <c r="G17" s="9">
        <f t="shared" si="2"/>
        <v>4.0640000000000001</v>
      </c>
      <c r="H17" s="9">
        <f t="shared" si="2"/>
        <v>3.944</v>
      </c>
      <c r="I17" s="9">
        <f t="shared" si="2"/>
        <v>5.4909999999999997</v>
      </c>
    </row>
    <row r="18" spans="2:9" x14ac:dyDescent="0.35">
      <c r="B18" t="s">
        <v>15</v>
      </c>
      <c r="C18" s="9">
        <f t="shared" si="2"/>
        <v>0</v>
      </c>
      <c r="D18" s="9">
        <f t="shared" si="2"/>
        <v>0</v>
      </c>
      <c r="E18" s="9">
        <f t="shared" si="2"/>
        <v>1.9E-2</v>
      </c>
      <c r="F18" s="9">
        <f t="shared" si="2"/>
        <v>0.59899999999999998</v>
      </c>
      <c r="G18" s="9">
        <f t="shared" si="2"/>
        <v>1.119</v>
      </c>
      <c r="H18" s="9">
        <f t="shared" si="2"/>
        <v>0.80300000000000005</v>
      </c>
      <c r="I18" s="9">
        <f t="shared" si="2"/>
        <v>0.49099999999999999</v>
      </c>
    </row>
    <row r="19" spans="2:9" x14ac:dyDescent="0.35">
      <c r="B19" t="s">
        <v>16</v>
      </c>
      <c r="C19" s="9">
        <f t="shared" si="2"/>
        <v>0</v>
      </c>
      <c r="D19" s="9">
        <f t="shared" si="2"/>
        <v>0</v>
      </c>
      <c r="E19" s="9">
        <f t="shared" si="2"/>
        <v>1.2E-2</v>
      </c>
      <c r="F19" s="9">
        <f t="shared" si="2"/>
        <v>0</v>
      </c>
      <c r="G19" s="9">
        <f t="shared" si="2"/>
        <v>0.35699999999999998</v>
      </c>
      <c r="H19" s="9">
        <f t="shared" si="2"/>
        <v>0.316</v>
      </c>
      <c r="I19" s="9">
        <f t="shared" si="2"/>
        <v>0.25900000000000001</v>
      </c>
    </row>
    <row r="20" spans="2:9" x14ac:dyDescent="0.35">
      <c r="B20" t="s">
        <v>17</v>
      </c>
      <c r="C20" s="9">
        <f t="shared" si="2"/>
        <v>0</v>
      </c>
      <c r="D20" s="9">
        <f t="shared" si="2"/>
        <v>0</v>
      </c>
      <c r="E20" s="9">
        <f t="shared" si="2"/>
        <v>0.371</v>
      </c>
      <c r="F20" s="9">
        <f t="shared" si="2"/>
        <v>3.5659999999999998</v>
      </c>
      <c r="G20" s="9">
        <f t="shared" si="2"/>
        <v>4.1390000000000002</v>
      </c>
      <c r="H20" s="9">
        <f t="shared" si="2"/>
        <v>1.5189999999999999</v>
      </c>
      <c r="I20" s="9">
        <f t="shared" si="2"/>
        <v>1.621</v>
      </c>
    </row>
    <row r="21" spans="2:9" x14ac:dyDescent="0.35">
      <c r="B21" t="s">
        <v>18</v>
      </c>
      <c r="C21" s="9">
        <f t="shared" si="2"/>
        <v>6.4000000000000001E-2</v>
      </c>
      <c r="D21" s="9">
        <f t="shared" si="2"/>
        <v>3.5999999999999997E-2</v>
      </c>
      <c r="E21" s="9">
        <f t="shared" si="2"/>
        <v>0.24199999999999999</v>
      </c>
      <c r="F21" s="9">
        <f t="shared" si="2"/>
        <v>0.59</v>
      </c>
      <c r="G21" s="9">
        <f t="shared" si="2"/>
        <v>3.9089999999999998</v>
      </c>
      <c r="H21" s="9">
        <f t="shared" si="2"/>
        <v>5.048</v>
      </c>
      <c r="I21" s="9">
        <f t="shared" si="2"/>
        <v>3.7269999999999999</v>
      </c>
    </row>
    <row r="22" spans="2:9" x14ac:dyDescent="0.35">
      <c r="B22" t="s">
        <v>19</v>
      </c>
      <c r="C22" s="9">
        <f t="shared" si="2"/>
        <v>0</v>
      </c>
      <c r="D22" s="9">
        <f t="shared" si="2"/>
        <v>0</v>
      </c>
      <c r="E22" s="9">
        <f t="shared" si="2"/>
        <v>0</v>
      </c>
      <c r="F22" s="9">
        <f t="shared" si="2"/>
        <v>0</v>
      </c>
      <c r="G22" s="9">
        <f t="shared" si="2"/>
        <v>0.104</v>
      </c>
      <c r="H22" s="9">
        <f t="shared" si="2"/>
        <v>0.33200000000000002</v>
      </c>
      <c r="I22" s="9">
        <f t="shared" si="2"/>
        <v>0.12</v>
      </c>
    </row>
    <row r="23" spans="2:9" x14ac:dyDescent="0.35">
      <c r="B23" t="s">
        <v>20</v>
      </c>
      <c r="C23" s="9">
        <f t="shared" si="2"/>
        <v>8.0000000000000002E-3</v>
      </c>
      <c r="D23" s="9">
        <f t="shared" si="2"/>
        <v>8.9999999999999993E-3</v>
      </c>
      <c r="E23" s="9">
        <f t="shared" si="2"/>
        <v>4.3999999999999997E-2</v>
      </c>
      <c r="F23" s="9">
        <f t="shared" si="2"/>
        <v>0.55200000000000005</v>
      </c>
      <c r="G23" s="9">
        <f t="shared" si="2"/>
        <v>9.4079999999999995</v>
      </c>
      <c r="H23" s="9">
        <f t="shared" si="2"/>
        <v>3.0840000000000001</v>
      </c>
      <c r="I23" s="9">
        <f t="shared" si="2"/>
        <v>3.7629999999999999</v>
      </c>
    </row>
    <row r="24" spans="2:9" x14ac:dyDescent="0.35">
      <c r="B24" t="s">
        <v>21</v>
      </c>
      <c r="C24" s="9">
        <f t="shared" si="2"/>
        <v>7.0000000000000001E-3</v>
      </c>
      <c r="D24" s="9">
        <f t="shared" si="2"/>
        <v>0.26400000000000001</v>
      </c>
      <c r="E24" s="9">
        <f t="shared" si="2"/>
        <v>0.29699999999999999</v>
      </c>
      <c r="F24" s="9">
        <f t="shared" si="2"/>
        <v>1.3740000000000001</v>
      </c>
      <c r="G24" s="9">
        <f t="shared" si="2"/>
        <v>5.6920000000000002</v>
      </c>
      <c r="H24" s="9">
        <f t="shared" si="2"/>
        <v>4.6189999999999998</v>
      </c>
      <c r="I24" s="9">
        <f t="shared" si="2"/>
        <v>4.9859999999999998</v>
      </c>
    </row>
    <row r="25" spans="2:9" x14ac:dyDescent="0.35">
      <c r="B25" t="s">
        <v>22</v>
      </c>
      <c r="C25" s="9">
        <f t="shared" si="2"/>
        <v>1.7999999999999999E-2</v>
      </c>
      <c r="D25" s="9">
        <f t="shared" si="2"/>
        <v>2.8000000000000001E-2</v>
      </c>
      <c r="E25" s="9">
        <f t="shared" si="2"/>
        <v>0.108</v>
      </c>
      <c r="F25" s="9">
        <f t="shared" si="2"/>
        <v>0.46100000000000002</v>
      </c>
      <c r="G25" s="9">
        <f t="shared" si="2"/>
        <v>3.2210000000000001</v>
      </c>
      <c r="H25" s="9">
        <f t="shared" si="2"/>
        <v>4.274</v>
      </c>
      <c r="I25" s="9">
        <f t="shared" si="2"/>
        <v>5.6230000000000002</v>
      </c>
    </row>
    <row r="26" spans="2:9" x14ac:dyDescent="0.35">
      <c r="B26" t="s">
        <v>23</v>
      </c>
      <c r="C26" s="9">
        <f t="shared" si="2"/>
        <v>0</v>
      </c>
      <c r="D26" s="9">
        <f t="shared" si="2"/>
        <v>0</v>
      </c>
      <c r="E26" s="9">
        <f t="shared" si="2"/>
        <v>0.17599999999999999</v>
      </c>
      <c r="F26" s="9">
        <f t="shared" si="2"/>
        <v>7.9459999999999997</v>
      </c>
      <c r="G26" s="9">
        <f t="shared" si="2"/>
        <v>10.743</v>
      </c>
      <c r="H26" s="9">
        <f t="shared" si="2"/>
        <v>11.026</v>
      </c>
      <c r="I26" s="9">
        <f t="shared" si="2"/>
        <v>14.007999999999999</v>
      </c>
    </row>
    <row r="27" spans="2:9" x14ac:dyDescent="0.35">
      <c r="B27" t="s">
        <v>24</v>
      </c>
      <c r="C27" s="9">
        <f>SUM(C16:C26)</f>
        <v>9.7000000000000017E-2</v>
      </c>
      <c r="D27" s="9">
        <f t="shared" ref="D27" si="3">SUM(D16:D26)</f>
        <v>0.34100000000000003</v>
      </c>
      <c r="E27" s="9">
        <f t="shared" ref="E27" si="4">SUM(E16:E26)</f>
        <v>2.052</v>
      </c>
      <c r="F27" s="9">
        <f t="shared" ref="F27" si="5">SUM(F16:F26)</f>
        <v>19.017000000000003</v>
      </c>
      <c r="G27" s="9">
        <f t="shared" ref="G27" si="6">SUM(G16:G26)</f>
        <v>46.592000000000006</v>
      </c>
      <c r="H27" s="9">
        <f t="shared" ref="H27" si="7">SUM(H16:H26)</f>
        <v>38.167000000000002</v>
      </c>
      <c r="I27" s="9">
        <f t="shared" ref="I27" si="8">SUM(I16:I26)</f>
        <v>43.927999999999997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Info</vt:lpstr>
      <vt:lpstr>Prisområder</vt:lpstr>
      <vt:lpstr>Størrelser</vt:lpstr>
      <vt:lpstr>Fylker</vt:lpstr>
      <vt:lpstr>Fylker og år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Jarand Hole</cp:lastModifiedBy>
  <dcterms:created xsi:type="dcterms:W3CDTF">2022-04-04T08:55:25Z</dcterms:created>
  <dcterms:modified xsi:type="dcterms:W3CDTF">2022-04-07T05:30:46Z</dcterms:modified>
</cp:coreProperties>
</file>