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I:\EE\Energibruk\I Fjernvarme\Konsesjonsbehandling\Saker -bir\"/>
    </mc:Choice>
  </mc:AlternateContent>
  <xr:revisionPtr revIDLastSave="0" documentId="13_ncr:1_{E1A65527-F002-4131-8267-8B1C46F4B0A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amf.øk" sheetId="1" r:id="rId1"/>
    <sheet name="Teknologier" sheetId="4" r:id="rId2"/>
  </sheets>
  <definedNames>
    <definedName name="DriftutgifterEgneTall">Samf.øk!$L$22</definedName>
    <definedName name="VarmetapFjernvarme">Samf.øk!$K$12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W12" i="1" l="1"/>
  <c r="AL12" i="1" l="1"/>
  <c r="AI12" i="1"/>
  <c r="AB14" i="1"/>
  <c r="AA12" i="1"/>
  <c r="AK28" i="1" l="1"/>
  <c r="AA28" i="1"/>
  <c r="F22" i="1" l="1"/>
  <c r="E22" i="1"/>
  <c r="AI13" i="1" l="1"/>
  <c r="AB12" i="1"/>
  <c r="AM12" i="1"/>
  <c r="K47" i="1" l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N42" i="1"/>
  <c r="AM34" i="1"/>
  <c r="AN47" i="1"/>
  <c r="AM47" i="1"/>
  <c r="AN46" i="1"/>
  <c r="AM46" i="1"/>
  <c r="AN45" i="1"/>
  <c r="AM45" i="1"/>
  <c r="AN44" i="1"/>
  <c r="AM44" i="1"/>
  <c r="AN43" i="1"/>
  <c r="AM43" i="1"/>
  <c r="AM42" i="1"/>
  <c r="AN41" i="1"/>
  <c r="AM41" i="1"/>
  <c r="AN40" i="1"/>
  <c r="AM40" i="1"/>
  <c r="AN39" i="1"/>
  <c r="AM39" i="1"/>
  <c r="AN38" i="1"/>
  <c r="AM38" i="1"/>
  <c r="AN37" i="1"/>
  <c r="AM37" i="1"/>
  <c r="AN36" i="1"/>
  <c r="AM36" i="1"/>
  <c r="AN35" i="1"/>
  <c r="AM35" i="1"/>
  <c r="AN34" i="1"/>
  <c r="AN33" i="1"/>
  <c r="AM33" i="1"/>
  <c r="AN32" i="1"/>
  <c r="AM32" i="1"/>
  <c r="AN31" i="1"/>
  <c r="AM31" i="1"/>
  <c r="AN30" i="1"/>
  <c r="AM30" i="1"/>
  <c r="AN29" i="1"/>
  <c r="AM29" i="1"/>
  <c r="AN28" i="1"/>
  <c r="AM28" i="1"/>
  <c r="AN27" i="1"/>
  <c r="AM27" i="1"/>
  <c r="AN26" i="1"/>
  <c r="AM26" i="1"/>
  <c r="AN25" i="1"/>
  <c r="AM25" i="1"/>
  <c r="AN24" i="1"/>
  <c r="AM24" i="1"/>
  <c r="AN23" i="1"/>
  <c r="AM23" i="1"/>
  <c r="AB13" i="1"/>
  <c r="AB15" i="1"/>
  <c r="AA15" i="1"/>
  <c r="AA14" i="1"/>
  <c r="AA13" i="1"/>
  <c r="AB47" i="1" s="1"/>
  <c r="AA41" i="1"/>
  <c r="AD19" i="1"/>
  <c r="AC19" i="1"/>
  <c r="AB19" i="1"/>
  <c r="AA19" i="1"/>
  <c r="AN19" i="1"/>
  <c r="AM19" i="1"/>
  <c r="AL19" i="1"/>
  <c r="AK19" i="1"/>
  <c r="AX47" i="1"/>
  <c r="AW47" i="1"/>
  <c r="AV47" i="1"/>
  <c r="AX46" i="1"/>
  <c r="AW46" i="1"/>
  <c r="AV46" i="1"/>
  <c r="AX45" i="1"/>
  <c r="AW45" i="1"/>
  <c r="AV45" i="1"/>
  <c r="AX44" i="1"/>
  <c r="AW44" i="1"/>
  <c r="AV44" i="1"/>
  <c r="AX43" i="1"/>
  <c r="AW43" i="1"/>
  <c r="AV43" i="1"/>
  <c r="AX42" i="1"/>
  <c r="AW42" i="1"/>
  <c r="AV42" i="1"/>
  <c r="AX41" i="1"/>
  <c r="AW41" i="1"/>
  <c r="AV41" i="1"/>
  <c r="AX40" i="1"/>
  <c r="AW40" i="1"/>
  <c r="AV40" i="1"/>
  <c r="AX39" i="1"/>
  <c r="AW39" i="1"/>
  <c r="AV39" i="1"/>
  <c r="AX38" i="1"/>
  <c r="AW38" i="1"/>
  <c r="AV38" i="1"/>
  <c r="AX37" i="1"/>
  <c r="AW37" i="1"/>
  <c r="AV37" i="1"/>
  <c r="AX36" i="1"/>
  <c r="AW36" i="1"/>
  <c r="AV36" i="1"/>
  <c r="AX35" i="1"/>
  <c r="AW35" i="1"/>
  <c r="AV35" i="1"/>
  <c r="AX34" i="1"/>
  <c r="AW34" i="1"/>
  <c r="AV34" i="1"/>
  <c r="AX33" i="1"/>
  <c r="AW33" i="1"/>
  <c r="AV33" i="1"/>
  <c r="AX32" i="1"/>
  <c r="AW32" i="1"/>
  <c r="AV32" i="1"/>
  <c r="AX31" i="1"/>
  <c r="AW31" i="1"/>
  <c r="AV31" i="1"/>
  <c r="AX30" i="1"/>
  <c r="AW30" i="1"/>
  <c r="AV30" i="1"/>
  <c r="AX29" i="1"/>
  <c r="AW29" i="1"/>
  <c r="AV29" i="1"/>
  <c r="AX28" i="1"/>
  <c r="AW28" i="1"/>
  <c r="AV28" i="1"/>
  <c r="AX27" i="1"/>
  <c r="AW27" i="1"/>
  <c r="AV27" i="1"/>
  <c r="AX26" i="1"/>
  <c r="AW26" i="1"/>
  <c r="AV26" i="1"/>
  <c r="AX25" i="1"/>
  <c r="AW25" i="1"/>
  <c r="AV25" i="1"/>
  <c r="AX24" i="1"/>
  <c r="AW24" i="1"/>
  <c r="AV24" i="1"/>
  <c r="AX23" i="1"/>
  <c r="AW23" i="1"/>
  <c r="AV23" i="1"/>
  <c r="AU47" i="1"/>
  <c r="AX19" i="1"/>
  <c r="AV19" i="1"/>
  <c r="AW19" i="1"/>
  <c r="AU19" i="1"/>
  <c r="AM15" i="1"/>
  <c r="AM14" i="1"/>
  <c r="AM13" i="1"/>
  <c r="AL15" i="1"/>
  <c r="AL14" i="1"/>
  <c r="AL13" i="1"/>
  <c r="AL45" i="1" s="1"/>
  <c r="AI15" i="1"/>
  <c r="AI14" i="1"/>
  <c r="AK44" i="1"/>
  <c r="AC44" i="1" l="1"/>
  <c r="AC33" i="1"/>
  <c r="AC24" i="1"/>
  <c r="AC37" i="1"/>
  <c r="AC45" i="1"/>
  <c r="AC29" i="1"/>
  <c r="AC27" i="1"/>
  <c r="AC35" i="1"/>
  <c r="AC43" i="1"/>
  <c r="AC23" i="1"/>
  <c r="AC31" i="1"/>
  <c r="AC39" i="1"/>
  <c r="AC47" i="1"/>
  <c r="AC25" i="1"/>
  <c r="AC41" i="1"/>
  <c r="AL26" i="1"/>
  <c r="AL30" i="1"/>
  <c r="AL34" i="1"/>
  <c r="AL38" i="1"/>
  <c r="AL42" i="1"/>
  <c r="AL46" i="1"/>
  <c r="AL23" i="1"/>
  <c r="AL27" i="1"/>
  <c r="AL31" i="1"/>
  <c r="AL35" i="1"/>
  <c r="AL39" i="1"/>
  <c r="AL43" i="1"/>
  <c r="AL47" i="1"/>
  <c r="AL24" i="1"/>
  <c r="AL28" i="1"/>
  <c r="AL32" i="1"/>
  <c r="AL36" i="1"/>
  <c r="AL40" i="1"/>
  <c r="AL44" i="1"/>
  <c r="AL25" i="1"/>
  <c r="AL29" i="1"/>
  <c r="AL33" i="1"/>
  <c r="AL37" i="1"/>
  <c r="AL41" i="1"/>
  <c r="AK26" i="1"/>
  <c r="AC28" i="1"/>
  <c r="AC32" i="1"/>
  <c r="AC34" i="1"/>
  <c r="AC36" i="1"/>
  <c r="AC38" i="1"/>
  <c r="AC40" i="1"/>
  <c r="AC42" i="1"/>
  <c r="AC46" i="1"/>
  <c r="AC26" i="1"/>
  <c r="AC30" i="1"/>
  <c r="AB25" i="1"/>
  <c r="AB29" i="1"/>
  <c r="AB33" i="1"/>
  <c r="AB37" i="1"/>
  <c r="AB41" i="1"/>
  <c r="AB45" i="1"/>
  <c r="AB26" i="1"/>
  <c r="AB34" i="1"/>
  <c r="AB42" i="1"/>
  <c r="AB24" i="1"/>
  <c r="AB28" i="1"/>
  <c r="AB32" i="1"/>
  <c r="AB36" i="1"/>
  <c r="AB40" i="1"/>
  <c r="AB44" i="1"/>
  <c r="AB30" i="1"/>
  <c r="AB38" i="1"/>
  <c r="AB46" i="1"/>
  <c r="AB23" i="1"/>
  <c r="AB27" i="1"/>
  <c r="AB31" i="1"/>
  <c r="AB35" i="1"/>
  <c r="AB39" i="1"/>
  <c r="AB43" i="1"/>
  <c r="AK25" i="1"/>
  <c r="AK32" i="1"/>
  <c r="AK35" i="1"/>
  <c r="AK39" i="1"/>
  <c r="AK46" i="1"/>
  <c r="AK29" i="1"/>
  <c r="AK33" i="1"/>
  <c r="AK36" i="1"/>
  <c r="AK40" i="1"/>
  <c r="AK43" i="1"/>
  <c r="AK47" i="1"/>
  <c r="AK24" i="1"/>
  <c r="AK31" i="1"/>
  <c r="AK38" i="1"/>
  <c r="AK42" i="1"/>
  <c r="AK45" i="1"/>
  <c r="AK23" i="1"/>
  <c r="AK27" i="1"/>
  <c r="AK30" i="1"/>
  <c r="AK34" i="1"/>
  <c r="AK37" i="1"/>
  <c r="AK41" i="1"/>
  <c r="AA23" i="1"/>
  <c r="AA26" i="1"/>
  <c r="AA29" i="1"/>
  <c r="AA32" i="1"/>
  <c r="AA34" i="1"/>
  <c r="AA36" i="1"/>
  <c r="AA38" i="1"/>
  <c r="AA39" i="1"/>
  <c r="AA40" i="1"/>
  <c r="AA42" i="1"/>
  <c r="AA43" i="1"/>
  <c r="AA44" i="1"/>
  <c r="AA45" i="1"/>
  <c r="AA46" i="1"/>
  <c r="AA47" i="1"/>
  <c r="AA24" i="1"/>
  <c r="AA25" i="1"/>
  <c r="AA27" i="1"/>
  <c r="AA30" i="1"/>
  <c r="AA31" i="1"/>
  <c r="AA33" i="1"/>
  <c r="AA35" i="1"/>
  <c r="AA37" i="1"/>
  <c r="AU25" i="1"/>
  <c r="AU27" i="1"/>
  <c r="AU29" i="1"/>
  <c r="AU31" i="1"/>
  <c r="AU33" i="1"/>
  <c r="AU35" i="1"/>
  <c r="AU38" i="1"/>
  <c r="AU40" i="1"/>
  <c r="AU42" i="1"/>
  <c r="AU44" i="1"/>
  <c r="AU46" i="1"/>
  <c r="AU23" i="1"/>
  <c r="AU24" i="1"/>
  <c r="AU26" i="1"/>
  <c r="AU28" i="1"/>
  <c r="AU30" i="1"/>
  <c r="AU32" i="1"/>
  <c r="AU34" i="1"/>
  <c r="AU36" i="1"/>
  <c r="AU37" i="1"/>
  <c r="AU39" i="1"/>
  <c r="AU41" i="1"/>
  <c r="AU43" i="1"/>
  <c r="AU45" i="1"/>
  <c r="D24" i="1"/>
  <c r="S28" i="1" l="1"/>
  <c r="G24" i="1"/>
  <c r="J24" i="1"/>
  <c r="I24" i="1"/>
  <c r="H24" i="1"/>
  <c r="AQ24" i="1"/>
  <c r="AQ25" i="1" s="1"/>
  <c r="AQ26" i="1" s="1"/>
  <c r="AQ27" i="1" s="1"/>
  <c r="AQ28" i="1" s="1"/>
  <c r="AQ29" i="1" s="1"/>
  <c r="AQ30" i="1" s="1"/>
  <c r="AQ31" i="1" s="1"/>
  <c r="AQ32" i="1" s="1"/>
  <c r="AQ33" i="1" s="1"/>
  <c r="AQ34" i="1" s="1"/>
  <c r="AQ35" i="1" s="1"/>
  <c r="AQ36" i="1" s="1"/>
  <c r="AQ37" i="1" s="1"/>
  <c r="AQ38" i="1" s="1"/>
  <c r="AQ39" i="1" s="1"/>
  <c r="AQ40" i="1" s="1"/>
  <c r="AQ41" i="1" s="1"/>
  <c r="AQ42" i="1" s="1"/>
  <c r="AQ43" i="1" s="1"/>
  <c r="AQ44" i="1" s="1"/>
  <c r="AQ45" i="1" s="1"/>
  <c r="AQ46" i="1" s="1"/>
  <c r="AQ47" i="1" s="1"/>
  <c r="AG24" i="1"/>
  <c r="AG25" i="1" s="1"/>
  <c r="AG26" i="1" s="1"/>
  <c r="AG27" i="1" s="1"/>
  <c r="AG28" i="1" s="1"/>
  <c r="AG29" i="1" s="1"/>
  <c r="AG30" i="1" s="1"/>
  <c r="AG31" i="1" s="1"/>
  <c r="AG32" i="1" s="1"/>
  <c r="AG33" i="1" s="1"/>
  <c r="AG34" i="1" s="1"/>
  <c r="AG35" i="1" s="1"/>
  <c r="AG36" i="1" s="1"/>
  <c r="AG37" i="1" s="1"/>
  <c r="AG38" i="1" s="1"/>
  <c r="AG39" i="1" s="1"/>
  <c r="AG40" i="1" s="1"/>
  <c r="AG41" i="1" s="1"/>
  <c r="AG42" i="1" s="1"/>
  <c r="AG43" i="1" s="1"/>
  <c r="AG44" i="1" s="1"/>
  <c r="AG45" i="1" s="1"/>
  <c r="AG46" i="1" s="1"/>
  <c r="AG47" i="1" s="1"/>
  <c r="W24" i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O24" i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L22" i="1"/>
  <c r="Z23" i="1"/>
  <c r="AE23" i="1" s="1"/>
  <c r="K20" i="1"/>
  <c r="J20" i="1"/>
  <c r="I20" i="1"/>
  <c r="H20" i="1"/>
  <c r="G20" i="1"/>
  <c r="M24" i="1" l="1"/>
  <c r="T23" i="1"/>
  <c r="S23" i="1" l="1"/>
  <c r="AJ23" i="1"/>
  <c r="AO23" i="1" s="1"/>
  <c r="AT23" i="1"/>
  <c r="AY23" i="1" s="1"/>
  <c r="AT24" i="1"/>
  <c r="AY24" i="1" s="1"/>
  <c r="AT34" i="1"/>
  <c r="AY34" i="1" s="1"/>
  <c r="AT38" i="1"/>
  <c r="AY38" i="1" s="1"/>
  <c r="AJ27" i="1"/>
  <c r="AO27" i="1" s="1"/>
  <c r="AJ31" i="1"/>
  <c r="AO31" i="1" s="1"/>
  <c r="AJ35" i="1"/>
  <c r="AO35" i="1" s="1"/>
  <c r="AJ39" i="1"/>
  <c r="AO39" i="1" s="1"/>
  <c r="AJ43" i="1"/>
  <c r="AO43" i="1" s="1"/>
  <c r="AJ47" i="1"/>
  <c r="AO47" i="1" s="1"/>
  <c r="P23" i="1" l="1"/>
  <c r="Z46" i="1"/>
  <c r="AE46" i="1" s="1"/>
  <c r="Z42" i="1"/>
  <c r="AE42" i="1" s="1"/>
  <c r="Z38" i="1"/>
  <c r="AE38" i="1" s="1"/>
  <c r="Z34" i="1"/>
  <c r="AE34" i="1" s="1"/>
  <c r="Z30" i="1"/>
  <c r="AE30" i="1" s="1"/>
  <c r="Z26" i="1"/>
  <c r="AE26" i="1" s="1"/>
  <c r="AJ46" i="1"/>
  <c r="AO46" i="1" s="1"/>
  <c r="AJ42" i="1"/>
  <c r="AO42" i="1" s="1"/>
  <c r="AJ38" i="1"/>
  <c r="AO38" i="1" s="1"/>
  <c r="AJ34" i="1"/>
  <c r="AO34" i="1" s="1"/>
  <c r="AJ30" i="1"/>
  <c r="AO30" i="1" s="1"/>
  <c r="AJ26" i="1"/>
  <c r="AO26" i="1" s="1"/>
  <c r="Z45" i="1"/>
  <c r="AE45" i="1" s="1"/>
  <c r="Z41" i="1"/>
  <c r="AE41" i="1" s="1"/>
  <c r="Z37" i="1"/>
  <c r="AE37" i="1" s="1"/>
  <c r="Z33" i="1"/>
  <c r="AE33" i="1" s="1"/>
  <c r="Z29" i="1"/>
  <c r="AE29" i="1" s="1"/>
  <c r="Z25" i="1"/>
  <c r="AE25" i="1" s="1"/>
  <c r="AJ45" i="1"/>
  <c r="AO45" i="1" s="1"/>
  <c r="AJ41" i="1"/>
  <c r="AO41" i="1" s="1"/>
  <c r="AJ37" i="1"/>
  <c r="AO37" i="1" s="1"/>
  <c r="AJ33" i="1"/>
  <c r="AO33" i="1" s="1"/>
  <c r="AJ29" i="1"/>
  <c r="AO29" i="1" s="1"/>
  <c r="AJ25" i="1"/>
  <c r="AO25" i="1" s="1"/>
  <c r="Z44" i="1"/>
  <c r="AE44" i="1" s="1"/>
  <c r="Z40" i="1"/>
  <c r="AE40" i="1" s="1"/>
  <c r="Z36" i="1"/>
  <c r="AE36" i="1" s="1"/>
  <c r="Z32" i="1"/>
  <c r="AE32" i="1" s="1"/>
  <c r="Z28" i="1"/>
  <c r="AE28" i="1" s="1"/>
  <c r="Z24" i="1"/>
  <c r="AE24" i="1" s="1"/>
  <c r="AJ44" i="1"/>
  <c r="AO44" i="1" s="1"/>
  <c r="AJ40" i="1"/>
  <c r="AO40" i="1" s="1"/>
  <c r="AJ36" i="1"/>
  <c r="AO36" i="1" s="1"/>
  <c r="AJ32" i="1"/>
  <c r="AO32" i="1" s="1"/>
  <c r="AJ28" i="1"/>
  <c r="AO28" i="1" s="1"/>
  <c r="AJ24" i="1"/>
  <c r="AO24" i="1" s="1"/>
  <c r="Z47" i="1"/>
  <c r="AE47" i="1" s="1"/>
  <c r="Z43" i="1"/>
  <c r="AE43" i="1" s="1"/>
  <c r="Z39" i="1"/>
  <c r="AE39" i="1" s="1"/>
  <c r="Z35" i="1"/>
  <c r="AE35" i="1" s="1"/>
  <c r="Z31" i="1"/>
  <c r="AE31" i="1" s="1"/>
  <c r="Z27" i="1"/>
  <c r="AE27" i="1" s="1"/>
  <c r="AT46" i="1"/>
  <c r="AY46" i="1" s="1"/>
  <c r="AT30" i="1"/>
  <c r="AY30" i="1" s="1"/>
  <c r="AT42" i="1"/>
  <c r="AY42" i="1" s="1"/>
  <c r="AT26" i="1"/>
  <c r="AY26" i="1" s="1"/>
  <c r="AT45" i="1"/>
  <c r="AY45" i="1" s="1"/>
  <c r="AT41" i="1"/>
  <c r="AY41" i="1" s="1"/>
  <c r="AT37" i="1"/>
  <c r="AY37" i="1" s="1"/>
  <c r="AT33" i="1"/>
  <c r="AY33" i="1" s="1"/>
  <c r="AT29" i="1"/>
  <c r="AY29" i="1" s="1"/>
  <c r="AT25" i="1"/>
  <c r="AY25" i="1" s="1"/>
  <c r="AT44" i="1"/>
  <c r="AY44" i="1" s="1"/>
  <c r="AT40" i="1"/>
  <c r="AY40" i="1" s="1"/>
  <c r="AT36" i="1"/>
  <c r="AY36" i="1" s="1"/>
  <c r="AT32" i="1"/>
  <c r="AY32" i="1" s="1"/>
  <c r="AT28" i="1"/>
  <c r="AY28" i="1" s="1"/>
  <c r="AT47" i="1"/>
  <c r="AY47" i="1" s="1"/>
  <c r="AT43" i="1"/>
  <c r="AY43" i="1" s="1"/>
  <c r="AT39" i="1"/>
  <c r="AY39" i="1" s="1"/>
  <c r="AT35" i="1"/>
  <c r="AY35" i="1" s="1"/>
  <c r="AT31" i="1"/>
  <c r="AY31" i="1" s="1"/>
  <c r="AT27" i="1"/>
  <c r="AY27" i="1" s="1"/>
  <c r="U24" i="1" l="1"/>
  <c r="AE22" i="1"/>
  <c r="P26" i="1"/>
  <c r="P30" i="1"/>
  <c r="P34" i="1"/>
  <c r="P38" i="1"/>
  <c r="P42" i="1"/>
  <c r="P45" i="1"/>
  <c r="P46" i="1"/>
  <c r="P25" i="1"/>
  <c r="P41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23" i="1"/>
  <c r="P24" i="1"/>
  <c r="P28" i="1"/>
  <c r="P29" i="1"/>
  <c r="P32" i="1"/>
  <c r="P36" i="1"/>
  <c r="P40" i="1"/>
  <c r="P44" i="1"/>
  <c r="P33" i="1" l="1"/>
  <c r="P37" i="1"/>
  <c r="P27" i="1"/>
  <c r="P47" i="1"/>
  <c r="P43" i="1"/>
  <c r="P39" i="1"/>
  <c r="P35" i="1"/>
  <c r="P31" i="1"/>
  <c r="D25" i="1"/>
  <c r="J25" i="1" l="1"/>
  <c r="I25" i="1"/>
  <c r="H25" i="1"/>
  <c r="G25" i="1"/>
  <c r="AY22" i="1"/>
  <c r="Q27" i="1"/>
  <c r="Q26" i="1"/>
  <c r="M25" i="1" l="1"/>
  <c r="AO22" i="1"/>
  <c r="D47" i="1" l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B24" i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D23" i="1"/>
  <c r="J23" i="1" s="1"/>
  <c r="J28" i="1" l="1"/>
  <c r="G28" i="1"/>
  <c r="I28" i="1"/>
  <c r="H28" i="1"/>
  <c r="J36" i="1"/>
  <c r="G36" i="1"/>
  <c r="I36" i="1"/>
  <c r="H36" i="1"/>
  <c r="J33" i="1"/>
  <c r="G33" i="1"/>
  <c r="I33" i="1"/>
  <c r="H33" i="1"/>
  <c r="J37" i="1"/>
  <c r="G37" i="1"/>
  <c r="I37" i="1"/>
  <c r="H37" i="1"/>
  <c r="J41" i="1"/>
  <c r="G41" i="1"/>
  <c r="I41" i="1"/>
  <c r="H41" i="1"/>
  <c r="J45" i="1"/>
  <c r="G45" i="1"/>
  <c r="I45" i="1"/>
  <c r="H45" i="1"/>
  <c r="J44" i="1"/>
  <c r="G44" i="1"/>
  <c r="I44" i="1"/>
  <c r="H44" i="1"/>
  <c r="J26" i="1"/>
  <c r="I26" i="1"/>
  <c r="H26" i="1"/>
  <c r="G26" i="1"/>
  <c r="J34" i="1"/>
  <c r="G34" i="1"/>
  <c r="I34" i="1"/>
  <c r="H34" i="1"/>
  <c r="J38" i="1"/>
  <c r="I38" i="1"/>
  <c r="H38" i="1"/>
  <c r="G38" i="1"/>
  <c r="J42" i="1"/>
  <c r="G42" i="1"/>
  <c r="I42" i="1"/>
  <c r="H42" i="1"/>
  <c r="J46" i="1"/>
  <c r="I46" i="1"/>
  <c r="H46" i="1"/>
  <c r="G46" i="1"/>
  <c r="J32" i="1"/>
  <c r="G32" i="1"/>
  <c r="I32" i="1"/>
  <c r="H32" i="1"/>
  <c r="J40" i="1"/>
  <c r="G40" i="1"/>
  <c r="I40" i="1"/>
  <c r="H40" i="1"/>
  <c r="J29" i="1"/>
  <c r="G29" i="1"/>
  <c r="I29" i="1"/>
  <c r="H29" i="1"/>
  <c r="J30" i="1"/>
  <c r="H30" i="1"/>
  <c r="G30" i="1"/>
  <c r="I30" i="1"/>
  <c r="J27" i="1"/>
  <c r="I27" i="1"/>
  <c r="H27" i="1"/>
  <c r="G27" i="1"/>
  <c r="J31" i="1"/>
  <c r="I31" i="1"/>
  <c r="H31" i="1"/>
  <c r="G31" i="1"/>
  <c r="J35" i="1"/>
  <c r="I35" i="1"/>
  <c r="H35" i="1"/>
  <c r="G35" i="1"/>
  <c r="J39" i="1"/>
  <c r="I39" i="1"/>
  <c r="H39" i="1"/>
  <c r="G39" i="1"/>
  <c r="J43" i="1"/>
  <c r="I43" i="1"/>
  <c r="H43" i="1"/>
  <c r="G43" i="1"/>
  <c r="J47" i="1"/>
  <c r="I47" i="1"/>
  <c r="H47" i="1"/>
  <c r="G47" i="1"/>
  <c r="G23" i="1"/>
  <c r="H23" i="1"/>
  <c r="I23" i="1"/>
  <c r="S32" i="1"/>
  <c r="S25" i="1"/>
  <c r="S27" i="1"/>
  <c r="S29" i="1"/>
  <c r="S31" i="1"/>
  <c r="S33" i="1"/>
  <c r="S35" i="1"/>
  <c r="S37" i="1"/>
  <c r="S39" i="1"/>
  <c r="S41" i="1"/>
  <c r="S43" i="1"/>
  <c r="S45" i="1"/>
  <c r="S47" i="1"/>
  <c r="S26" i="1"/>
  <c r="S30" i="1"/>
  <c r="S34" i="1"/>
  <c r="S36" i="1"/>
  <c r="S38" i="1"/>
  <c r="S40" i="1"/>
  <c r="S42" i="1"/>
  <c r="S44" i="1"/>
  <c r="S46" i="1"/>
  <c r="S24" i="1"/>
  <c r="M28" i="1" l="1"/>
  <c r="M23" i="1"/>
  <c r="M33" i="1"/>
  <c r="M32" i="1"/>
  <c r="M31" i="1"/>
  <c r="M37" i="1"/>
  <c r="M42" i="1"/>
  <c r="M34" i="1"/>
  <c r="M41" i="1"/>
  <c r="M29" i="1"/>
  <c r="M46" i="1"/>
  <c r="M44" i="1"/>
  <c r="M36" i="1"/>
  <c r="M43" i="1"/>
  <c r="M35" i="1"/>
  <c r="M38" i="1"/>
  <c r="M26" i="1"/>
  <c r="M45" i="1"/>
  <c r="M27" i="1"/>
  <c r="M30" i="1"/>
  <c r="M40" i="1"/>
  <c r="M47" i="1"/>
  <c r="M39" i="1"/>
  <c r="R42" i="1"/>
  <c r="R29" i="1"/>
  <c r="R43" i="1"/>
  <c r="R35" i="1"/>
  <c r="R23" i="1"/>
  <c r="R26" i="1"/>
  <c r="R33" i="1"/>
  <c r="R37" i="1"/>
  <c r="R40" i="1"/>
  <c r="R47" i="1"/>
  <c r="R45" i="1"/>
  <c r="R36" i="1"/>
  <c r="R34" i="1"/>
  <c r="R27" i="1"/>
  <c r="R46" i="1"/>
  <c r="R30" i="1"/>
  <c r="R41" i="1"/>
  <c r="R32" i="1"/>
  <c r="R38" i="1"/>
  <c r="R28" i="1"/>
  <c r="R39" i="1"/>
  <c r="R31" i="1"/>
  <c r="R25" i="1"/>
  <c r="R44" i="1"/>
  <c r="R24" i="1"/>
  <c r="T28" i="1"/>
  <c r="R22" i="1" l="1"/>
  <c r="M22" i="1"/>
  <c r="T44" i="1"/>
  <c r="U28" i="1"/>
  <c r="U44" i="1"/>
  <c r="U27" i="1" l="1"/>
  <c r="T27" i="1"/>
  <c r="U43" i="1"/>
  <c r="T43" i="1"/>
  <c r="U37" i="1"/>
  <c r="T37" i="1"/>
  <c r="U36" i="1"/>
  <c r="T36" i="1"/>
  <c r="U39" i="1"/>
  <c r="T39" i="1"/>
  <c r="U33" i="1"/>
  <c r="T33" i="1"/>
  <c r="T25" i="1"/>
  <c r="U46" i="1"/>
  <c r="T46" i="1"/>
  <c r="U45" i="1"/>
  <c r="T45" i="1"/>
  <c r="U47" i="1"/>
  <c r="T47" i="1"/>
  <c r="U30" i="1"/>
  <c r="T30" i="1"/>
  <c r="U35" i="1"/>
  <c r="T35" i="1"/>
  <c r="U32" i="1"/>
  <c r="T32" i="1"/>
  <c r="U26" i="1"/>
  <c r="T26" i="1"/>
  <c r="U34" i="1"/>
  <c r="T34" i="1"/>
  <c r="U40" i="1"/>
  <c r="T40" i="1"/>
  <c r="U41" i="1"/>
  <c r="T41" i="1"/>
  <c r="U38" i="1"/>
  <c r="T38" i="1"/>
  <c r="U29" i="1"/>
  <c r="T29" i="1"/>
  <c r="T24" i="1"/>
  <c r="U31" i="1"/>
  <c r="T31" i="1"/>
  <c r="U42" i="1"/>
  <c r="T42" i="1"/>
  <c r="U23" i="1"/>
  <c r="U25" i="1" l="1"/>
  <c r="Q25" i="1" l="1"/>
  <c r="U22" i="1"/>
  <c r="T3" i="1" s="1"/>
  <c r="Q24" i="1"/>
  <c r="Q22" i="1" s="1"/>
</calcChain>
</file>

<file path=xl/sharedStrings.xml><?xml version="1.0" encoding="utf-8"?>
<sst xmlns="http://schemas.openxmlformats.org/spreadsheetml/2006/main" count="171" uniqueCount="77">
  <si>
    <t>Søker fyller ut</t>
  </si>
  <si>
    <t>Rente</t>
  </si>
  <si>
    <t>Virkn.grad</t>
  </si>
  <si>
    <t>kr/MWh</t>
  </si>
  <si>
    <t>Kjøpt energi</t>
  </si>
  <si>
    <t>Investering</t>
  </si>
  <si>
    <t>Drift og vedlikehold</t>
  </si>
  <si>
    <t>Drift og reinvest.</t>
  </si>
  <si>
    <t>År</t>
  </si>
  <si>
    <t>[MWh]</t>
  </si>
  <si>
    <t>[1000 kr]</t>
  </si>
  <si>
    <t>NVE foreslår, men kan endres</t>
  </si>
  <si>
    <t>Teknologi</t>
  </si>
  <si>
    <t>MW</t>
  </si>
  <si>
    <t>Virkningsgrad</t>
  </si>
  <si>
    <t>Brenselspris kr/kWh innfyrt</t>
  </si>
  <si>
    <t>Produsert varme</t>
  </si>
  <si>
    <t>Levert forbruker</t>
  </si>
  <si>
    <t>Annet</t>
  </si>
  <si>
    <t>Varmeproduksjon</t>
  </si>
  <si>
    <t>Varme-sentral</t>
  </si>
  <si>
    <t>Fjernvarme-nett</t>
  </si>
  <si>
    <t>Kostnader</t>
  </si>
  <si>
    <t>alt. A</t>
  </si>
  <si>
    <t>Alternativanalyse for fjernvarmeutbygging</t>
  </si>
  <si>
    <t>Eksisterende bygg</t>
  </si>
  <si>
    <t>Nye bygg med vannbåren varme</t>
  </si>
  <si>
    <t>Nye bygg uten vannbåren varme</t>
  </si>
  <si>
    <t>Alt. B totalt</t>
  </si>
  <si>
    <t>Anleggsnavn</t>
  </si>
  <si>
    <t>Årlig maks varmesalg</t>
  </si>
  <si>
    <t>Installert effekt</t>
  </si>
  <si>
    <t>Konsesjonssøker</t>
  </si>
  <si>
    <t>Alternativ A Fjernvarme</t>
  </si>
  <si>
    <t>Investering [1000 kr/kW]</t>
  </si>
  <si>
    <t>Beregnet samfunnsøkonomisk gevinst ved alternativ A sammenlignet med alternativ B:</t>
  </si>
  <si>
    <t>Investering 1000 kr/kW</t>
  </si>
  <si>
    <t>Alt. B: Lokale varmeløsninger i eksisterende bygg</t>
  </si>
  <si>
    <t>Alternativ B Lokale varmeløsninger - totalt</t>
  </si>
  <si>
    <t>Biokjel 0,15 MW</t>
  </si>
  <si>
    <t>Alle tall er uten mva</t>
  </si>
  <si>
    <t>Biokjel 0,01 MW</t>
  </si>
  <si>
    <t>Biooljekjel 0,01 MW</t>
  </si>
  <si>
    <t>Biooljekjel 0,15 MW</t>
  </si>
  <si>
    <t>Elkjel 0,01 MW</t>
  </si>
  <si>
    <t>Elkjel 0,15 MW</t>
  </si>
  <si>
    <t>Varmepumpe VV 0,5 MW</t>
  </si>
  <si>
    <t>Varmepumpe VV 1,0 MW</t>
  </si>
  <si>
    <t>Byggenes samlede effektbehov (varme) (MW)</t>
  </si>
  <si>
    <t>Byggenes samlede varmebehov (MWh/år)</t>
  </si>
  <si>
    <t>Andel effekt [%]</t>
  </si>
  <si>
    <t>Andel energi [%]</t>
  </si>
  <si>
    <t>MWh/år</t>
  </si>
  <si>
    <t>Brenselspris [kr/kWh innfyrt]</t>
  </si>
  <si>
    <t>Driftskostnader</t>
  </si>
  <si>
    <t>Kjøpt brensel til hver teknologi</t>
  </si>
  <si>
    <t>Alternativ B Lokale tappevannsløsninger i nye bygg uten krav til vannbåren varme</t>
  </si>
  <si>
    <t>Disse byggenes samlede effektbehov (varme) (MW)</t>
  </si>
  <si>
    <t>Disse byggenes samlede varmebehov (MWh/år)</t>
  </si>
  <si>
    <t>Alternativ B Lokale varmeløsinger i nye bygg med krav om vannbåren varme</t>
  </si>
  <si>
    <t>Disse byggenes samlede effektbehov til tappevann (MW)</t>
  </si>
  <si>
    <t>Disse byggenes samlede varmebehov til tappevann (MWh/år)</t>
  </si>
  <si>
    <t>Varmtvannsbereder</t>
  </si>
  <si>
    <t>Kostnad fjernvarmenett</t>
  </si>
  <si>
    <t>Varmetap fjernvarmenett</t>
  </si>
  <si>
    <t>NB: HER KAN DU LEGGE INN EGNE VERDIER</t>
  </si>
  <si>
    <t>Kommentar</t>
  </si>
  <si>
    <t>Investeringskostnaden er uten anleggsbidrag. Legg til anleggsbidrag dersom det er aktuelt.</t>
  </si>
  <si>
    <t>Varmepumpe LV 0,005 MW</t>
  </si>
  <si>
    <t>Varmepumpe LV 0,01 MW</t>
  </si>
  <si>
    <t>Alle priser og kostnader er uten avgifter.</t>
  </si>
  <si>
    <t>Brenselspriser er lagt inn i februat 2020.</t>
  </si>
  <si>
    <t>Kilde til brenselsproser er EnergiRappoerten.</t>
  </si>
  <si>
    <t>Anleggsbidrag:</t>
  </si>
  <si>
    <t xml:space="preserve">Anleggsbidrag kan komme på alle løsninger som bruker elektrisitet til oppvarming. </t>
  </si>
  <si>
    <t>Konsesjonssøker må selv ta kontakt med det aktuelle nettselskapet for å høre om det vil komme</t>
  </si>
  <si>
    <t xml:space="preserve"> anleggsbidrag til de aktuelle byggene og i tilfelle hvor mye.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</si>
</sst>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* #,##0_ ;_ * \-#,##0_ ;_ * &quot;-&quot;??_ ;_ @_ "/>
    <numFmt numFmtId="165" formatCode="0.0\ %"/>
    <numFmt numFmtId="166" formatCode="#,##0_ ;\-#,##0\ "/>
    <numFmt numFmtId="167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6" xfId="0" applyFont="1" applyBorder="1"/>
    <xf numFmtId="0" fontId="4" fillId="0" borderId="0" xfId="0" applyFont="1"/>
    <xf numFmtId="0" fontId="3" fillId="0" borderId="9" xfId="0" applyFont="1" applyBorder="1"/>
    <xf numFmtId="164" fontId="3" fillId="0" borderId="0" xfId="1" applyNumberFormat="1" applyFont="1"/>
    <xf numFmtId="9" fontId="3" fillId="0" borderId="0" xfId="0" applyNumberFormat="1" applyFont="1"/>
    <xf numFmtId="164" fontId="3" fillId="0" borderId="0" xfId="1" quotePrefix="1" applyNumberFormat="1" applyFont="1"/>
    <xf numFmtId="164" fontId="4" fillId="0" borderId="0" xfId="1" applyNumberFormat="1" applyFont="1"/>
    <xf numFmtId="164" fontId="4" fillId="0" borderId="0" xfId="1" applyNumberFormat="1" applyFont="1" applyAlignment="1">
      <alignment horizontal="right"/>
    </xf>
    <xf numFmtId="43" fontId="4" fillId="0" borderId="0" xfId="1" applyFont="1"/>
    <xf numFmtId="164" fontId="3" fillId="0" borderId="0" xfId="1" applyNumberFormat="1" applyFont="1" applyAlignment="1">
      <alignment horizontal="right"/>
    </xf>
    <xf numFmtId="9" fontId="3" fillId="0" borderId="0" xfId="1" applyNumberFormat="1" applyFont="1"/>
    <xf numFmtId="0" fontId="3" fillId="0" borderId="0" xfId="0" quotePrefix="1" applyFont="1"/>
    <xf numFmtId="3" fontId="4" fillId="0" borderId="0" xfId="0" applyNumberFormat="1" applyFont="1"/>
    <xf numFmtId="0" fontId="3" fillId="0" borderId="0" xfId="0" applyFont="1" applyAlignment="1">
      <alignment horizontal="right"/>
    </xf>
    <xf numFmtId="0" fontId="10" fillId="0" borderId="0" xfId="0" applyFont="1"/>
    <xf numFmtId="0" fontId="10" fillId="0" borderId="0" xfId="0" quotePrefix="1" applyFont="1"/>
    <xf numFmtId="3" fontId="10" fillId="0" borderId="0" xfId="0" applyNumberFormat="1" applyFont="1"/>
    <xf numFmtId="0" fontId="8" fillId="0" borderId="9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3" fillId="4" borderId="6" xfId="0" applyFont="1" applyFill="1" applyBorder="1"/>
    <xf numFmtId="3" fontId="3" fillId="4" borderId="7" xfId="0" applyNumberFormat="1" applyFont="1" applyFill="1" applyBorder="1" applyAlignment="1">
      <alignment horizontal="center"/>
    </xf>
    <xf numFmtId="0" fontId="6" fillId="0" borderId="0" xfId="0" applyFont="1" applyBorder="1"/>
    <xf numFmtId="9" fontId="3" fillId="2" borderId="0" xfId="2" applyFont="1" applyFill="1" applyBorder="1" applyAlignment="1" applyProtection="1">
      <alignment horizontal="center"/>
      <protection locked="0"/>
    </xf>
    <xf numFmtId="164" fontId="3" fillId="0" borderId="0" xfId="1" applyNumberFormat="1" applyFont="1" applyBorder="1"/>
    <xf numFmtId="0" fontId="7" fillId="0" borderId="0" xfId="0" applyFont="1" applyBorder="1" applyAlignment="1">
      <alignment wrapText="1"/>
    </xf>
    <xf numFmtId="9" fontId="3" fillId="2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Border="1" applyAlignment="1">
      <alignment wrapText="1"/>
    </xf>
    <xf numFmtId="0" fontId="3" fillId="3" borderId="9" xfId="0" applyFont="1" applyFill="1" applyBorder="1"/>
    <xf numFmtId="0" fontId="4" fillId="0" borderId="0" xfId="0" applyFont="1" applyBorder="1"/>
    <xf numFmtId="0" fontId="3" fillId="0" borderId="9" xfId="2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4" borderId="20" xfId="0" applyFont="1" applyFill="1" applyBorder="1" applyAlignment="1">
      <alignment horizontal="center"/>
    </xf>
    <xf numFmtId="3" fontId="3" fillId="4" borderId="4" xfId="0" applyNumberFormat="1" applyFont="1" applyFill="1" applyBorder="1" applyAlignment="1">
      <alignment horizontal="center"/>
    </xf>
    <xf numFmtId="3" fontId="3" fillId="4" borderId="8" xfId="0" applyNumberFormat="1" applyFont="1" applyFill="1" applyBorder="1" applyAlignment="1">
      <alignment horizontal="center"/>
    </xf>
    <xf numFmtId="3" fontId="3" fillId="4" borderId="5" xfId="0" applyNumberFormat="1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65" fontId="3" fillId="5" borderId="0" xfId="0" applyNumberFormat="1" applyFont="1" applyFill="1" applyBorder="1" applyAlignment="1" applyProtection="1">
      <alignment horizontal="center"/>
      <protection locked="0"/>
    </xf>
    <xf numFmtId="1" fontId="3" fillId="5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vertical="center" wrapText="1"/>
    </xf>
    <xf numFmtId="9" fontId="3" fillId="5" borderId="0" xfId="2" applyFont="1" applyFill="1" applyBorder="1" applyAlignment="1" applyProtection="1">
      <alignment horizontal="center"/>
      <protection locked="0"/>
    </xf>
    <xf numFmtId="3" fontId="3" fillId="5" borderId="0" xfId="1" applyNumberFormat="1" applyFont="1" applyFill="1" applyBorder="1" applyAlignment="1" applyProtection="1">
      <alignment horizontal="center"/>
      <protection locked="0"/>
    </xf>
    <xf numFmtId="0" fontId="11" fillId="0" borderId="0" xfId="0" applyFont="1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/>
      <protection locked="0"/>
    </xf>
    <xf numFmtId="9" fontId="3" fillId="0" borderId="0" xfId="2" applyFont="1" applyFill="1" applyBorder="1" applyAlignment="1" applyProtection="1">
      <alignment horizontal="center"/>
      <protection locked="0"/>
    </xf>
    <xf numFmtId="0" fontId="3" fillId="0" borderId="0" xfId="2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/>
    <xf numFmtId="0" fontId="4" fillId="3" borderId="9" xfId="0" applyFont="1" applyFill="1" applyBorder="1" applyAlignment="1">
      <alignment horizontal="center"/>
    </xf>
    <xf numFmtId="165" fontId="3" fillId="0" borderId="0" xfId="2" applyNumberFormat="1" applyFont="1" applyBorder="1" applyAlignment="1" applyProtection="1">
      <alignment horizontal="left"/>
      <protection locked="0"/>
    </xf>
    <xf numFmtId="165" fontId="7" fillId="0" borderId="0" xfId="0" applyNumberFormat="1" applyFont="1" applyBorder="1" applyAlignment="1">
      <alignment horizontal="left" vertical="top"/>
    </xf>
    <xf numFmtId="0" fontId="4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3" fontId="3" fillId="0" borderId="0" xfId="1" applyNumberFormat="1" applyFont="1" applyFill="1" applyBorder="1" applyAlignment="1" applyProtection="1">
      <alignment horizontal="center"/>
      <protection locked="0"/>
    </xf>
    <xf numFmtId="9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Fill="1" applyBorder="1"/>
    <xf numFmtId="1" fontId="3" fillId="0" borderId="0" xfId="0" applyNumberFormat="1" applyFont="1" applyFill="1" applyBorder="1" applyAlignment="1" applyProtection="1">
      <alignment horizontal="center"/>
      <protection locked="0"/>
    </xf>
    <xf numFmtId="165" fontId="7" fillId="0" borderId="0" xfId="0" applyNumberFormat="1" applyFont="1" applyFill="1" applyBorder="1" applyAlignment="1">
      <alignment wrapText="1"/>
    </xf>
    <xf numFmtId="165" fontId="3" fillId="0" borderId="0" xfId="2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/>
    <xf numFmtId="0" fontId="4" fillId="0" borderId="6" xfId="0" applyFont="1" applyBorder="1" applyAlignment="1">
      <alignment wrapText="1"/>
    </xf>
    <xf numFmtId="0" fontId="3" fillId="2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horizontal="center" vertical="center"/>
    </xf>
    <xf numFmtId="164" fontId="4" fillId="0" borderId="0" xfId="1" applyNumberFormat="1" applyFont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49" fontId="3" fillId="4" borderId="0" xfId="0" applyNumberFormat="1" applyFont="1" applyFill="1" applyBorder="1" applyAlignment="1">
      <alignment horizontal="center"/>
    </xf>
    <xf numFmtId="49" fontId="3" fillId="4" borderId="11" xfId="0" applyNumberFormat="1" applyFont="1" applyFill="1" applyBorder="1" applyAlignment="1">
      <alignment horizontal="center"/>
    </xf>
    <xf numFmtId="165" fontId="7" fillId="0" borderId="0" xfId="0" applyNumberFormat="1" applyFont="1" applyBorder="1" applyAlignment="1"/>
    <xf numFmtId="0" fontId="13" fillId="0" borderId="0" xfId="0" applyFont="1"/>
    <xf numFmtId="0" fontId="13" fillId="0" borderId="0" xfId="0" applyFont="1" applyBorder="1" applyAlignment="1">
      <alignment wrapText="1"/>
    </xf>
    <xf numFmtId="0" fontId="13" fillId="0" borderId="0" xfId="0" applyFont="1" applyBorder="1"/>
    <xf numFmtId="0" fontId="13" fillId="0" borderId="0" xfId="0" applyFont="1" applyFill="1" applyBorder="1"/>
    <xf numFmtId="0" fontId="14" fillId="0" borderId="0" xfId="0" applyFont="1" applyFill="1" applyBorder="1" applyAlignment="1">
      <alignment horizontal="center" wrapText="1"/>
    </xf>
    <xf numFmtId="9" fontId="3" fillId="0" borderId="0" xfId="2" applyFont="1" applyFill="1" applyBorder="1" applyAlignment="1">
      <alignment horizontal="center"/>
    </xf>
    <xf numFmtId="0" fontId="3" fillId="4" borderId="0" xfId="0" applyNumberFormat="1" applyFont="1" applyFill="1" applyBorder="1" applyAlignment="1">
      <alignment horizontal="center"/>
    </xf>
    <xf numFmtId="0" fontId="3" fillId="2" borderId="0" xfId="2" applyNumberFormat="1" applyFont="1" applyFill="1" applyBorder="1" applyAlignment="1" applyProtection="1">
      <alignment horizontal="center"/>
      <protection locked="0"/>
    </xf>
    <xf numFmtId="3" fontId="3" fillId="2" borderId="0" xfId="0" applyNumberFormat="1" applyFont="1" applyFill="1" applyBorder="1" applyAlignment="1" applyProtection="1">
      <alignment horizontal="center"/>
      <protection locked="0"/>
    </xf>
    <xf numFmtId="0" fontId="14" fillId="4" borderId="9" xfId="0" applyFont="1" applyFill="1" applyBorder="1" applyAlignment="1">
      <alignment horizontal="center" wrapText="1"/>
    </xf>
    <xf numFmtId="2" fontId="3" fillId="2" borderId="0" xfId="0" applyNumberFormat="1" applyFont="1" applyFill="1" applyBorder="1" applyAlignment="1" applyProtection="1">
      <alignment horizontal="center"/>
      <protection locked="0"/>
    </xf>
    <xf numFmtId="0" fontId="3" fillId="4" borderId="7" xfId="0" applyFont="1" applyFill="1" applyBorder="1" applyAlignment="1">
      <alignment horizontal="center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3" fontId="3" fillId="0" borderId="0" xfId="0" applyNumberFormat="1" applyFont="1" applyFill="1" applyBorder="1" applyAlignment="1" applyProtection="1">
      <alignment horizontal="center"/>
      <protection locked="0"/>
    </xf>
    <xf numFmtId="0" fontId="3" fillId="2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3" fontId="4" fillId="4" borderId="0" xfId="0" applyNumberFormat="1" applyFont="1" applyFill="1" applyBorder="1" applyAlignment="1"/>
    <xf numFmtId="3" fontId="4" fillId="4" borderId="10" xfId="0" applyNumberFormat="1" applyFont="1" applyFill="1" applyBorder="1" applyAlignment="1"/>
    <xf numFmtId="3" fontId="4" fillId="4" borderId="11" xfId="0" applyNumberFormat="1" applyFont="1" applyFill="1" applyBorder="1" applyAlignment="1"/>
    <xf numFmtId="0" fontId="4" fillId="3" borderId="25" xfId="0" applyFont="1" applyFill="1" applyBorder="1" applyAlignment="1"/>
    <xf numFmtId="0" fontId="13" fillId="4" borderId="27" xfId="0" applyFont="1" applyFill="1" applyBorder="1" applyAlignment="1">
      <alignment horizontal="center"/>
    </xf>
    <xf numFmtId="165" fontId="4" fillId="0" borderId="0" xfId="0" applyNumberFormat="1" applyFont="1" applyFill="1" applyBorder="1" applyAlignment="1"/>
    <xf numFmtId="9" fontId="3" fillId="0" borderId="9" xfId="2" applyFont="1" applyFill="1" applyBorder="1" applyAlignment="1">
      <alignment horizontal="center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center"/>
      <protection locked="0"/>
    </xf>
    <xf numFmtId="9" fontId="3" fillId="0" borderId="6" xfId="2" applyFont="1" applyFill="1" applyBorder="1" applyAlignment="1" applyProtection="1">
      <alignment horizontal="center"/>
      <protection locked="0"/>
    </xf>
    <xf numFmtId="0" fontId="3" fillId="0" borderId="6" xfId="2" applyNumberFormat="1" applyFont="1" applyFill="1" applyBorder="1" applyAlignment="1" applyProtection="1">
      <alignment horizontal="center"/>
      <protection locked="0"/>
    </xf>
    <xf numFmtId="0" fontId="3" fillId="4" borderId="19" xfId="0" applyFont="1" applyFill="1" applyBorder="1"/>
    <xf numFmtId="0" fontId="4" fillId="0" borderId="19" xfId="0" applyFont="1" applyFill="1" applyBorder="1" applyAlignment="1" applyProtection="1">
      <alignment horizontal="center"/>
      <protection locked="0"/>
    </xf>
    <xf numFmtId="0" fontId="4" fillId="0" borderId="19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3" fillId="0" borderId="0" xfId="0" applyFont="1" applyBorder="1" applyAlignment="1"/>
    <xf numFmtId="3" fontId="3" fillId="0" borderId="0" xfId="1" applyNumberFormat="1" applyFont="1" applyBorder="1" applyAlignment="1">
      <alignment horizontal="center"/>
    </xf>
    <xf numFmtId="3" fontId="3" fillId="0" borderId="11" xfId="1" applyNumberFormat="1" applyFont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3" fontId="3" fillId="0" borderId="13" xfId="1" applyNumberFormat="1" applyFont="1" applyBorder="1" applyAlignment="1">
      <alignment horizontal="center"/>
    </xf>
    <xf numFmtId="3" fontId="3" fillId="0" borderId="15" xfId="1" applyNumberFormat="1" applyFont="1" applyBorder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3" fontId="3" fillId="0" borderId="9" xfId="1" applyNumberFormat="1" applyFont="1" applyBorder="1" applyAlignment="1">
      <alignment horizontal="center"/>
    </xf>
    <xf numFmtId="3" fontId="3" fillId="0" borderId="13" xfId="1" applyNumberFormat="1" applyFont="1" applyFill="1" applyBorder="1" applyAlignment="1">
      <alignment horizontal="center"/>
    </xf>
    <xf numFmtId="3" fontId="3" fillId="0" borderId="16" xfId="1" applyNumberFormat="1" applyFont="1" applyBorder="1" applyAlignment="1">
      <alignment horizontal="center"/>
    </xf>
    <xf numFmtId="166" fontId="3" fillId="2" borderId="11" xfId="1" applyNumberFormat="1" applyFont="1" applyFill="1" applyBorder="1" applyAlignment="1">
      <alignment horizontal="center"/>
    </xf>
    <xf numFmtId="166" fontId="3" fillId="2" borderId="0" xfId="1" applyNumberFormat="1" applyFont="1" applyFill="1" applyBorder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166" fontId="3" fillId="0" borderId="10" xfId="1" applyNumberFormat="1" applyFont="1" applyBorder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3" fillId="2" borderId="15" xfId="1" applyNumberFormat="1" applyFont="1" applyFill="1" applyBorder="1" applyAlignment="1">
      <alignment horizontal="center"/>
    </xf>
    <xf numFmtId="166" fontId="3" fillId="2" borderId="13" xfId="1" applyNumberFormat="1" applyFont="1" applyFill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4" xfId="1" applyNumberFormat="1" applyFont="1" applyBorder="1" applyAlignment="1">
      <alignment horizontal="center"/>
    </xf>
    <xf numFmtId="166" fontId="3" fillId="0" borderId="13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3" fillId="0" borderId="17" xfId="1" applyNumberFormat="1" applyFont="1" applyBorder="1" applyAlignment="1">
      <alignment horizontal="center"/>
    </xf>
    <xf numFmtId="2" fontId="3" fillId="5" borderId="0" xfId="2" applyNumberFormat="1" applyFont="1" applyFill="1" applyBorder="1" applyAlignment="1" applyProtection="1">
      <alignment horizontal="center"/>
      <protection locked="0"/>
    </xf>
    <xf numFmtId="3" fontId="4" fillId="3" borderId="20" xfId="0" applyNumberFormat="1" applyFont="1" applyFill="1" applyBorder="1" applyAlignment="1">
      <alignment horizontal="center"/>
    </xf>
    <xf numFmtId="3" fontId="3" fillId="3" borderId="7" xfId="1" applyNumberFormat="1" applyFont="1" applyFill="1" applyBorder="1" applyAlignment="1">
      <alignment horizontal="center"/>
    </xf>
    <xf numFmtId="3" fontId="3" fillId="3" borderId="23" xfId="1" applyNumberFormat="1" applyFont="1" applyFill="1" applyBorder="1" applyAlignment="1">
      <alignment horizontal="center"/>
    </xf>
    <xf numFmtId="3" fontId="3" fillId="3" borderId="8" xfId="1" applyNumberFormat="1" applyFont="1" applyFill="1" applyBorder="1" applyAlignment="1">
      <alignment horizontal="center"/>
    </xf>
    <xf numFmtId="3" fontId="3" fillId="3" borderId="21" xfId="1" applyNumberFormat="1" applyFont="1" applyFill="1" applyBorder="1" applyAlignment="1">
      <alignment horizontal="center"/>
    </xf>
    <xf numFmtId="3" fontId="3" fillId="3" borderId="4" xfId="1" applyNumberFormat="1" applyFont="1" applyFill="1" applyBorder="1" applyAlignment="1">
      <alignment horizontal="center"/>
    </xf>
    <xf numFmtId="3" fontId="3" fillId="3" borderId="27" xfId="1" applyNumberFormat="1" applyFont="1" applyFill="1" applyBorder="1" applyAlignment="1">
      <alignment horizontal="center"/>
    </xf>
    <xf numFmtId="3" fontId="4" fillId="3" borderId="26" xfId="1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3" fontId="4" fillId="3" borderId="8" xfId="1" applyNumberFormat="1" applyFont="1" applyFill="1" applyBorder="1" applyAlignment="1">
      <alignment horizontal="center"/>
    </xf>
    <xf numFmtId="3" fontId="4" fillId="3" borderId="12" xfId="1" applyNumberFormat="1" applyFont="1" applyFill="1" applyBorder="1" applyAlignment="1">
      <alignment horizontal="center"/>
    </xf>
    <xf numFmtId="3" fontId="4" fillId="3" borderId="7" xfId="1" applyNumberFormat="1" applyFont="1" applyFill="1" applyBorder="1" applyAlignment="1">
      <alignment horizontal="center"/>
    </xf>
    <xf numFmtId="3" fontId="4" fillId="3" borderId="21" xfId="1" applyNumberFormat="1" applyFont="1" applyFill="1" applyBorder="1" applyAlignment="1">
      <alignment horizontal="center"/>
    </xf>
    <xf numFmtId="3" fontId="4" fillId="3" borderId="23" xfId="1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4" fillId="3" borderId="4" xfId="1" applyNumberFormat="1" applyFont="1" applyFill="1" applyBorder="1" applyAlignment="1">
      <alignment horizontal="center"/>
    </xf>
    <xf numFmtId="3" fontId="11" fillId="3" borderId="24" xfId="0" applyNumberFormat="1" applyFont="1" applyFill="1" applyBorder="1" applyAlignment="1">
      <alignment horizontal="center"/>
    </xf>
    <xf numFmtId="3" fontId="3" fillId="2" borderId="10" xfId="1" applyNumberFormat="1" applyFont="1" applyFill="1" applyBorder="1" applyAlignment="1" applyProtection="1">
      <alignment horizontal="center"/>
      <protection locked="0"/>
    </xf>
    <xf numFmtId="3" fontId="3" fillId="2" borderId="11" xfId="1" applyNumberFormat="1" applyFont="1" applyFill="1" applyBorder="1" applyAlignment="1" applyProtection="1">
      <alignment horizontal="center"/>
      <protection locked="0"/>
    </xf>
    <xf numFmtId="3" fontId="3" fillId="2" borderId="25" xfId="1" applyNumberFormat="1" applyFont="1" applyFill="1" applyBorder="1" applyAlignment="1" applyProtection="1">
      <alignment horizontal="center"/>
      <protection locked="0"/>
    </xf>
    <xf numFmtId="49" fontId="3" fillId="2" borderId="0" xfId="2" applyNumberFormat="1" applyFont="1" applyFill="1" applyBorder="1" applyAlignment="1" applyProtection="1">
      <alignment horizontal="left"/>
      <protection locked="0"/>
    </xf>
    <xf numFmtId="1" fontId="4" fillId="0" borderId="6" xfId="0" applyNumberFormat="1" applyFont="1" applyFill="1" applyBorder="1" applyAlignment="1" applyProtection="1">
      <alignment horizontal="center"/>
      <protection locked="0"/>
    </xf>
    <xf numFmtId="1" fontId="4" fillId="0" borderId="6" xfId="0" applyNumberFormat="1" applyFont="1" applyBorder="1" applyAlignment="1">
      <alignment horizontal="center"/>
    </xf>
    <xf numFmtId="1" fontId="4" fillId="0" borderId="18" xfId="0" applyNumberFormat="1" applyFont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3" fontId="3" fillId="0" borderId="11" xfId="1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2" fontId="4" fillId="0" borderId="0" xfId="0" applyNumberFormat="1" applyFont="1" applyFill="1" applyBorder="1" applyAlignment="1"/>
    <xf numFmtId="3" fontId="3" fillId="2" borderId="28" xfId="1" applyNumberFormat="1" applyFont="1" applyFill="1" applyBorder="1" applyAlignment="1" applyProtection="1">
      <alignment horizontal="center"/>
      <protection locked="0"/>
    </xf>
    <xf numFmtId="0" fontId="4" fillId="4" borderId="9" xfId="0" applyFont="1" applyFill="1" applyBorder="1" applyAlignment="1">
      <alignment horizontal="center" wrapText="1"/>
    </xf>
    <xf numFmtId="9" fontId="3" fillId="2" borderId="0" xfId="2" applyNumberFormat="1" applyFont="1" applyFill="1" applyBorder="1" applyAlignment="1" applyProtection="1">
      <alignment horizontal="center"/>
      <protection locked="0"/>
    </xf>
    <xf numFmtId="3" fontId="3" fillId="2" borderId="14" xfId="1" applyNumberFormat="1" applyFont="1" applyFill="1" applyBorder="1" applyAlignment="1" applyProtection="1">
      <alignment horizontal="center"/>
      <protection locked="0"/>
    </xf>
    <xf numFmtId="3" fontId="3" fillId="2" borderId="15" xfId="1" applyNumberFormat="1" applyFont="1" applyFill="1" applyBorder="1" applyAlignment="1" applyProtection="1">
      <alignment horizontal="center"/>
      <protection locked="0"/>
    </xf>
    <xf numFmtId="3" fontId="3" fillId="2" borderId="29" xfId="1" applyNumberFormat="1" applyFont="1" applyFill="1" applyBorder="1" applyAlignment="1" applyProtection="1">
      <alignment horizontal="center"/>
      <protection locked="0"/>
    </xf>
    <xf numFmtId="165" fontId="4" fillId="2" borderId="0" xfId="0" applyNumberFormat="1" applyFont="1" applyFill="1" applyBorder="1" applyAlignment="1"/>
    <xf numFmtId="164" fontId="0" fillId="0" borderId="0" xfId="0" applyNumberFormat="1" applyFont="1" applyFill="1" applyBorder="1" applyAlignment="1"/>
    <xf numFmtId="0" fontId="3" fillId="0" borderId="0" xfId="0" applyFont="1" applyFill="1" applyBorder="1" applyProtection="1">
      <protection locked="0"/>
    </xf>
    <xf numFmtId="0" fontId="11" fillId="0" borderId="0" xfId="0" applyFont="1" applyFill="1" applyBorder="1"/>
    <xf numFmtId="0" fontId="4" fillId="3" borderId="11" xfId="0" applyFont="1" applyFill="1" applyBorder="1" applyAlignment="1">
      <alignment horizontal="center"/>
    </xf>
    <xf numFmtId="3" fontId="3" fillId="3" borderId="30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167" fontId="3" fillId="5" borderId="0" xfId="1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3" fillId="2" borderId="0" xfId="0" applyFont="1" applyFill="1" applyBorder="1" applyAlignment="1" applyProtection="1">
      <alignment horizontal="left" wrapText="1"/>
      <protection locked="0"/>
    </xf>
    <xf numFmtId="0" fontId="15" fillId="2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13" fillId="4" borderId="11" xfId="0" applyFont="1" applyFill="1" applyBorder="1" applyAlignment="1">
      <alignment horizontal="center"/>
    </xf>
    <xf numFmtId="3" fontId="3" fillId="4" borderId="11" xfId="0" applyNumberFormat="1" applyFont="1" applyFill="1" applyBorder="1" applyAlignment="1">
      <alignment horizontal="center" wrapText="1"/>
    </xf>
    <xf numFmtId="0" fontId="13" fillId="4" borderId="11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 wrapText="1"/>
    </xf>
    <xf numFmtId="0" fontId="3" fillId="4" borderId="11" xfId="0" applyFont="1" applyFill="1" applyBorder="1" applyAlignment="1">
      <alignment horizontal="center" wrapText="1"/>
    </xf>
    <xf numFmtId="0" fontId="4" fillId="4" borderId="17" xfId="0" applyFont="1" applyFill="1" applyBorder="1" applyAlignment="1">
      <alignment horizontal="center" wrapText="1"/>
    </xf>
    <xf numFmtId="0" fontId="13" fillId="4" borderId="17" xfId="0" applyFont="1" applyFill="1" applyBorder="1" applyAlignment="1">
      <alignment horizont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15" fillId="4" borderId="1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13" fillId="4" borderId="10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wrapText="1"/>
    </xf>
    <xf numFmtId="0" fontId="13" fillId="4" borderId="9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 vertical="center" wrapText="1"/>
    </xf>
    <xf numFmtId="3" fontId="3" fillId="4" borderId="10" xfId="0" applyNumberFormat="1" applyFont="1" applyFill="1" applyBorder="1" applyAlignment="1">
      <alignment horizontal="center" wrapText="1"/>
    </xf>
    <xf numFmtId="0" fontId="13" fillId="4" borderId="10" xfId="0" applyFont="1" applyFill="1" applyBorder="1" applyAlignment="1">
      <alignment horizontal="center" wrapText="1"/>
    </xf>
    <xf numFmtId="3" fontId="3" fillId="4" borderId="25" xfId="0" applyNumberFormat="1" applyFont="1" applyFill="1" applyBorder="1" applyAlignment="1">
      <alignment horizontal="center" vertical="top" wrapText="1"/>
    </xf>
    <xf numFmtId="49" fontId="3" fillId="4" borderId="11" xfId="0" applyNumberFormat="1" applyFont="1" applyFill="1" applyBorder="1" applyAlignment="1">
      <alignment horizont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164" fontId="4" fillId="3" borderId="0" xfId="1" applyNumberFormat="1" applyFont="1" applyFill="1" applyBorder="1" applyAlignment="1">
      <alignment horizontal="center" vertical="center" wrapText="1"/>
    </xf>
    <xf numFmtId="164" fontId="4" fillId="3" borderId="18" xfId="1" applyNumberFormat="1" applyFont="1" applyFill="1" applyBorder="1" applyAlignment="1">
      <alignment horizontal="center" vertical="center" wrapText="1"/>
    </xf>
    <xf numFmtId="164" fontId="4" fillId="3" borderId="13" xfId="1" applyNumberFormat="1" applyFont="1" applyFill="1" applyBorder="1" applyAlignment="1">
      <alignment horizontal="center" vertical="center" wrapText="1"/>
    </xf>
    <xf numFmtId="3" fontId="12" fillId="3" borderId="3" xfId="1" applyNumberFormat="1" applyFont="1" applyFill="1" applyBorder="1" applyAlignment="1">
      <alignment horizontal="center" vertical="center"/>
    </xf>
    <xf numFmtId="3" fontId="12" fillId="3" borderId="9" xfId="1" applyNumberFormat="1" applyFont="1" applyFill="1" applyBorder="1" applyAlignment="1">
      <alignment horizontal="center" vertical="center"/>
    </xf>
    <xf numFmtId="3" fontId="12" fillId="3" borderId="16" xfId="1" applyNumberFormat="1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/>
    </xf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NVE_2018_nye_farger">
      <a:dk1>
        <a:srgbClr val="000000"/>
      </a:dk1>
      <a:lt1>
        <a:srgbClr val="FFFFFF"/>
      </a:lt1>
      <a:dk2>
        <a:srgbClr val="4C4D4F"/>
      </a:dk2>
      <a:lt2>
        <a:srgbClr val="E6E7E7"/>
      </a:lt2>
      <a:accent1>
        <a:srgbClr val="CD1232"/>
      </a:accent1>
      <a:accent2>
        <a:srgbClr val="00667E"/>
      </a:accent2>
      <a:accent3>
        <a:srgbClr val="0096A7"/>
      </a:accent3>
      <a:accent4>
        <a:srgbClr val="A3D0CA"/>
      </a:accent4>
      <a:accent5>
        <a:srgbClr val="ACC282"/>
      </a:accent5>
      <a:accent6>
        <a:srgbClr val="E96956"/>
      </a:accent6>
      <a:hlink>
        <a:srgbClr val="00667E"/>
      </a:hlink>
      <a:folHlink>
        <a:srgbClr val="83848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88"/>
  <sheetViews>
    <sheetView tabSelected="1" zoomScaleNormal="100" workbookViewId="0">
      <selection activeCell="AR12" sqref="AR12"/>
    </sheetView>
  </sheetViews>
  <sheetFormatPr baseColWidth="10" defaultColWidth="20.7109375" defaultRowHeight="14.25" x14ac:dyDescent="0.2"/>
  <cols>
    <col min="1" max="1" width="3.140625" style="2" customWidth="1"/>
    <col min="2" max="2" width="6.140625" style="2" customWidth="1"/>
    <col min="3" max="3" width="13.140625" style="2" customWidth="1"/>
    <col min="4" max="4" width="13.5703125" style="2" customWidth="1"/>
    <col min="5" max="5" width="11.7109375" style="2" customWidth="1"/>
    <col min="6" max="6" width="10.85546875" style="2" customWidth="1"/>
    <col min="7" max="7" width="15.140625" style="2" customWidth="1"/>
    <col min="8" max="8" width="16.42578125" style="2" customWidth="1"/>
    <col min="9" max="9" width="9.28515625" style="2" customWidth="1"/>
    <col min="10" max="10" width="23.140625" style="2" bestFit="1" customWidth="1"/>
    <col min="11" max="11" width="12.28515625" style="2" customWidth="1"/>
    <col min="12" max="12" width="13" style="2" customWidth="1"/>
    <col min="13" max="13" width="15.140625" style="2" customWidth="1"/>
    <col min="14" max="14" width="6.42578125" style="2" customWidth="1"/>
    <col min="15" max="15" width="6.5703125" style="2" customWidth="1"/>
    <col min="16" max="16" width="16.7109375" style="2" customWidth="1"/>
    <col min="17" max="17" width="11" style="2" customWidth="1"/>
    <col min="18" max="18" width="12" style="2" customWidth="1"/>
    <col min="19" max="19" width="13" style="2" customWidth="1"/>
    <col min="20" max="20" width="11.140625" style="2" customWidth="1"/>
    <col min="21" max="21" width="15.140625" style="2" customWidth="1"/>
    <col min="22" max="22" width="4.42578125" style="2" customWidth="1"/>
    <col min="23" max="23" width="6.42578125" style="2" customWidth="1"/>
    <col min="24" max="24" width="20.42578125" style="2" customWidth="1"/>
    <col min="25" max="25" width="14.5703125" style="87" customWidth="1"/>
    <col min="26" max="26" width="12.140625" style="2" customWidth="1"/>
    <col min="27" max="27" width="15.42578125" style="2" customWidth="1"/>
    <col min="28" max="28" width="14.85546875" style="2" customWidth="1"/>
    <col min="29" max="29" width="17.140625" style="2" customWidth="1"/>
    <col min="30" max="30" width="15.42578125" style="2" customWidth="1"/>
    <col min="31" max="31" width="15.140625" style="2" customWidth="1"/>
    <col min="32" max="33" width="5.28515625" style="2" customWidth="1"/>
    <col min="34" max="34" width="17.7109375" style="2" customWidth="1"/>
    <col min="35" max="35" width="13" style="2" customWidth="1"/>
    <col min="36" max="36" width="11" style="2" customWidth="1"/>
    <col min="37" max="37" width="13.5703125" style="2" customWidth="1"/>
    <col min="38" max="38" width="13.85546875" style="2" customWidth="1"/>
    <col min="39" max="39" width="15.42578125" style="2" customWidth="1"/>
    <col min="40" max="40" width="11.85546875" style="2" customWidth="1"/>
    <col min="41" max="41" width="29" style="2" customWidth="1"/>
    <col min="42" max="43" width="6" style="2" customWidth="1"/>
    <col min="44" max="44" width="17.140625" style="2" bestFit="1" customWidth="1"/>
    <col min="45" max="45" width="12.5703125" style="2" customWidth="1"/>
    <col min="46" max="46" width="11.42578125" style="2" customWidth="1"/>
    <col min="47" max="47" width="12.140625" style="2" customWidth="1"/>
    <col min="48" max="48" width="13.85546875" style="2" customWidth="1"/>
    <col min="49" max="49" width="15.42578125" style="2" customWidth="1"/>
    <col min="50" max="50" width="12.42578125" style="2" customWidth="1"/>
    <col min="51" max="51" width="17.42578125" style="2" customWidth="1"/>
    <col min="52" max="52" width="18.5703125" style="2" customWidth="1"/>
    <col min="53" max="16384" width="20.7109375" style="2"/>
  </cols>
  <sheetData>
    <row r="1" spans="2:53" x14ac:dyDescent="0.2">
      <c r="I1" s="76"/>
      <c r="J1" s="76"/>
      <c r="K1" s="76"/>
      <c r="L1" s="76"/>
      <c r="M1" s="76"/>
    </row>
    <row r="2" spans="2:53" s="87" customFormat="1" ht="15" customHeight="1" thickBot="1" x14ac:dyDescent="0.3">
      <c r="B2" s="1" t="s">
        <v>24</v>
      </c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AH2" s="2"/>
    </row>
    <row r="3" spans="2:53" s="87" customFormat="1" ht="15" customHeight="1" x14ac:dyDescent="0.2">
      <c r="B3" s="27"/>
      <c r="C3" s="3" t="s">
        <v>0</v>
      </c>
      <c r="D3" s="4"/>
      <c r="E3" s="53"/>
      <c r="F3" s="53"/>
      <c r="G3" s="83" t="s">
        <v>32</v>
      </c>
      <c r="H3" s="194"/>
      <c r="I3" s="194"/>
      <c r="J3" s="194"/>
      <c r="K3" s="2"/>
      <c r="M3" s="222" t="s">
        <v>35</v>
      </c>
      <c r="N3" s="223"/>
      <c r="O3" s="223"/>
      <c r="P3" s="223"/>
      <c r="Q3" s="223"/>
      <c r="R3" s="223"/>
      <c r="S3" s="223"/>
      <c r="T3" s="228">
        <f>U22-M22</f>
        <v>0</v>
      </c>
      <c r="U3" s="2"/>
      <c r="V3" s="2"/>
      <c r="W3" s="2"/>
      <c r="X3" s="2"/>
      <c r="Z3" s="2"/>
      <c r="AA3" s="2"/>
      <c r="AB3" s="2"/>
      <c r="AC3" s="2"/>
      <c r="AD3" s="2"/>
      <c r="AE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2:53" s="6" customFormat="1" ht="15" customHeight="1" x14ac:dyDescent="0.25">
      <c r="B4" s="28"/>
      <c r="C4" s="3" t="s">
        <v>11</v>
      </c>
      <c r="D4" s="5"/>
      <c r="E4" s="54"/>
      <c r="F4" s="54"/>
      <c r="G4" s="83" t="s">
        <v>29</v>
      </c>
      <c r="H4" s="193"/>
      <c r="I4" s="193"/>
      <c r="J4" s="193"/>
      <c r="M4" s="224"/>
      <c r="N4" s="225"/>
      <c r="O4" s="225"/>
      <c r="P4" s="225"/>
      <c r="Q4" s="225"/>
      <c r="R4" s="225"/>
      <c r="S4" s="225"/>
      <c r="T4" s="229"/>
      <c r="AP4" s="87"/>
      <c r="AQ4" s="87"/>
      <c r="BA4" s="87"/>
    </row>
    <row r="5" spans="2:53" s="6" customFormat="1" ht="15" customHeight="1" thickBot="1" x14ac:dyDescent="0.3">
      <c r="B5" s="81"/>
      <c r="C5" s="3"/>
      <c r="D5" s="5"/>
      <c r="E5" s="54"/>
      <c r="F5" s="54"/>
      <c r="G5" s="83" t="s">
        <v>30</v>
      </c>
      <c r="H5" s="76"/>
      <c r="I5" s="95"/>
      <c r="J5" s="76" t="s">
        <v>52</v>
      </c>
      <c r="M5" s="226"/>
      <c r="N5" s="227"/>
      <c r="O5" s="227"/>
      <c r="P5" s="227"/>
      <c r="Q5" s="227"/>
      <c r="R5" s="227"/>
      <c r="S5" s="227"/>
      <c r="T5" s="230"/>
      <c r="AP5" s="87"/>
      <c r="AQ5" s="87"/>
      <c r="BA5" s="87"/>
    </row>
    <row r="6" spans="2:53" s="6" customFormat="1" ht="15" customHeight="1" x14ac:dyDescent="0.25">
      <c r="B6" s="81"/>
      <c r="C6" s="3"/>
      <c r="D6" s="5"/>
      <c r="E6" s="54"/>
      <c r="F6" s="54"/>
      <c r="G6" s="83" t="s">
        <v>31</v>
      </c>
      <c r="H6" s="2"/>
      <c r="I6" s="78"/>
      <c r="J6" s="88" t="s">
        <v>13</v>
      </c>
      <c r="M6" s="31"/>
      <c r="AP6" s="87"/>
      <c r="AQ6" s="87"/>
      <c r="BA6" s="87"/>
    </row>
    <row r="7" spans="2:53" s="6" customFormat="1" ht="15" customHeight="1" x14ac:dyDescent="0.25">
      <c r="B7" s="81"/>
      <c r="C7" s="3"/>
      <c r="D7" s="5"/>
      <c r="E7" s="54"/>
      <c r="F7" s="54"/>
      <c r="G7" s="40" t="s">
        <v>1</v>
      </c>
      <c r="I7" s="47">
        <v>0.06</v>
      </c>
      <c r="J7" s="88"/>
      <c r="M7" s="31"/>
      <c r="AB7" s="31"/>
      <c r="AC7" s="99"/>
      <c r="AD7" s="99"/>
      <c r="AE7" s="31"/>
      <c r="AI7" s="89"/>
      <c r="AJ7" s="76"/>
      <c r="AL7" s="102"/>
      <c r="AM7" s="102"/>
      <c r="AN7" s="31"/>
      <c r="AO7" s="31"/>
      <c r="AP7" s="87"/>
      <c r="AQ7" s="87"/>
      <c r="AS7" s="89"/>
      <c r="AT7" s="76"/>
      <c r="AU7" s="76"/>
      <c r="AW7" s="76"/>
      <c r="AX7" s="31"/>
      <c r="AY7" s="31"/>
      <c r="BA7" s="87"/>
    </row>
    <row r="8" spans="2:53" ht="15" customHeight="1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6"/>
      <c r="Q8" s="69"/>
      <c r="R8" s="69"/>
      <c r="S8" s="69"/>
      <c r="T8" s="69"/>
      <c r="U8" s="6"/>
      <c r="V8" s="4"/>
      <c r="W8" s="4"/>
      <c r="AB8" s="76"/>
      <c r="AC8" s="100"/>
      <c r="AD8" s="100"/>
      <c r="AE8" s="76"/>
      <c r="AI8" s="89"/>
      <c r="AJ8" s="92"/>
      <c r="AL8" s="100"/>
      <c r="AM8" s="100"/>
      <c r="AN8" s="76"/>
      <c r="AO8" s="76"/>
      <c r="AP8" s="6"/>
      <c r="AQ8" s="6"/>
      <c r="AS8" s="89"/>
      <c r="AT8" s="92"/>
      <c r="AU8" s="76"/>
      <c r="AW8" s="76"/>
      <c r="AX8" s="76"/>
      <c r="AY8" s="76"/>
      <c r="BA8" s="6"/>
    </row>
    <row r="9" spans="2:53" ht="15" customHeight="1" x14ac:dyDescent="0.2">
      <c r="B9" s="211" t="s">
        <v>33</v>
      </c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3"/>
      <c r="N9" s="56"/>
      <c r="O9" s="211" t="s">
        <v>38</v>
      </c>
      <c r="P9" s="212"/>
      <c r="Q9" s="212"/>
      <c r="R9" s="212"/>
      <c r="S9" s="212"/>
      <c r="T9" s="212"/>
      <c r="U9" s="213"/>
      <c r="V9" s="56"/>
      <c r="W9" s="211" t="s">
        <v>37</v>
      </c>
      <c r="X9" s="212"/>
      <c r="Y9" s="212"/>
      <c r="Z9" s="212"/>
      <c r="AA9" s="212"/>
      <c r="AB9" s="212"/>
      <c r="AC9" s="212"/>
      <c r="AD9" s="212"/>
      <c r="AE9" s="213"/>
      <c r="AG9" s="211" t="s">
        <v>59</v>
      </c>
      <c r="AH9" s="212"/>
      <c r="AI9" s="212"/>
      <c r="AJ9" s="212"/>
      <c r="AK9" s="212"/>
      <c r="AL9" s="212"/>
      <c r="AM9" s="212"/>
      <c r="AN9" s="212"/>
      <c r="AO9" s="213"/>
      <c r="AQ9" s="211" t="s">
        <v>56</v>
      </c>
      <c r="AR9" s="212"/>
      <c r="AS9" s="212"/>
      <c r="AT9" s="212"/>
      <c r="AU9" s="212"/>
      <c r="AV9" s="212"/>
      <c r="AW9" s="212"/>
      <c r="AX9" s="212"/>
      <c r="AY9" s="213"/>
    </row>
    <row r="10" spans="2:53" ht="15" customHeight="1" x14ac:dyDescent="0.2">
      <c r="B10" s="7"/>
      <c r="C10" s="210" t="s">
        <v>12</v>
      </c>
      <c r="D10" s="195" t="s">
        <v>34</v>
      </c>
      <c r="E10" s="195" t="s">
        <v>50</v>
      </c>
      <c r="F10" s="195" t="s">
        <v>51</v>
      </c>
      <c r="G10" s="195" t="s">
        <v>2</v>
      </c>
      <c r="H10" s="195" t="s">
        <v>53</v>
      </c>
      <c r="I10" s="76"/>
      <c r="J10" s="76"/>
      <c r="K10" s="76"/>
      <c r="L10" s="76"/>
      <c r="M10" s="9"/>
      <c r="N10" s="49"/>
      <c r="O10" s="113"/>
      <c r="P10" s="110"/>
      <c r="Q10" s="69"/>
      <c r="R10" s="69"/>
      <c r="S10" s="69"/>
      <c r="T10" s="69"/>
      <c r="U10" s="9"/>
      <c r="V10" s="49"/>
      <c r="W10" s="113"/>
      <c r="X10" s="210" t="s">
        <v>12</v>
      </c>
      <c r="Y10" s="195" t="s">
        <v>50</v>
      </c>
      <c r="Z10" s="195" t="s">
        <v>51</v>
      </c>
      <c r="AA10" s="195" t="s">
        <v>2</v>
      </c>
      <c r="AB10" s="195" t="s">
        <v>53</v>
      </c>
      <c r="AC10" s="40"/>
      <c r="AD10" s="61"/>
      <c r="AE10" s="9"/>
      <c r="AG10" s="7"/>
      <c r="AH10" s="195" t="s">
        <v>12</v>
      </c>
      <c r="AI10" s="195" t="s">
        <v>34</v>
      </c>
      <c r="AJ10" s="195" t="s">
        <v>50</v>
      </c>
      <c r="AK10" s="195" t="s">
        <v>51</v>
      </c>
      <c r="AL10" s="195" t="s">
        <v>2</v>
      </c>
      <c r="AM10" s="195" t="s">
        <v>53</v>
      </c>
      <c r="AN10" s="76"/>
      <c r="AO10" s="9"/>
      <c r="AQ10" s="7"/>
      <c r="AR10" s="76"/>
      <c r="AS10" s="195" t="s">
        <v>34</v>
      </c>
      <c r="AT10" s="195" t="s">
        <v>50</v>
      </c>
      <c r="AU10" s="195" t="s">
        <v>51</v>
      </c>
      <c r="AV10" s="195" t="s">
        <v>2</v>
      </c>
      <c r="AW10" s="195" t="s">
        <v>53</v>
      </c>
      <c r="AX10" s="76"/>
      <c r="AY10" s="9"/>
    </row>
    <row r="11" spans="2:53" ht="15" customHeight="1" x14ac:dyDescent="0.2">
      <c r="B11" s="7"/>
      <c r="C11" s="210"/>
      <c r="D11" s="195"/>
      <c r="E11" s="195"/>
      <c r="F11" s="195"/>
      <c r="G11" s="195"/>
      <c r="H11" s="195"/>
      <c r="I11" s="76"/>
      <c r="J11" s="76"/>
      <c r="K11" s="76"/>
      <c r="L11" s="76"/>
      <c r="M11" s="9"/>
      <c r="N11" s="57"/>
      <c r="O11" s="114"/>
      <c r="P11" s="111"/>
      <c r="Q11" s="70"/>
      <c r="R11" s="59"/>
      <c r="S11" s="71"/>
      <c r="T11" s="59"/>
      <c r="U11" s="9"/>
      <c r="V11" s="57"/>
      <c r="W11" s="114"/>
      <c r="X11" s="210"/>
      <c r="Y11" s="195"/>
      <c r="Z11" s="195"/>
      <c r="AA11" s="195"/>
      <c r="AB11" s="195"/>
      <c r="AC11" s="40" t="s">
        <v>48</v>
      </c>
      <c r="AD11" s="76"/>
      <c r="AE11" s="9"/>
      <c r="AG11" s="7"/>
      <c r="AH11" s="195"/>
      <c r="AI11" s="195"/>
      <c r="AJ11" s="195"/>
      <c r="AK11" s="195"/>
      <c r="AL11" s="195"/>
      <c r="AM11" s="195"/>
      <c r="AN11" s="110" t="s">
        <v>57</v>
      </c>
      <c r="AO11" s="9"/>
      <c r="AQ11" s="72"/>
      <c r="AR11" s="173" t="s">
        <v>12</v>
      </c>
      <c r="AS11" s="195"/>
      <c r="AT11" s="195"/>
      <c r="AU11" s="195"/>
      <c r="AV11" s="195"/>
      <c r="AW11" s="195"/>
      <c r="AX11" s="38" t="s">
        <v>60</v>
      </c>
      <c r="AY11" s="9"/>
    </row>
    <row r="12" spans="2:53" ht="15" customHeight="1" x14ac:dyDescent="0.2">
      <c r="B12" s="7"/>
      <c r="C12" s="167"/>
      <c r="D12" s="94"/>
      <c r="E12" s="32"/>
      <c r="F12" s="32"/>
      <c r="G12" s="94"/>
      <c r="H12" s="94"/>
      <c r="I12" s="76"/>
      <c r="J12" s="83" t="s">
        <v>64</v>
      </c>
      <c r="K12" s="177"/>
      <c r="L12" s="83"/>
      <c r="M12" s="9"/>
      <c r="N12" s="57"/>
      <c r="O12" s="114"/>
      <c r="P12" s="56"/>
      <c r="Q12" s="70"/>
      <c r="R12" s="59"/>
      <c r="S12" s="71"/>
      <c r="T12" s="59"/>
      <c r="U12" s="9"/>
      <c r="V12" s="57"/>
      <c r="W12" s="114"/>
      <c r="X12" s="187"/>
      <c r="Y12" s="32"/>
      <c r="Z12" s="35"/>
      <c r="AA12" s="50">
        <f>+IF(ISBLANK(X12),0,VLOOKUP($X12,Teknologier!$B$5:$E$15,3))</f>
        <v>0</v>
      </c>
      <c r="AB12" s="146">
        <f>IF(ISBLANK(X12),0,VLOOKUP($X12,Teknologier!$B$5:$E$15,4))</f>
        <v>0</v>
      </c>
      <c r="AC12" s="97"/>
      <c r="AD12" s="89"/>
      <c r="AE12" s="9"/>
      <c r="AG12" s="7"/>
      <c r="AH12" s="187"/>
      <c r="AI12" s="51">
        <f>+IF(ISBLANK(AH12),0,VLOOKUP($AH12,Teknologier!$B$5:$E$15,2))</f>
        <v>0</v>
      </c>
      <c r="AJ12" s="32"/>
      <c r="AK12" s="35"/>
      <c r="AL12" s="50">
        <f>+IF(ISBLANK(AH12),0,VLOOKUP($AH12,Teknologier!$B$5:$E$15,3))</f>
        <v>0</v>
      </c>
      <c r="AM12" s="146">
        <f>IF(ISBLANK(AH12),0,VLOOKUP($AH12,Teknologier!$B$5:$E$15,4))</f>
        <v>0</v>
      </c>
      <c r="AN12" s="101"/>
      <c r="AO12" s="9"/>
      <c r="AQ12" s="72"/>
      <c r="AR12" s="187" t="s">
        <v>62</v>
      </c>
      <c r="AS12" s="189">
        <v>2.5</v>
      </c>
      <c r="AT12" s="32">
        <v>1</v>
      </c>
      <c r="AU12" s="35">
        <v>1</v>
      </c>
      <c r="AV12" s="50">
        <v>0.98</v>
      </c>
      <c r="AW12" s="146">
        <f>+Teknologier!E10</f>
        <v>0.6</v>
      </c>
      <c r="AX12" s="101"/>
      <c r="AY12" s="9"/>
    </row>
    <row r="13" spans="2:53" ht="15" customHeight="1" x14ac:dyDescent="0.2">
      <c r="B13" s="7"/>
      <c r="C13" s="167"/>
      <c r="D13" s="94"/>
      <c r="E13" s="32"/>
      <c r="F13" s="32"/>
      <c r="G13" s="94"/>
      <c r="H13" s="94"/>
      <c r="I13" s="108"/>
      <c r="J13" s="108" t="s">
        <v>63</v>
      </c>
      <c r="K13" s="181"/>
      <c r="L13" s="108"/>
      <c r="M13" s="9"/>
      <c r="N13" s="57"/>
      <c r="O13" s="114"/>
      <c r="P13" s="56"/>
      <c r="Q13" s="90"/>
      <c r="R13" s="73"/>
      <c r="S13" s="56"/>
      <c r="T13" s="56"/>
      <c r="U13" s="9"/>
      <c r="V13" s="57"/>
      <c r="W13" s="114"/>
      <c r="X13" s="188"/>
      <c r="Y13" s="32"/>
      <c r="Z13" s="35"/>
      <c r="AA13" s="50">
        <f>+IF(ISBLANK(X13),0,VLOOKUP($X13,Teknologier!$B$5:$E$15,3))</f>
        <v>0</v>
      </c>
      <c r="AB13" s="146">
        <f>IF(ISBLANK(X13),0,VLOOKUP($X13,Teknologier!$B$5:$E$15,4))</f>
        <v>0</v>
      </c>
      <c r="AC13" s="59"/>
      <c r="AD13" s="76"/>
      <c r="AE13" s="9"/>
      <c r="AG13" s="7"/>
      <c r="AH13" s="187"/>
      <c r="AI13" s="51">
        <f>+IF(ISBLANK(AH13),0,VLOOKUP($AH13,Teknologier!$B$5:$E$15,2))</f>
        <v>0</v>
      </c>
      <c r="AJ13" s="32"/>
      <c r="AK13" s="35"/>
      <c r="AL13" s="50">
        <f>+IF(ISBLANK(AH13),0,VLOOKUP($AH13,Teknologier!$B$5:$E$15,3))</f>
        <v>0</v>
      </c>
      <c r="AM13" s="146">
        <f>IF(ISBLANK(AH13),0,VLOOKUP($AH13,Teknologier!$B$5:$E$15,4))</f>
        <v>0</v>
      </c>
      <c r="AN13" s="71"/>
      <c r="AO13" s="9"/>
      <c r="AQ13" s="72"/>
      <c r="AR13" s="187"/>
      <c r="AS13" s="51"/>
      <c r="AT13" s="32"/>
      <c r="AU13" s="35"/>
      <c r="AV13" s="50"/>
      <c r="AW13" s="146"/>
      <c r="AX13" s="71"/>
      <c r="AY13" s="9"/>
    </row>
    <row r="14" spans="2:53" ht="15" customHeight="1" x14ac:dyDescent="0.2">
      <c r="B14" s="7"/>
      <c r="C14" s="167"/>
      <c r="D14" s="94"/>
      <c r="E14" s="32"/>
      <c r="F14" s="32"/>
      <c r="G14" s="94"/>
      <c r="H14" s="94"/>
      <c r="I14" s="108"/>
      <c r="J14" s="174"/>
      <c r="K14" s="108"/>
      <c r="L14" s="108"/>
      <c r="M14" s="9"/>
      <c r="N14" s="56"/>
      <c r="O14" s="72"/>
      <c r="P14" s="112"/>
      <c r="Q14" s="56"/>
      <c r="R14" s="56"/>
      <c r="S14" s="74"/>
      <c r="T14" s="68"/>
      <c r="U14" s="24"/>
      <c r="V14" s="56"/>
      <c r="W14" s="72"/>
      <c r="X14" s="187"/>
      <c r="Y14" s="32"/>
      <c r="Z14" s="35"/>
      <c r="AA14" s="50">
        <f>+IF(ISBLANK(X14),0,VLOOKUP(X14,Teknologier!$B$5:$E$15,3))</f>
        <v>0</v>
      </c>
      <c r="AB14" s="146">
        <f>IF(ISBLANK(X14),0,VLOOKUP($X14,Teknologier!$B$5:$E$15,4))</f>
        <v>0</v>
      </c>
      <c r="AC14" s="38" t="s">
        <v>49</v>
      </c>
      <c r="AD14" s="59"/>
      <c r="AE14" s="109"/>
      <c r="AG14" s="7"/>
      <c r="AH14" s="188"/>
      <c r="AI14" s="51">
        <f>+IF(ISBLANK(AH14),0,VLOOKUP($AH14,Teknologier!$B$5:$E$15,2))</f>
        <v>0</v>
      </c>
      <c r="AJ14" s="32"/>
      <c r="AK14" s="35"/>
      <c r="AL14" s="50">
        <f>+IF(ISBLANK(AH14),0,VLOOKUP($AH14,Teknologier!$B$5:$E$15,3))</f>
        <v>0</v>
      </c>
      <c r="AM14" s="146">
        <f>IF(ISBLANK(AH14),0,VLOOKUP($AH14,Teknologier!$B$5:$E$15,4))</f>
        <v>0</v>
      </c>
      <c r="AN14" s="38" t="s">
        <v>58</v>
      </c>
      <c r="AO14" s="9"/>
      <c r="AQ14" s="72"/>
      <c r="AR14" s="187"/>
      <c r="AS14" s="51"/>
      <c r="AT14" s="32"/>
      <c r="AU14" s="35"/>
      <c r="AV14" s="50"/>
      <c r="AW14" s="146"/>
      <c r="AX14" s="38" t="s">
        <v>61</v>
      </c>
      <c r="AY14" s="9"/>
    </row>
    <row r="15" spans="2:53" ht="15" customHeight="1" x14ac:dyDescent="0.2">
      <c r="B15" s="7"/>
      <c r="C15" s="167"/>
      <c r="D15" s="94"/>
      <c r="E15" s="32"/>
      <c r="F15" s="32"/>
      <c r="G15" s="94"/>
      <c r="H15" s="94"/>
      <c r="I15" s="76"/>
      <c r="J15" s="76"/>
      <c r="K15" s="76"/>
      <c r="L15" s="76"/>
      <c r="M15" s="9"/>
      <c r="N15" s="58"/>
      <c r="O15" s="115"/>
      <c r="P15" s="112"/>
      <c r="Q15" s="73"/>
      <c r="R15" s="75"/>
      <c r="S15" s="68"/>
      <c r="T15" s="68"/>
      <c r="U15" s="24"/>
      <c r="V15" s="58"/>
      <c r="W15" s="115"/>
      <c r="X15" s="188"/>
      <c r="Y15" s="32"/>
      <c r="Z15" s="35"/>
      <c r="AA15" s="50">
        <f>+IF(ISBLANK(X15),0,VLOOKUP($X15,Teknologier!$B$5:$E$15,3))</f>
        <v>0</v>
      </c>
      <c r="AB15" s="146">
        <f>IF(ISBLANK(X15),0,VLOOKUP($X15,Teknologier!$B$5:$E$15,4))</f>
        <v>0</v>
      </c>
      <c r="AC15" s="95"/>
      <c r="AD15" s="89"/>
      <c r="AE15" s="24"/>
      <c r="AG15" s="7"/>
      <c r="AH15" s="188"/>
      <c r="AI15" s="51">
        <f>+IF(ISBLANK(AH15),0,VLOOKUP($AH15,Teknologier!$B$5:$E$15,2))</f>
        <v>0</v>
      </c>
      <c r="AJ15" s="32"/>
      <c r="AK15" s="35"/>
      <c r="AL15" s="50">
        <f>+IF(ISBLANK(AH15),0,VLOOKUP($AH15,Teknologier!$B$5:$E$15,3))</f>
        <v>0</v>
      </c>
      <c r="AM15" s="146">
        <f>IF(ISBLANK(AH15),0,VLOOKUP($AH15,Teknologier!$B$5:$E$15,4))</f>
        <v>0</v>
      </c>
      <c r="AN15" s="95"/>
      <c r="AO15" s="24"/>
      <c r="AQ15" s="72"/>
      <c r="AR15" s="188"/>
      <c r="AS15" s="51"/>
      <c r="AT15" s="32"/>
      <c r="AU15" s="35"/>
      <c r="AV15" s="50"/>
      <c r="AW15" s="146"/>
      <c r="AX15" s="101"/>
      <c r="AY15" s="9"/>
    </row>
    <row r="16" spans="2:53" ht="15" customHeight="1" x14ac:dyDescent="0.2">
      <c r="B16" s="7"/>
      <c r="C16" s="167"/>
      <c r="D16" s="94"/>
      <c r="E16" s="32"/>
      <c r="F16" s="32"/>
      <c r="G16" s="94"/>
      <c r="H16" s="94"/>
      <c r="I16" s="76"/>
      <c r="J16" s="76"/>
      <c r="K16" s="76"/>
      <c r="L16" s="76"/>
      <c r="M16" s="9"/>
      <c r="N16" s="59"/>
      <c r="O16" s="116"/>
      <c r="P16" s="56"/>
      <c r="Q16" s="75"/>
      <c r="R16" s="56"/>
      <c r="S16" s="68"/>
      <c r="T16" s="68"/>
      <c r="U16" s="24"/>
      <c r="V16" s="59"/>
      <c r="W16" s="116"/>
      <c r="X16" s="122" t="s">
        <v>54</v>
      </c>
      <c r="Y16" s="48">
        <v>160</v>
      </c>
      <c r="Z16" s="65" t="s">
        <v>3</v>
      </c>
      <c r="AA16" s="86"/>
      <c r="AB16" s="76"/>
      <c r="AC16" s="67"/>
      <c r="AD16" s="67"/>
      <c r="AE16" s="24"/>
      <c r="AG16" s="7"/>
      <c r="AH16" s="122" t="s">
        <v>54</v>
      </c>
      <c r="AI16" s="48">
        <v>130</v>
      </c>
      <c r="AJ16" s="65" t="s">
        <v>3</v>
      </c>
      <c r="AK16" s="86"/>
      <c r="AL16" s="86"/>
      <c r="AM16" s="86"/>
      <c r="AN16" s="67"/>
      <c r="AO16" s="24"/>
      <c r="AQ16" s="7"/>
      <c r="AR16" s="122" t="s">
        <v>54</v>
      </c>
      <c r="AS16" s="48">
        <v>150</v>
      </c>
      <c r="AT16" s="65" t="s">
        <v>3</v>
      </c>
      <c r="AU16" s="66"/>
      <c r="AV16" s="66"/>
      <c r="AW16" s="66"/>
      <c r="AX16" s="67"/>
      <c r="AY16" s="9"/>
    </row>
    <row r="17" spans="2:51" ht="15" customHeight="1" x14ac:dyDescent="0.25">
      <c r="B17" s="77"/>
      <c r="C17" s="182"/>
      <c r="D17" s="183"/>
      <c r="E17" s="184"/>
      <c r="F17" s="56"/>
      <c r="G17" s="56"/>
      <c r="H17" s="56"/>
      <c r="I17" s="56"/>
      <c r="J17" s="56"/>
      <c r="K17" s="34"/>
      <c r="L17" s="76"/>
      <c r="M17" s="39"/>
      <c r="N17" s="60"/>
      <c r="O17" s="117"/>
      <c r="P17" s="76"/>
      <c r="Q17" s="52"/>
      <c r="R17" s="76"/>
      <c r="S17" s="68"/>
      <c r="T17" s="68"/>
      <c r="U17" s="24"/>
      <c r="V17" s="60"/>
      <c r="W17" s="117"/>
      <c r="X17" s="76"/>
      <c r="Y17" s="52"/>
      <c r="Z17" s="76"/>
      <c r="AA17" s="36"/>
      <c r="AB17" s="36"/>
      <c r="AC17" s="36"/>
      <c r="AD17" s="36"/>
      <c r="AE17" s="24"/>
      <c r="AG17" s="7"/>
      <c r="AH17" s="76"/>
      <c r="AI17" s="52"/>
      <c r="AJ17" s="76"/>
      <c r="AK17" s="36"/>
      <c r="AL17" s="36"/>
      <c r="AM17" s="36"/>
      <c r="AN17" s="36"/>
      <c r="AO17" s="24"/>
      <c r="AQ17" s="7"/>
      <c r="AR17" s="76"/>
      <c r="AS17" s="52"/>
      <c r="AT17" s="76"/>
      <c r="AU17" s="36"/>
      <c r="AV17" s="36"/>
      <c r="AW17" s="36"/>
      <c r="AX17" s="36"/>
      <c r="AY17" s="9"/>
    </row>
    <row r="18" spans="2:51" ht="15" customHeight="1" x14ac:dyDescent="0.2">
      <c r="B18" s="45" t="s">
        <v>8</v>
      </c>
      <c r="C18" s="207" t="s">
        <v>19</v>
      </c>
      <c r="D18" s="231"/>
      <c r="E18" s="206" t="s">
        <v>5</v>
      </c>
      <c r="F18" s="207"/>
      <c r="G18" s="206" t="s">
        <v>55</v>
      </c>
      <c r="H18" s="207"/>
      <c r="I18" s="207"/>
      <c r="J18" s="207"/>
      <c r="K18" s="208"/>
      <c r="L18" s="106"/>
      <c r="M18" s="37"/>
      <c r="N18" s="56"/>
      <c r="O18" s="45" t="s">
        <v>8</v>
      </c>
      <c r="P18" s="82" t="s">
        <v>19</v>
      </c>
      <c r="Q18" s="206" t="s">
        <v>5</v>
      </c>
      <c r="R18" s="208"/>
      <c r="S18" s="206" t="s">
        <v>4</v>
      </c>
      <c r="T18" s="208"/>
      <c r="U18" s="64" t="s">
        <v>22</v>
      </c>
      <c r="V18" s="56"/>
      <c r="W18" s="45" t="s">
        <v>8</v>
      </c>
      <c r="X18" s="185" t="s">
        <v>19</v>
      </c>
      <c r="Y18" s="206"/>
      <c r="Z18" s="208"/>
      <c r="AA18" s="206" t="s">
        <v>55</v>
      </c>
      <c r="AB18" s="207"/>
      <c r="AC18" s="207"/>
      <c r="AD18" s="208"/>
      <c r="AE18" s="64" t="s">
        <v>22</v>
      </c>
      <c r="AG18" s="45" t="s">
        <v>8</v>
      </c>
      <c r="AH18" s="185" t="s">
        <v>19</v>
      </c>
      <c r="AI18" s="206" t="s">
        <v>5</v>
      </c>
      <c r="AJ18" s="208"/>
      <c r="AK18" s="206" t="s">
        <v>55</v>
      </c>
      <c r="AL18" s="207"/>
      <c r="AM18" s="207"/>
      <c r="AN18" s="208"/>
      <c r="AO18" s="64" t="s">
        <v>22</v>
      </c>
      <c r="AQ18" s="45" t="s">
        <v>8</v>
      </c>
      <c r="AR18" s="171" t="s">
        <v>19</v>
      </c>
      <c r="AS18" s="206" t="s">
        <v>5</v>
      </c>
      <c r="AT18" s="208"/>
      <c r="AU18" s="206" t="s">
        <v>4</v>
      </c>
      <c r="AV18" s="207"/>
      <c r="AW18" s="207"/>
      <c r="AX18" s="208"/>
      <c r="AY18" s="64" t="s">
        <v>22</v>
      </c>
    </row>
    <row r="19" spans="2:51" ht="15" customHeight="1" x14ac:dyDescent="0.2">
      <c r="B19" s="29"/>
      <c r="C19" s="218" t="s">
        <v>17</v>
      </c>
      <c r="D19" s="197" t="s">
        <v>16</v>
      </c>
      <c r="E19" s="218" t="s">
        <v>20</v>
      </c>
      <c r="F19" s="221" t="s">
        <v>21</v>
      </c>
      <c r="G19" s="104"/>
      <c r="H19" s="103"/>
      <c r="I19" s="103"/>
      <c r="J19" s="103"/>
      <c r="K19" s="105"/>
      <c r="L19" s="220" t="s">
        <v>6</v>
      </c>
      <c r="M19" s="176" t="s">
        <v>22</v>
      </c>
      <c r="N19" s="61"/>
      <c r="O19" s="118"/>
      <c r="P19" s="197" t="s">
        <v>17</v>
      </c>
      <c r="Q19" s="199" t="s">
        <v>5</v>
      </c>
      <c r="R19" s="201" t="s">
        <v>7</v>
      </c>
      <c r="S19" s="199"/>
      <c r="T19" s="201"/>
      <c r="U19" s="202" t="s">
        <v>28</v>
      </c>
      <c r="V19" s="61"/>
      <c r="W19" s="118"/>
      <c r="X19" s="197" t="s">
        <v>17</v>
      </c>
      <c r="Y19" s="199" t="s">
        <v>5</v>
      </c>
      <c r="Z19" s="201" t="s">
        <v>54</v>
      </c>
      <c r="AA19" s="204" t="str">
        <f>IF(ISBLANK(X12),"",X12)</f>
        <v/>
      </c>
      <c r="AB19" s="205" t="str">
        <f>IF(ISBLANK(X13),"",X13)</f>
        <v/>
      </c>
      <c r="AC19" s="205" t="str">
        <f>IF(ISBLANK(X14),"",X14)</f>
        <v/>
      </c>
      <c r="AD19" s="209" t="str">
        <f>IF(ISBLANK(X15),"",X15)</f>
        <v/>
      </c>
      <c r="AE19" s="215" t="s">
        <v>25</v>
      </c>
      <c r="AG19" s="118"/>
      <c r="AH19" s="197" t="s">
        <v>17</v>
      </c>
      <c r="AI19" s="199" t="s">
        <v>5</v>
      </c>
      <c r="AJ19" s="201" t="s">
        <v>54</v>
      </c>
      <c r="AK19" s="214" t="str">
        <f>IF(ISBLANK(AH12),"",AH12)</f>
        <v/>
      </c>
      <c r="AL19" s="217" t="str">
        <f>IF(ISBLANK(AH13),"",AH13)</f>
        <v/>
      </c>
      <c r="AM19" s="217" t="str">
        <f>IF(ISBLANK(AH14),"",AH14)</f>
        <v/>
      </c>
      <c r="AN19" s="196" t="str">
        <f>IF(ISBLANK(AH15),"",AH15)</f>
        <v/>
      </c>
      <c r="AO19" s="202" t="s">
        <v>26</v>
      </c>
      <c r="AQ19" s="118"/>
      <c r="AR19" s="197" t="s">
        <v>17</v>
      </c>
      <c r="AS19" s="199" t="s">
        <v>5</v>
      </c>
      <c r="AT19" s="201" t="s">
        <v>54</v>
      </c>
      <c r="AU19" s="214" t="str">
        <f>IF(ISBLANK(AR12),"",AR12)</f>
        <v>Varmtvannsbereder</v>
      </c>
      <c r="AV19" s="217" t="str">
        <f>IF(ISBLANK(AR13),"",AR13)</f>
        <v/>
      </c>
      <c r="AW19" s="217" t="str">
        <f>IF(ISBLANK(AR14),"",AR14)</f>
        <v/>
      </c>
      <c r="AX19" s="196" t="str">
        <f>IF(ISBLANK(AR15),"",AR15)</f>
        <v/>
      </c>
      <c r="AY19" s="215" t="s">
        <v>27</v>
      </c>
    </row>
    <row r="20" spans="2:51" ht="15" customHeight="1" x14ac:dyDescent="0.25">
      <c r="B20" s="29"/>
      <c r="C20" s="219"/>
      <c r="D20" s="198"/>
      <c r="E20" s="218"/>
      <c r="F20" s="221"/>
      <c r="G20" s="93">
        <f>+C12</f>
        <v>0</v>
      </c>
      <c r="H20" s="84">
        <f>+C13</f>
        <v>0</v>
      </c>
      <c r="I20" s="84">
        <f>+C14</f>
        <v>0</v>
      </c>
      <c r="J20" s="84">
        <f>+C15</f>
        <v>0</v>
      </c>
      <c r="K20" s="85">
        <f>+C16</f>
        <v>0</v>
      </c>
      <c r="L20" s="220"/>
      <c r="M20" s="96" t="s">
        <v>23</v>
      </c>
      <c r="N20" s="91"/>
      <c r="O20" s="118"/>
      <c r="P20" s="198"/>
      <c r="Q20" s="200"/>
      <c r="R20" s="198"/>
      <c r="S20" s="200"/>
      <c r="T20" s="198"/>
      <c r="U20" s="203"/>
      <c r="V20" s="91"/>
      <c r="W20" s="118"/>
      <c r="X20" s="198"/>
      <c r="Y20" s="200"/>
      <c r="Z20" s="198"/>
      <c r="AA20" s="204"/>
      <c r="AB20" s="205"/>
      <c r="AC20" s="205"/>
      <c r="AD20" s="209"/>
      <c r="AE20" s="216"/>
      <c r="AG20" s="118"/>
      <c r="AH20" s="198"/>
      <c r="AI20" s="200"/>
      <c r="AJ20" s="198"/>
      <c r="AK20" s="214"/>
      <c r="AL20" s="217"/>
      <c r="AM20" s="217"/>
      <c r="AN20" s="196"/>
      <c r="AO20" s="203"/>
      <c r="AQ20" s="118"/>
      <c r="AR20" s="198"/>
      <c r="AS20" s="200"/>
      <c r="AT20" s="198"/>
      <c r="AU20" s="214"/>
      <c r="AV20" s="217"/>
      <c r="AW20" s="217"/>
      <c r="AX20" s="196"/>
      <c r="AY20" s="216"/>
    </row>
    <row r="21" spans="2:51" ht="15" customHeight="1" x14ac:dyDescent="0.2">
      <c r="B21" s="41"/>
      <c r="C21" s="30" t="s">
        <v>9</v>
      </c>
      <c r="D21" s="43" t="s">
        <v>9</v>
      </c>
      <c r="E21" s="30" t="s">
        <v>10</v>
      </c>
      <c r="F21" s="43" t="s">
        <v>10</v>
      </c>
      <c r="G21" s="30" t="s">
        <v>9</v>
      </c>
      <c r="H21" s="42" t="s">
        <v>9</v>
      </c>
      <c r="I21" s="42" t="s">
        <v>9</v>
      </c>
      <c r="J21" s="42" t="s">
        <v>9</v>
      </c>
      <c r="K21" s="43" t="s">
        <v>9</v>
      </c>
      <c r="L21" s="107" t="s">
        <v>10</v>
      </c>
      <c r="M21" s="44" t="s">
        <v>10</v>
      </c>
      <c r="N21" s="62"/>
      <c r="O21" s="41"/>
      <c r="P21" s="43" t="s">
        <v>9</v>
      </c>
      <c r="Q21" s="42" t="s">
        <v>10</v>
      </c>
      <c r="R21" s="43" t="s">
        <v>10</v>
      </c>
      <c r="S21" s="42" t="s">
        <v>9</v>
      </c>
      <c r="T21" s="43" t="s">
        <v>9</v>
      </c>
      <c r="U21" s="44" t="s">
        <v>10</v>
      </c>
      <c r="V21" s="62"/>
      <c r="W21" s="41"/>
      <c r="X21" s="43" t="s">
        <v>9</v>
      </c>
      <c r="Y21" s="42" t="s">
        <v>10</v>
      </c>
      <c r="Z21" s="43" t="s">
        <v>10</v>
      </c>
      <c r="AA21" s="98" t="s">
        <v>9</v>
      </c>
      <c r="AB21" s="42" t="s">
        <v>9</v>
      </c>
      <c r="AC21" s="42" t="s">
        <v>9</v>
      </c>
      <c r="AD21" s="43" t="s">
        <v>9</v>
      </c>
      <c r="AE21" s="44" t="s">
        <v>10</v>
      </c>
      <c r="AG21" s="41"/>
      <c r="AH21" s="43" t="s">
        <v>9</v>
      </c>
      <c r="AI21" s="42" t="s">
        <v>10</v>
      </c>
      <c r="AJ21" s="43" t="s">
        <v>10</v>
      </c>
      <c r="AK21" s="46" t="s">
        <v>9</v>
      </c>
      <c r="AL21" s="42" t="s">
        <v>9</v>
      </c>
      <c r="AM21" s="46" t="s">
        <v>9</v>
      </c>
      <c r="AN21" s="43" t="s">
        <v>9</v>
      </c>
      <c r="AO21" s="44" t="s">
        <v>10</v>
      </c>
      <c r="AQ21" s="41"/>
      <c r="AR21" s="43" t="s">
        <v>9</v>
      </c>
      <c r="AS21" s="42" t="s">
        <v>10</v>
      </c>
      <c r="AT21" s="43" t="s">
        <v>10</v>
      </c>
      <c r="AU21" s="98" t="s">
        <v>9</v>
      </c>
      <c r="AV21" s="42" t="s">
        <v>9</v>
      </c>
      <c r="AW21" s="46" t="s">
        <v>9</v>
      </c>
      <c r="AX21" s="43" t="s">
        <v>9</v>
      </c>
      <c r="AY21" s="44" t="s">
        <v>10</v>
      </c>
    </row>
    <row r="22" spans="2:51" ht="15" customHeight="1" x14ac:dyDescent="0.2">
      <c r="B22" s="147"/>
      <c r="C22" s="148"/>
      <c r="D22" s="149"/>
      <c r="E22" s="186">
        <f>NPV($I$7,E23:E47)</f>
        <v>0</v>
      </c>
      <c r="F22" s="150">
        <f>NPV($I$7,F23:F47)</f>
        <v>0</v>
      </c>
      <c r="G22" s="151"/>
      <c r="H22" s="152"/>
      <c r="I22" s="152"/>
      <c r="J22" s="152"/>
      <c r="K22" s="149"/>
      <c r="L22" s="153">
        <f>+NPV(I7,L23:L47)</f>
        <v>0</v>
      </c>
      <c r="M22" s="154">
        <f>NPV($I$7,M23:M47)</f>
        <v>0</v>
      </c>
      <c r="N22" s="155"/>
      <c r="O22" s="147"/>
      <c r="P22" s="156"/>
      <c r="Q22" s="152">
        <f>NPV($I$7,Q23:Q47)</f>
        <v>0</v>
      </c>
      <c r="R22" s="150">
        <f>NPV($I$7,R23:R47)</f>
        <v>0</v>
      </c>
      <c r="S22" s="152"/>
      <c r="T22" s="150"/>
      <c r="U22" s="157">
        <f>NPV($I$7,U23:U47)</f>
        <v>0</v>
      </c>
      <c r="V22" s="155"/>
      <c r="W22" s="147"/>
      <c r="X22" s="156"/>
      <c r="Y22" s="152"/>
      <c r="Z22" s="150"/>
      <c r="AA22" s="158"/>
      <c r="AB22" s="159"/>
      <c r="AC22" s="159"/>
      <c r="AD22" s="160"/>
      <c r="AE22" s="154">
        <f>NPV($I$7,AE23:AE47)</f>
        <v>0</v>
      </c>
      <c r="AF22" s="161"/>
      <c r="AG22" s="147"/>
      <c r="AH22" s="156"/>
      <c r="AI22" s="152"/>
      <c r="AJ22" s="150"/>
      <c r="AK22" s="162"/>
      <c r="AL22" s="162"/>
      <c r="AM22" s="162"/>
      <c r="AN22" s="156"/>
      <c r="AO22" s="157">
        <f>NPV($I$7,AO23:AO47)</f>
        <v>0</v>
      </c>
      <c r="AP22" s="161"/>
      <c r="AQ22" s="147"/>
      <c r="AR22" s="156"/>
      <c r="AS22" s="163"/>
      <c r="AT22" s="150"/>
      <c r="AU22" s="158"/>
      <c r="AV22" s="162"/>
      <c r="AW22" s="162"/>
      <c r="AX22" s="156"/>
      <c r="AY22" s="157">
        <f>NPV($I$7,AY23:AY47)</f>
        <v>0</v>
      </c>
    </row>
    <row r="23" spans="2:51" ht="15" customHeight="1" x14ac:dyDescent="0.2">
      <c r="B23" s="168">
        <v>2019</v>
      </c>
      <c r="C23" s="164">
        <v>0</v>
      </c>
      <c r="D23" s="124">
        <f t="shared" ref="D23:D47" si="0">$C23/(1-VarmetapFjernvarme)</f>
        <v>0</v>
      </c>
      <c r="E23" s="175">
        <v>0</v>
      </c>
      <c r="F23" s="165">
        <v>0</v>
      </c>
      <c r="G23" s="123">
        <f>IF(ISBLANK($C$12),0,D23*$F$12/$G$12)</f>
        <v>0</v>
      </c>
      <c r="H23" s="123">
        <f>IF(ISBLANK($C$13),0,D23*$F$13/$G$13)</f>
        <v>0</v>
      </c>
      <c r="I23" s="123">
        <f>IF(ISBLANK($C$14),0,D23*$F$14/$G$14)</f>
        <v>0</v>
      </c>
      <c r="J23" s="123">
        <f>IF(ISBLANK($C$15),0,D23*$F$15/$G$15)</f>
        <v>0</v>
      </c>
      <c r="K23" s="123">
        <f>IF(ISBLANK($C$16),0,D23*$F$16/$G$16)</f>
        <v>0</v>
      </c>
      <c r="L23" s="166">
        <v>0</v>
      </c>
      <c r="M23" s="130">
        <f>+E23+F23+G23*$H$12+H23*$H$13+I23*$H$14+J23*$H$15+K23*$H$16+L23</f>
        <v>0</v>
      </c>
      <c r="N23" s="125"/>
      <c r="O23" s="119">
        <v>2019</v>
      </c>
      <c r="P23" s="124">
        <f t="shared" ref="P23:P47" si="1">+X23+AH23+AR23</f>
        <v>0</v>
      </c>
      <c r="Q23" s="129">
        <f t="shared" ref="Q23:Q47" si="2">+Y23+AI23+AS23</f>
        <v>0</v>
      </c>
      <c r="R23" s="124">
        <f t="shared" ref="R23:R47" si="3">+Z23+AJ23+AT23</f>
        <v>0</v>
      </c>
      <c r="S23" s="129">
        <f>+AA23+AK23+AU23</f>
        <v>0</v>
      </c>
      <c r="T23" s="172">
        <f>+AB23+AN23+AX23</f>
        <v>0</v>
      </c>
      <c r="U23" s="130">
        <f t="shared" ref="U23:U47" si="4">+AE23+AO23+AY23</f>
        <v>0</v>
      </c>
      <c r="V23" s="63"/>
      <c r="W23" s="119">
        <v>2019</v>
      </c>
      <c r="X23" s="133">
        <v>0</v>
      </c>
      <c r="Y23" s="134">
        <v>0</v>
      </c>
      <c r="Z23" s="135">
        <f t="shared" ref="Z23:Z47" si="5">$X23*$Y$16/1000</f>
        <v>0</v>
      </c>
      <c r="AA23" s="136">
        <f>IF(ISBLANK($X$12),0,X23*$Z$12/$AA$12)</f>
        <v>0</v>
      </c>
      <c r="AB23" s="137">
        <f>IF(ISBLANK($X$13),0,X23*$Z$13/$AA$13)</f>
        <v>0</v>
      </c>
      <c r="AC23" s="137">
        <f>IF(ISBLANK($X$14),0,X23*$Z$14/$AA$14)</f>
        <v>0</v>
      </c>
      <c r="AD23" s="135">
        <f>IF(ISBLANK($X$15),0,X23*$Z$15/$AA$15)</f>
        <v>0</v>
      </c>
      <c r="AE23" s="138">
        <f>+Y23+Z23+AA23*$AB$12+AB23*$AB$13+AC23*$AB$14+AD23*$AB$15</f>
        <v>0</v>
      </c>
      <c r="AG23" s="119">
        <v>2019</v>
      </c>
      <c r="AH23" s="133">
        <v>0</v>
      </c>
      <c r="AI23" s="134">
        <v>0</v>
      </c>
      <c r="AJ23" s="135">
        <f t="shared" ref="AJ23:AJ47" si="6">+$AH23*$AI$16/1000</f>
        <v>0</v>
      </c>
      <c r="AK23" s="137">
        <f>IF(ISBLANK($AH$12),0,AH23*$AK$12/$AL$12)</f>
        <v>0</v>
      </c>
      <c r="AL23" s="137">
        <f>IF(ISBLANK($AH$13),0,$AH23*$AK$13/$AL$13)</f>
        <v>0</v>
      </c>
      <c r="AM23" s="137">
        <f>IF(ISBLANK($AH$14),0,$AH23*$AK$14/$AL$14)</f>
        <v>0</v>
      </c>
      <c r="AN23" s="135">
        <f>IF(ISBLANK($AH$15),0,$AH23*$AK$15/$AL$15)</f>
        <v>0</v>
      </c>
      <c r="AO23" s="138">
        <f>+AI23+AJ23+AK23*$AM$12+AL23*$AM$13+AM23*$AM$14+AN23*$AM$15</f>
        <v>0</v>
      </c>
      <c r="AQ23" s="119">
        <v>2019</v>
      </c>
      <c r="AR23" s="133">
        <v>0</v>
      </c>
      <c r="AS23" s="134">
        <v>0</v>
      </c>
      <c r="AT23" s="135">
        <f t="shared" ref="AT23:AT47" si="7">$AR23*$AS$16/1000</f>
        <v>0</v>
      </c>
      <c r="AU23" s="136">
        <f>IF(ISBLANK($AR$12),0,AR23*$AU$12/$AV$12)</f>
        <v>0</v>
      </c>
      <c r="AV23" s="137">
        <f>IF(ISBLANK($AR$13),0,AS23*$AU$13/$AV$13)</f>
        <v>0</v>
      </c>
      <c r="AW23" s="137">
        <f>IF(ISBLANK($AR$14),0,AT23*$AU$14/$AV$14)</f>
        <v>0</v>
      </c>
      <c r="AX23" s="135">
        <f>IF(ISBLANK($AR$15),0,AU23*$AU$15/$AV$15)</f>
        <v>0</v>
      </c>
      <c r="AY23" s="138">
        <f>+AS23+AT23+AU23*$AW$12+AV23*$AW$13+AW23*$AW$14+AX23*$AW$15</f>
        <v>0</v>
      </c>
    </row>
    <row r="24" spans="2:51" ht="15" customHeight="1" x14ac:dyDescent="0.2">
      <c r="B24" s="169">
        <f>IF($B$23="","",B23+1)</f>
        <v>2020</v>
      </c>
      <c r="C24" s="164">
        <v>0</v>
      </c>
      <c r="D24" s="124">
        <f>$C24/(1-VarmetapFjernvarme)</f>
        <v>0</v>
      </c>
      <c r="E24" s="166">
        <v>0</v>
      </c>
      <c r="F24" s="165">
        <v>0</v>
      </c>
      <c r="G24" s="123">
        <f>IF(ISBLANK($C$12),0,D24*$F$12/$G$12)</f>
        <v>0</v>
      </c>
      <c r="H24" s="123">
        <f>IF(ISBLANK($C$13),0,D24*$F$13/$G$13)</f>
        <v>0</v>
      </c>
      <c r="I24" s="123">
        <f>IF(ISBLANK($C$14),0,D24*$F$14/$G$14)</f>
        <v>0</v>
      </c>
      <c r="J24" s="123">
        <f>IF(ISBLANK($C$15),0,D24*$F$15/$G$15)</f>
        <v>0</v>
      </c>
      <c r="K24" s="124">
        <f t="shared" ref="K24:K47" si="8">IF(ISBLANK($C$16),0,D24*$F$16/$G$16)</f>
        <v>0</v>
      </c>
      <c r="L24" s="166">
        <v>0</v>
      </c>
      <c r="M24" s="130">
        <f>+E24+F24+G24*$H$12+H24*$H$13+I24*$H$14+J24*$H$15+K24*$H$16+L24</f>
        <v>0</v>
      </c>
      <c r="N24" s="126"/>
      <c r="O24" s="120">
        <f>IF($B$23="","",O23+1)</f>
        <v>2020</v>
      </c>
      <c r="P24" s="124">
        <f t="shared" si="1"/>
        <v>0</v>
      </c>
      <c r="Q24" s="129">
        <f t="shared" si="2"/>
        <v>0</v>
      </c>
      <c r="R24" s="124">
        <f t="shared" si="3"/>
        <v>0</v>
      </c>
      <c r="S24" s="129">
        <f t="shared" ref="S24:S47" si="9">+AA24+AK24+AU24</f>
        <v>0</v>
      </c>
      <c r="T24" s="172">
        <f t="shared" ref="T24:T47" si="10">+AB24+AN24+AX24</f>
        <v>0</v>
      </c>
      <c r="U24" s="130">
        <f>+AE24+AO24+AY24</f>
        <v>0</v>
      </c>
      <c r="V24" s="33"/>
      <c r="W24" s="120">
        <f>IF($B$23="","",W23+1)</f>
        <v>2020</v>
      </c>
      <c r="X24" s="133">
        <v>0</v>
      </c>
      <c r="Y24" s="134">
        <v>0</v>
      </c>
      <c r="Z24" s="135">
        <f t="shared" si="5"/>
        <v>0</v>
      </c>
      <c r="AA24" s="136">
        <f t="shared" ref="AA24:AA47" si="11">IF(ISBLANK($X$12),0,X24*$Z$12/$AA$12)</f>
        <v>0</v>
      </c>
      <c r="AB24" s="137">
        <f t="shared" ref="AB24:AB47" si="12">IF(ISBLANK($X$13),0,X24*$Z$13/$AA$13)</f>
        <v>0</v>
      </c>
      <c r="AC24" s="137">
        <f>IF(ISBLANK($X$14),0,X24*$Z$14/$AA$14)</f>
        <v>0</v>
      </c>
      <c r="AD24" s="135">
        <f t="shared" ref="AD24:AD47" si="13">IF(ISBLANK($X$15),0,X24*$Z$15/$AA$15)</f>
        <v>0</v>
      </c>
      <c r="AE24" s="138">
        <f>+Y24+Z24+AA24*$AB$12+AB24*$AB$13+AC24*$AB$14+AD24*$AB$15</f>
        <v>0</v>
      </c>
      <c r="AG24" s="120">
        <f>IF($B$23="","",AG23+1)</f>
        <v>2020</v>
      </c>
      <c r="AH24" s="133">
        <v>0</v>
      </c>
      <c r="AI24" s="134">
        <v>0</v>
      </c>
      <c r="AJ24" s="135">
        <f t="shared" si="6"/>
        <v>0</v>
      </c>
      <c r="AK24" s="137">
        <f t="shared" ref="AK24:AK47" si="14">IF(ISBLANK($AH$12),0,AH24*$AK$12/$AL$12)</f>
        <v>0</v>
      </c>
      <c r="AL24" s="137">
        <f t="shared" ref="AL24:AL47" si="15">IF(ISBLANK($AH$13),0,$AH24*$AK$13/$AL$13)</f>
        <v>0</v>
      </c>
      <c r="AM24" s="137">
        <f t="shared" ref="AM24:AM47" si="16">IF(ISBLANK($AH$14),0,$AH24*$AK$14/$AL$14)</f>
        <v>0</v>
      </c>
      <c r="AN24" s="135">
        <f t="shared" ref="AN24:AN47" si="17">IF(ISBLANK($AH$15),0,$AH24*$AK$15/$AL$15)</f>
        <v>0</v>
      </c>
      <c r="AO24" s="138">
        <f>+AI24+AJ24+AK24*$AM$12+AL24*$AM$13+AM24*$AM$14+AN24*$AM$15</f>
        <v>0</v>
      </c>
      <c r="AQ24" s="120">
        <f>IF($B$23="","",AQ23+1)</f>
        <v>2020</v>
      </c>
      <c r="AR24" s="133">
        <v>0</v>
      </c>
      <c r="AS24" s="134">
        <v>0</v>
      </c>
      <c r="AT24" s="135">
        <f t="shared" si="7"/>
        <v>0</v>
      </c>
      <c r="AU24" s="136">
        <f t="shared" ref="AU24:AU47" si="18">IF(ISBLANK($AR$12),0,AR24*$AU$12/$AV$12)</f>
        <v>0</v>
      </c>
      <c r="AV24" s="137">
        <f t="shared" ref="AV24:AV47" si="19">IF(ISBLANK($AR$13),0,AS24*$AU$13/$AV$13)</f>
        <v>0</v>
      </c>
      <c r="AW24" s="137">
        <f t="shared" ref="AW24:AW47" si="20">IF(ISBLANK($AR$14),0,AT24*$AU$14/$AV$14)</f>
        <v>0</v>
      </c>
      <c r="AX24" s="135">
        <f t="shared" ref="AX24:AX47" si="21">IF(ISBLANK($AR$15),0,AU24*$AU$15/$AV$15)</f>
        <v>0</v>
      </c>
      <c r="AY24" s="138">
        <f t="shared" ref="AY24:AY47" si="22">+AS24+AT24+AU24*$AW$12+AV24*$AW$13+AW24*$AW$14+AX24*$AW$15</f>
        <v>0</v>
      </c>
    </row>
    <row r="25" spans="2:51" ht="15" customHeight="1" x14ac:dyDescent="0.2">
      <c r="B25" s="169">
        <f t="shared" ref="B25:B47" si="23">IF($B$23="","",B24+1)</f>
        <v>2021</v>
      </c>
      <c r="C25" s="164">
        <v>0</v>
      </c>
      <c r="D25" s="124">
        <f>$C25/(1-VarmetapFjernvarme)</f>
        <v>0</v>
      </c>
      <c r="E25" s="166">
        <v>0</v>
      </c>
      <c r="F25" s="165">
        <v>0</v>
      </c>
      <c r="G25" s="123">
        <f t="shared" ref="G25:G47" si="24">IF(ISBLANK($C$12),0,D25*$F$12/$G$12)</f>
        <v>0</v>
      </c>
      <c r="H25" s="123">
        <f t="shared" ref="H25:H47" si="25">IF(ISBLANK($C$13),0,D25*$F$13/$G$13)</f>
        <v>0</v>
      </c>
      <c r="I25" s="123">
        <f t="shared" ref="I25:I47" si="26">IF(ISBLANK($C$14),0,D25*$F$14/$G$14)</f>
        <v>0</v>
      </c>
      <c r="J25" s="123">
        <f t="shared" ref="J25:J47" si="27">IF(ISBLANK($C$15),0,D25*$F$15/$G$15)</f>
        <v>0</v>
      </c>
      <c r="K25" s="124">
        <f t="shared" si="8"/>
        <v>0</v>
      </c>
      <c r="L25" s="166">
        <v>0</v>
      </c>
      <c r="M25" s="130">
        <f t="shared" ref="M25:M47" si="28">+E25+F25+G25*$H$12+H25*$H$13+I25*$H$14+J25*$H$15+K25*$H$16+L25</f>
        <v>0</v>
      </c>
      <c r="N25" s="126"/>
      <c r="O25" s="120">
        <f t="shared" ref="O25:O47" si="29">IF($B$23="","",O24+1)</f>
        <v>2021</v>
      </c>
      <c r="P25" s="124">
        <f t="shared" si="1"/>
        <v>0</v>
      </c>
      <c r="Q25" s="129">
        <f t="shared" si="2"/>
        <v>0</v>
      </c>
      <c r="R25" s="124">
        <f t="shared" si="3"/>
        <v>0</v>
      </c>
      <c r="S25" s="123">
        <f t="shared" si="9"/>
        <v>0</v>
      </c>
      <c r="T25" s="124">
        <f t="shared" si="10"/>
        <v>0</v>
      </c>
      <c r="U25" s="130">
        <f t="shared" si="4"/>
        <v>0</v>
      </c>
      <c r="V25" s="33"/>
      <c r="W25" s="120">
        <f t="shared" ref="W25:W47" si="30">IF($B$23="","",W24+1)</f>
        <v>2021</v>
      </c>
      <c r="X25" s="133">
        <v>0</v>
      </c>
      <c r="Y25" s="134">
        <v>0</v>
      </c>
      <c r="Z25" s="135">
        <f t="shared" si="5"/>
        <v>0</v>
      </c>
      <c r="AA25" s="136">
        <f t="shared" si="11"/>
        <v>0</v>
      </c>
      <c r="AB25" s="137">
        <f t="shared" si="12"/>
        <v>0</v>
      </c>
      <c r="AC25" s="137">
        <f t="shared" ref="AC25:AC47" si="31">IF(ISBLANK($X$14),0,X25*$Z$14/$AA$14)</f>
        <v>0</v>
      </c>
      <c r="AD25" s="135">
        <f t="shared" si="13"/>
        <v>0</v>
      </c>
      <c r="AE25" s="138">
        <f t="shared" ref="AE25:AE47" si="32">+Y25+Z25+AA25*$AB$12+AB25*$AB$13+AC25*$AB$14+AD25*$AB$15</f>
        <v>0</v>
      </c>
      <c r="AG25" s="120">
        <f t="shared" ref="AG25:AG47" si="33">IF($B$23="","",AG24+1)</f>
        <v>2021</v>
      </c>
      <c r="AH25" s="133">
        <v>0</v>
      </c>
      <c r="AI25" s="134">
        <v>0</v>
      </c>
      <c r="AJ25" s="135">
        <f t="shared" si="6"/>
        <v>0</v>
      </c>
      <c r="AK25" s="137">
        <f t="shared" si="14"/>
        <v>0</v>
      </c>
      <c r="AL25" s="137">
        <f t="shared" si="15"/>
        <v>0</v>
      </c>
      <c r="AM25" s="137">
        <f t="shared" si="16"/>
        <v>0</v>
      </c>
      <c r="AN25" s="135">
        <f t="shared" si="17"/>
        <v>0</v>
      </c>
      <c r="AO25" s="138">
        <f>+AI25+AJ25+AK25*$AM$12+AL25*$AM$13+AM25*$AM$14+AN25*$AM$15</f>
        <v>0</v>
      </c>
      <c r="AQ25" s="120">
        <f t="shared" ref="AQ25:AQ47" si="34">IF($B$23="","",AQ24+1)</f>
        <v>2021</v>
      </c>
      <c r="AR25" s="133">
        <v>0</v>
      </c>
      <c r="AS25" s="134">
        <v>0</v>
      </c>
      <c r="AT25" s="135">
        <f t="shared" si="7"/>
        <v>0</v>
      </c>
      <c r="AU25" s="136">
        <f t="shared" si="18"/>
        <v>0</v>
      </c>
      <c r="AV25" s="137">
        <f t="shared" si="19"/>
        <v>0</v>
      </c>
      <c r="AW25" s="137">
        <f t="shared" si="20"/>
        <v>0</v>
      </c>
      <c r="AX25" s="135">
        <f t="shared" si="21"/>
        <v>0</v>
      </c>
      <c r="AY25" s="138">
        <f t="shared" si="22"/>
        <v>0</v>
      </c>
    </row>
    <row r="26" spans="2:51" ht="15" customHeight="1" x14ac:dyDescent="0.2">
      <c r="B26" s="169">
        <f t="shared" si="23"/>
        <v>2022</v>
      </c>
      <c r="C26" s="164">
        <v>0</v>
      </c>
      <c r="D26" s="124">
        <f t="shared" si="0"/>
        <v>0</v>
      </c>
      <c r="E26" s="166">
        <v>0</v>
      </c>
      <c r="F26" s="165">
        <v>0</v>
      </c>
      <c r="G26" s="123">
        <f t="shared" si="24"/>
        <v>0</v>
      </c>
      <c r="H26" s="123">
        <f t="shared" si="25"/>
        <v>0</v>
      </c>
      <c r="I26" s="123">
        <f t="shared" si="26"/>
        <v>0</v>
      </c>
      <c r="J26" s="123">
        <f t="shared" si="27"/>
        <v>0</v>
      </c>
      <c r="K26" s="124">
        <f t="shared" si="8"/>
        <v>0</v>
      </c>
      <c r="L26" s="166">
        <v>0</v>
      </c>
      <c r="M26" s="130">
        <f t="shared" si="28"/>
        <v>0</v>
      </c>
      <c r="N26" s="126"/>
      <c r="O26" s="120">
        <f t="shared" si="29"/>
        <v>2022</v>
      </c>
      <c r="P26" s="124">
        <f t="shared" si="1"/>
        <v>0</v>
      </c>
      <c r="Q26" s="129">
        <f t="shared" si="2"/>
        <v>0</v>
      </c>
      <c r="R26" s="124">
        <f t="shared" si="3"/>
        <v>0</v>
      </c>
      <c r="S26" s="123">
        <f t="shared" si="9"/>
        <v>0</v>
      </c>
      <c r="T26" s="124">
        <f t="shared" si="10"/>
        <v>0</v>
      </c>
      <c r="U26" s="130">
        <f t="shared" si="4"/>
        <v>0</v>
      </c>
      <c r="V26" s="33"/>
      <c r="W26" s="120">
        <f t="shared" si="30"/>
        <v>2022</v>
      </c>
      <c r="X26" s="133">
        <v>0</v>
      </c>
      <c r="Y26" s="134">
        <v>0</v>
      </c>
      <c r="Z26" s="135">
        <f t="shared" si="5"/>
        <v>0</v>
      </c>
      <c r="AA26" s="136">
        <f t="shared" si="11"/>
        <v>0</v>
      </c>
      <c r="AB26" s="137">
        <f t="shared" si="12"/>
        <v>0</v>
      </c>
      <c r="AC26" s="137">
        <f t="shared" si="31"/>
        <v>0</v>
      </c>
      <c r="AD26" s="135">
        <f t="shared" si="13"/>
        <v>0</v>
      </c>
      <c r="AE26" s="138">
        <f t="shared" si="32"/>
        <v>0</v>
      </c>
      <c r="AG26" s="120">
        <f t="shared" si="33"/>
        <v>2022</v>
      </c>
      <c r="AH26" s="133">
        <v>0</v>
      </c>
      <c r="AI26" s="134">
        <v>0</v>
      </c>
      <c r="AJ26" s="135">
        <f t="shared" si="6"/>
        <v>0</v>
      </c>
      <c r="AK26" s="137">
        <f t="shared" si="14"/>
        <v>0</v>
      </c>
      <c r="AL26" s="137">
        <f t="shared" si="15"/>
        <v>0</v>
      </c>
      <c r="AM26" s="137">
        <f t="shared" si="16"/>
        <v>0</v>
      </c>
      <c r="AN26" s="135">
        <f t="shared" si="17"/>
        <v>0</v>
      </c>
      <c r="AO26" s="138">
        <f t="shared" ref="AO26:AO47" si="35">+AI26+AJ26+AK26*$AM$12+AL26*$AM$13+AM26*$AM$14+AN26*$AM$15</f>
        <v>0</v>
      </c>
      <c r="AQ26" s="120">
        <f t="shared" si="34"/>
        <v>2022</v>
      </c>
      <c r="AR26" s="133">
        <v>0</v>
      </c>
      <c r="AS26" s="134">
        <v>0</v>
      </c>
      <c r="AT26" s="135">
        <f t="shared" si="7"/>
        <v>0</v>
      </c>
      <c r="AU26" s="136">
        <f t="shared" si="18"/>
        <v>0</v>
      </c>
      <c r="AV26" s="137">
        <f t="shared" si="19"/>
        <v>0</v>
      </c>
      <c r="AW26" s="137">
        <f t="shared" si="20"/>
        <v>0</v>
      </c>
      <c r="AX26" s="135">
        <f t="shared" si="21"/>
        <v>0</v>
      </c>
      <c r="AY26" s="138">
        <f t="shared" si="22"/>
        <v>0</v>
      </c>
    </row>
    <row r="27" spans="2:51" ht="15" customHeight="1" x14ac:dyDescent="0.2">
      <c r="B27" s="169">
        <f t="shared" si="23"/>
        <v>2023</v>
      </c>
      <c r="C27" s="164">
        <v>0</v>
      </c>
      <c r="D27" s="124">
        <f t="shared" si="0"/>
        <v>0</v>
      </c>
      <c r="E27" s="166">
        <v>0</v>
      </c>
      <c r="F27" s="165">
        <v>0</v>
      </c>
      <c r="G27" s="123">
        <f t="shared" si="24"/>
        <v>0</v>
      </c>
      <c r="H27" s="123">
        <f t="shared" si="25"/>
        <v>0</v>
      </c>
      <c r="I27" s="123">
        <f t="shared" si="26"/>
        <v>0</v>
      </c>
      <c r="J27" s="123">
        <f t="shared" si="27"/>
        <v>0</v>
      </c>
      <c r="K27" s="124">
        <f t="shared" si="8"/>
        <v>0</v>
      </c>
      <c r="L27" s="166">
        <v>0</v>
      </c>
      <c r="M27" s="130">
        <f t="shared" si="28"/>
        <v>0</v>
      </c>
      <c r="N27" s="126"/>
      <c r="O27" s="120">
        <f t="shared" si="29"/>
        <v>2023</v>
      </c>
      <c r="P27" s="124">
        <f t="shared" si="1"/>
        <v>0</v>
      </c>
      <c r="Q27" s="129">
        <f t="shared" si="2"/>
        <v>0</v>
      </c>
      <c r="R27" s="124">
        <f t="shared" si="3"/>
        <v>0</v>
      </c>
      <c r="S27" s="123">
        <f t="shared" si="9"/>
        <v>0</v>
      </c>
      <c r="T27" s="124">
        <f t="shared" si="10"/>
        <v>0</v>
      </c>
      <c r="U27" s="130">
        <f t="shared" si="4"/>
        <v>0</v>
      </c>
      <c r="V27" s="33"/>
      <c r="W27" s="120">
        <f t="shared" si="30"/>
        <v>2023</v>
      </c>
      <c r="X27" s="133">
        <v>0</v>
      </c>
      <c r="Y27" s="134">
        <v>0</v>
      </c>
      <c r="Z27" s="135">
        <f t="shared" si="5"/>
        <v>0</v>
      </c>
      <c r="AA27" s="136">
        <f t="shared" si="11"/>
        <v>0</v>
      </c>
      <c r="AB27" s="137">
        <f t="shared" si="12"/>
        <v>0</v>
      </c>
      <c r="AC27" s="137">
        <f t="shared" si="31"/>
        <v>0</v>
      </c>
      <c r="AD27" s="135">
        <f t="shared" si="13"/>
        <v>0</v>
      </c>
      <c r="AE27" s="138">
        <f>+Y27+Z27+AA27*$AB$12+AB27*$AB$13+AC27*$AB$14+AD27*$AB$15</f>
        <v>0</v>
      </c>
      <c r="AG27" s="120">
        <f t="shared" si="33"/>
        <v>2023</v>
      </c>
      <c r="AH27" s="133">
        <v>0</v>
      </c>
      <c r="AI27" s="134">
        <v>0</v>
      </c>
      <c r="AJ27" s="135">
        <f t="shared" si="6"/>
        <v>0</v>
      </c>
      <c r="AK27" s="137">
        <f t="shared" si="14"/>
        <v>0</v>
      </c>
      <c r="AL27" s="137">
        <f t="shared" si="15"/>
        <v>0</v>
      </c>
      <c r="AM27" s="137">
        <f t="shared" si="16"/>
        <v>0</v>
      </c>
      <c r="AN27" s="135">
        <f t="shared" si="17"/>
        <v>0</v>
      </c>
      <c r="AO27" s="138">
        <f t="shared" si="35"/>
        <v>0</v>
      </c>
      <c r="AQ27" s="120">
        <f t="shared" si="34"/>
        <v>2023</v>
      </c>
      <c r="AR27" s="133">
        <v>0</v>
      </c>
      <c r="AS27" s="134">
        <v>0</v>
      </c>
      <c r="AT27" s="135">
        <f t="shared" si="7"/>
        <v>0</v>
      </c>
      <c r="AU27" s="136">
        <f t="shared" si="18"/>
        <v>0</v>
      </c>
      <c r="AV27" s="137">
        <f t="shared" si="19"/>
        <v>0</v>
      </c>
      <c r="AW27" s="137">
        <f t="shared" si="20"/>
        <v>0</v>
      </c>
      <c r="AX27" s="135">
        <f t="shared" si="21"/>
        <v>0</v>
      </c>
      <c r="AY27" s="138">
        <f t="shared" si="22"/>
        <v>0</v>
      </c>
    </row>
    <row r="28" spans="2:51" ht="15" customHeight="1" x14ac:dyDescent="0.2">
      <c r="B28" s="169">
        <f t="shared" si="23"/>
        <v>2024</v>
      </c>
      <c r="C28" s="164">
        <v>0</v>
      </c>
      <c r="D28" s="124">
        <f t="shared" si="0"/>
        <v>0</v>
      </c>
      <c r="E28" s="166">
        <v>0</v>
      </c>
      <c r="F28" s="165">
        <v>0</v>
      </c>
      <c r="G28" s="123">
        <f>IF(ISBLANK($C$12),0,D28*$F$12/$G$12)</f>
        <v>0</v>
      </c>
      <c r="H28" s="123">
        <f t="shared" si="25"/>
        <v>0</v>
      </c>
      <c r="I28" s="123">
        <f t="shared" si="26"/>
        <v>0</v>
      </c>
      <c r="J28" s="123">
        <f t="shared" si="27"/>
        <v>0</v>
      </c>
      <c r="K28" s="124">
        <f t="shared" si="8"/>
        <v>0</v>
      </c>
      <c r="L28" s="166">
        <v>0</v>
      </c>
      <c r="M28" s="130">
        <f>+E28+F28+G28*$H$12+H28*$H$13+I28*$H$14+J28*$H$15+K28*$H$16+L28</f>
        <v>0</v>
      </c>
      <c r="N28" s="126"/>
      <c r="O28" s="120">
        <f t="shared" si="29"/>
        <v>2024</v>
      </c>
      <c r="P28" s="124">
        <f t="shared" si="1"/>
        <v>0</v>
      </c>
      <c r="Q28" s="129">
        <f t="shared" si="2"/>
        <v>0</v>
      </c>
      <c r="R28" s="124">
        <f t="shared" si="3"/>
        <v>0</v>
      </c>
      <c r="S28" s="123">
        <f>+AA28+AK28+AU28</f>
        <v>0</v>
      </c>
      <c r="T28" s="124">
        <f t="shared" si="10"/>
        <v>0</v>
      </c>
      <c r="U28" s="130">
        <f t="shared" si="4"/>
        <v>0</v>
      </c>
      <c r="V28" s="33"/>
      <c r="W28" s="120">
        <f t="shared" si="30"/>
        <v>2024</v>
      </c>
      <c r="X28" s="133">
        <v>0</v>
      </c>
      <c r="Y28" s="134">
        <v>0</v>
      </c>
      <c r="Z28" s="135">
        <f t="shared" si="5"/>
        <v>0</v>
      </c>
      <c r="AA28" s="136">
        <f>IF(ISBLANK($X$12),0,X28*$Z$12/$AA$12)</f>
        <v>0</v>
      </c>
      <c r="AB28" s="137">
        <f t="shared" si="12"/>
        <v>0</v>
      </c>
      <c r="AC28" s="137">
        <f t="shared" si="31"/>
        <v>0</v>
      </c>
      <c r="AD28" s="135">
        <f t="shared" si="13"/>
        <v>0</v>
      </c>
      <c r="AE28" s="138">
        <f t="shared" si="32"/>
        <v>0</v>
      </c>
      <c r="AG28" s="120">
        <f t="shared" si="33"/>
        <v>2024</v>
      </c>
      <c r="AH28" s="133">
        <v>0</v>
      </c>
      <c r="AI28" s="134">
        <v>0</v>
      </c>
      <c r="AJ28" s="135">
        <f t="shared" si="6"/>
        <v>0</v>
      </c>
      <c r="AK28" s="137">
        <f>IF(ISBLANK($AH$12),0,AH28*$AK$12/$AL$12)</f>
        <v>0</v>
      </c>
      <c r="AL28" s="137">
        <f t="shared" si="15"/>
        <v>0</v>
      </c>
      <c r="AM28" s="137">
        <f t="shared" si="16"/>
        <v>0</v>
      </c>
      <c r="AN28" s="135">
        <f t="shared" si="17"/>
        <v>0</v>
      </c>
      <c r="AO28" s="138">
        <f t="shared" si="35"/>
        <v>0</v>
      </c>
      <c r="AQ28" s="120">
        <f t="shared" si="34"/>
        <v>2024</v>
      </c>
      <c r="AR28" s="133">
        <v>0</v>
      </c>
      <c r="AS28" s="134">
        <v>0</v>
      </c>
      <c r="AT28" s="135">
        <f t="shared" si="7"/>
        <v>0</v>
      </c>
      <c r="AU28" s="136">
        <f t="shared" si="18"/>
        <v>0</v>
      </c>
      <c r="AV28" s="137">
        <f t="shared" si="19"/>
        <v>0</v>
      </c>
      <c r="AW28" s="137">
        <f t="shared" si="20"/>
        <v>0</v>
      </c>
      <c r="AX28" s="135">
        <f t="shared" si="21"/>
        <v>0</v>
      </c>
      <c r="AY28" s="138">
        <f t="shared" si="22"/>
        <v>0</v>
      </c>
    </row>
    <row r="29" spans="2:51" ht="15" customHeight="1" x14ac:dyDescent="0.2">
      <c r="B29" s="169">
        <f t="shared" si="23"/>
        <v>2025</v>
      </c>
      <c r="C29" s="164">
        <v>0</v>
      </c>
      <c r="D29" s="124">
        <f t="shared" si="0"/>
        <v>0</v>
      </c>
      <c r="E29" s="165">
        <v>0</v>
      </c>
      <c r="F29" s="165">
        <v>0</v>
      </c>
      <c r="G29" s="123">
        <f t="shared" si="24"/>
        <v>0</v>
      </c>
      <c r="H29" s="123">
        <f t="shared" si="25"/>
        <v>0</v>
      </c>
      <c r="I29" s="123">
        <f t="shared" si="26"/>
        <v>0</v>
      </c>
      <c r="J29" s="123">
        <f t="shared" si="27"/>
        <v>0</v>
      </c>
      <c r="K29" s="124">
        <f t="shared" si="8"/>
        <v>0</v>
      </c>
      <c r="L29" s="166">
        <v>0</v>
      </c>
      <c r="M29" s="130">
        <f t="shared" si="28"/>
        <v>0</v>
      </c>
      <c r="N29" s="126"/>
      <c r="O29" s="120">
        <f t="shared" si="29"/>
        <v>2025</v>
      </c>
      <c r="P29" s="124">
        <f t="shared" si="1"/>
        <v>0</v>
      </c>
      <c r="Q29" s="129">
        <f t="shared" si="2"/>
        <v>0</v>
      </c>
      <c r="R29" s="124">
        <f t="shared" si="3"/>
        <v>0</v>
      </c>
      <c r="S29" s="123">
        <f t="shared" si="9"/>
        <v>0</v>
      </c>
      <c r="T29" s="124">
        <f t="shared" si="10"/>
        <v>0</v>
      </c>
      <c r="U29" s="130">
        <f t="shared" si="4"/>
        <v>0</v>
      </c>
      <c r="V29" s="33"/>
      <c r="W29" s="120">
        <f t="shared" si="30"/>
        <v>2025</v>
      </c>
      <c r="X29" s="133">
        <v>0</v>
      </c>
      <c r="Y29" s="134">
        <v>0</v>
      </c>
      <c r="Z29" s="135">
        <f t="shared" si="5"/>
        <v>0</v>
      </c>
      <c r="AA29" s="136">
        <f t="shared" si="11"/>
        <v>0</v>
      </c>
      <c r="AB29" s="137">
        <f t="shared" si="12"/>
        <v>0</v>
      </c>
      <c r="AC29" s="137">
        <f t="shared" si="31"/>
        <v>0</v>
      </c>
      <c r="AD29" s="135">
        <f t="shared" si="13"/>
        <v>0</v>
      </c>
      <c r="AE29" s="138">
        <f t="shared" si="32"/>
        <v>0</v>
      </c>
      <c r="AG29" s="120">
        <f t="shared" si="33"/>
        <v>2025</v>
      </c>
      <c r="AH29" s="133">
        <v>0</v>
      </c>
      <c r="AI29" s="134">
        <v>0</v>
      </c>
      <c r="AJ29" s="135">
        <f t="shared" si="6"/>
        <v>0</v>
      </c>
      <c r="AK29" s="137">
        <f t="shared" si="14"/>
        <v>0</v>
      </c>
      <c r="AL29" s="137">
        <f t="shared" si="15"/>
        <v>0</v>
      </c>
      <c r="AM29" s="137">
        <f t="shared" si="16"/>
        <v>0</v>
      </c>
      <c r="AN29" s="135">
        <f t="shared" si="17"/>
        <v>0</v>
      </c>
      <c r="AO29" s="138">
        <f t="shared" si="35"/>
        <v>0</v>
      </c>
      <c r="AQ29" s="120">
        <f t="shared" si="34"/>
        <v>2025</v>
      </c>
      <c r="AR29" s="133">
        <v>0</v>
      </c>
      <c r="AS29" s="134">
        <v>0</v>
      </c>
      <c r="AT29" s="135">
        <f t="shared" si="7"/>
        <v>0</v>
      </c>
      <c r="AU29" s="136">
        <f t="shared" si="18"/>
        <v>0</v>
      </c>
      <c r="AV29" s="137">
        <f t="shared" si="19"/>
        <v>0</v>
      </c>
      <c r="AW29" s="137">
        <f t="shared" si="20"/>
        <v>0</v>
      </c>
      <c r="AX29" s="135">
        <f t="shared" si="21"/>
        <v>0</v>
      </c>
      <c r="AY29" s="138">
        <f t="shared" si="22"/>
        <v>0</v>
      </c>
    </row>
    <row r="30" spans="2:51" ht="15" customHeight="1" x14ac:dyDescent="0.2">
      <c r="B30" s="169">
        <f t="shared" si="23"/>
        <v>2026</v>
      </c>
      <c r="C30" s="164">
        <v>0</v>
      </c>
      <c r="D30" s="124">
        <f t="shared" si="0"/>
        <v>0</v>
      </c>
      <c r="E30" s="165">
        <v>0</v>
      </c>
      <c r="F30" s="165">
        <v>0</v>
      </c>
      <c r="G30" s="123">
        <f t="shared" si="24"/>
        <v>0</v>
      </c>
      <c r="H30" s="123">
        <f t="shared" si="25"/>
        <v>0</v>
      </c>
      <c r="I30" s="123">
        <f t="shared" si="26"/>
        <v>0</v>
      </c>
      <c r="J30" s="123">
        <f t="shared" si="27"/>
        <v>0</v>
      </c>
      <c r="K30" s="124">
        <f t="shared" si="8"/>
        <v>0</v>
      </c>
      <c r="L30" s="166">
        <v>0</v>
      </c>
      <c r="M30" s="130">
        <f t="shared" si="28"/>
        <v>0</v>
      </c>
      <c r="N30" s="126"/>
      <c r="O30" s="120">
        <f t="shared" si="29"/>
        <v>2026</v>
      </c>
      <c r="P30" s="124">
        <f t="shared" si="1"/>
        <v>0</v>
      </c>
      <c r="Q30" s="129">
        <f t="shared" si="2"/>
        <v>0</v>
      </c>
      <c r="R30" s="124">
        <f t="shared" si="3"/>
        <v>0</v>
      </c>
      <c r="S30" s="123">
        <f t="shared" si="9"/>
        <v>0</v>
      </c>
      <c r="T30" s="124">
        <f t="shared" si="10"/>
        <v>0</v>
      </c>
      <c r="U30" s="130">
        <f t="shared" si="4"/>
        <v>0</v>
      </c>
      <c r="V30" s="33"/>
      <c r="W30" s="120">
        <f t="shared" si="30"/>
        <v>2026</v>
      </c>
      <c r="X30" s="133">
        <v>0</v>
      </c>
      <c r="Y30" s="134">
        <v>0</v>
      </c>
      <c r="Z30" s="135">
        <f t="shared" si="5"/>
        <v>0</v>
      </c>
      <c r="AA30" s="136">
        <f t="shared" si="11"/>
        <v>0</v>
      </c>
      <c r="AB30" s="137">
        <f t="shared" si="12"/>
        <v>0</v>
      </c>
      <c r="AC30" s="137">
        <f t="shared" si="31"/>
        <v>0</v>
      </c>
      <c r="AD30" s="135">
        <f t="shared" si="13"/>
        <v>0</v>
      </c>
      <c r="AE30" s="138">
        <f t="shared" si="32"/>
        <v>0</v>
      </c>
      <c r="AG30" s="120">
        <f t="shared" si="33"/>
        <v>2026</v>
      </c>
      <c r="AH30" s="133">
        <v>0</v>
      </c>
      <c r="AI30" s="134">
        <v>0</v>
      </c>
      <c r="AJ30" s="135">
        <f t="shared" si="6"/>
        <v>0</v>
      </c>
      <c r="AK30" s="137">
        <f t="shared" si="14"/>
        <v>0</v>
      </c>
      <c r="AL30" s="137">
        <f t="shared" si="15"/>
        <v>0</v>
      </c>
      <c r="AM30" s="137">
        <f t="shared" si="16"/>
        <v>0</v>
      </c>
      <c r="AN30" s="135">
        <f t="shared" si="17"/>
        <v>0</v>
      </c>
      <c r="AO30" s="138">
        <f t="shared" si="35"/>
        <v>0</v>
      </c>
      <c r="AQ30" s="120">
        <f t="shared" si="34"/>
        <v>2026</v>
      </c>
      <c r="AR30" s="133">
        <v>0</v>
      </c>
      <c r="AS30" s="134">
        <v>0</v>
      </c>
      <c r="AT30" s="135">
        <f t="shared" si="7"/>
        <v>0</v>
      </c>
      <c r="AU30" s="136">
        <f t="shared" si="18"/>
        <v>0</v>
      </c>
      <c r="AV30" s="137">
        <f t="shared" si="19"/>
        <v>0</v>
      </c>
      <c r="AW30" s="137">
        <f t="shared" si="20"/>
        <v>0</v>
      </c>
      <c r="AX30" s="135">
        <f t="shared" si="21"/>
        <v>0</v>
      </c>
      <c r="AY30" s="138">
        <f t="shared" si="22"/>
        <v>0</v>
      </c>
    </row>
    <row r="31" spans="2:51" ht="15" customHeight="1" x14ac:dyDescent="0.2">
      <c r="B31" s="169">
        <f t="shared" si="23"/>
        <v>2027</v>
      </c>
      <c r="C31" s="164">
        <v>0</v>
      </c>
      <c r="D31" s="124">
        <f t="shared" si="0"/>
        <v>0</v>
      </c>
      <c r="E31" s="165">
        <v>0</v>
      </c>
      <c r="F31" s="165">
        <v>0</v>
      </c>
      <c r="G31" s="123">
        <f t="shared" si="24"/>
        <v>0</v>
      </c>
      <c r="H31" s="123">
        <f t="shared" si="25"/>
        <v>0</v>
      </c>
      <c r="I31" s="123">
        <f t="shared" si="26"/>
        <v>0</v>
      </c>
      <c r="J31" s="123">
        <f t="shared" si="27"/>
        <v>0</v>
      </c>
      <c r="K31" s="124">
        <f t="shared" si="8"/>
        <v>0</v>
      </c>
      <c r="L31" s="166">
        <v>0</v>
      </c>
      <c r="M31" s="130">
        <f t="shared" si="28"/>
        <v>0</v>
      </c>
      <c r="N31" s="126"/>
      <c r="O31" s="120">
        <f t="shared" si="29"/>
        <v>2027</v>
      </c>
      <c r="P31" s="124">
        <f t="shared" si="1"/>
        <v>0</v>
      </c>
      <c r="Q31" s="129">
        <f t="shared" si="2"/>
        <v>0</v>
      </c>
      <c r="R31" s="124">
        <f t="shared" si="3"/>
        <v>0</v>
      </c>
      <c r="S31" s="123">
        <f t="shared" si="9"/>
        <v>0</v>
      </c>
      <c r="T31" s="124">
        <f t="shared" si="10"/>
        <v>0</v>
      </c>
      <c r="U31" s="130">
        <f t="shared" si="4"/>
        <v>0</v>
      </c>
      <c r="V31" s="33"/>
      <c r="W31" s="120">
        <f t="shared" si="30"/>
        <v>2027</v>
      </c>
      <c r="X31" s="133">
        <v>0</v>
      </c>
      <c r="Y31" s="134">
        <v>0</v>
      </c>
      <c r="Z31" s="135">
        <f t="shared" si="5"/>
        <v>0</v>
      </c>
      <c r="AA31" s="136">
        <f t="shared" si="11"/>
        <v>0</v>
      </c>
      <c r="AB31" s="137">
        <f t="shared" si="12"/>
        <v>0</v>
      </c>
      <c r="AC31" s="137">
        <f t="shared" si="31"/>
        <v>0</v>
      </c>
      <c r="AD31" s="135">
        <f t="shared" si="13"/>
        <v>0</v>
      </c>
      <c r="AE31" s="138">
        <f t="shared" si="32"/>
        <v>0</v>
      </c>
      <c r="AG31" s="120">
        <f t="shared" si="33"/>
        <v>2027</v>
      </c>
      <c r="AH31" s="133">
        <v>0</v>
      </c>
      <c r="AI31" s="134">
        <v>0</v>
      </c>
      <c r="AJ31" s="135">
        <f t="shared" si="6"/>
        <v>0</v>
      </c>
      <c r="AK31" s="137">
        <f t="shared" si="14"/>
        <v>0</v>
      </c>
      <c r="AL31" s="137">
        <f t="shared" si="15"/>
        <v>0</v>
      </c>
      <c r="AM31" s="137">
        <f t="shared" si="16"/>
        <v>0</v>
      </c>
      <c r="AN31" s="135">
        <f t="shared" si="17"/>
        <v>0</v>
      </c>
      <c r="AO31" s="138">
        <f t="shared" si="35"/>
        <v>0</v>
      </c>
      <c r="AQ31" s="120">
        <f t="shared" si="34"/>
        <v>2027</v>
      </c>
      <c r="AR31" s="133">
        <v>0</v>
      </c>
      <c r="AS31" s="134">
        <v>0</v>
      </c>
      <c r="AT31" s="135">
        <f t="shared" si="7"/>
        <v>0</v>
      </c>
      <c r="AU31" s="136">
        <f t="shared" si="18"/>
        <v>0</v>
      </c>
      <c r="AV31" s="137">
        <f t="shared" si="19"/>
        <v>0</v>
      </c>
      <c r="AW31" s="137">
        <f t="shared" si="20"/>
        <v>0</v>
      </c>
      <c r="AX31" s="135">
        <f t="shared" si="21"/>
        <v>0</v>
      </c>
      <c r="AY31" s="138">
        <f t="shared" si="22"/>
        <v>0</v>
      </c>
    </row>
    <row r="32" spans="2:51" ht="15" customHeight="1" x14ac:dyDescent="0.2">
      <c r="B32" s="169">
        <f t="shared" si="23"/>
        <v>2028</v>
      </c>
      <c r="C32" s="164">
        <v>0</v>
      </c>
      <c r="D32" s="124">
        <f t="shared" si="0"/>
        <v>0</v>
      </c>
      <c r="E32" s="165">
        <v>0</v>
      </c>
      <c r="F32" s="165">
        <v>0</v>
      </c>
      <c r="G32" s="123">
        <f t="shared" si="24"/>
        <v>0</v>
      </c>
      <c r="H32" s="123">
        <f t="shared" si="25"/>
        <v>0</v>
      </c>
      <c r="I32" s="123">
        <f t="shared" si="26"/>
        <v>0</v>
      </c>
      <c r="J32" s="123">
        <f t="shared" si="27"/>
        <v>0</v>
      </c>
      <c r="K32" s="124">
        <f t="shared" si="8"/>
        <v>0</v>
      </c>
      <c r="L32" s="166">
        <v>0</v>
      </c>
      <c r="M32" s="130">
        <f t="shared" si="28"/>
        <v>0</v>
      </c>
      <c r="N32" s="126"/>
      <c r="O32" s="120">
        <f t="shared" si="29"/>
        <v>2028</v>
      </c>
      <c r="P32" s="124">
        <f t="shared" si="1"/>
        <v>0</v>
      </c>
      <c r="Q32" s="129">
        <f t="shared" si="2"/>
        <v>0</v>
      </c>
      <c r="R32" s="124">
        <f t="shared" si="3"/>
        <v>0</v>
      </c>
      <c r="S32" s="123">
        <f t="shared" si="9"/>
        <v>0</v>
      </c>
      <c r="T32" s="124">
        <f t="shared" si="10"/>
        <v>0</v>
      </c>
      <c r="U32" s="130">
        <f t="shared" si="4"/>
        <v>0</v>
      </c>
      <c r="V32" s="33"/>
      <c r="W32" s="120">
        <f t="shared" si="30"/>
        <v>2028</v>
      </c>
      <c r="X32" s="133">
        <v>0</v>
      </c>
      <c r="Y32" s="134">
        <v>0</v>
      </c>
      <c r="Z32" s="135">
        <f t="shared" si="5"/>
        <v>0</v>
      </c>
      <c r="AA32" s="136">
        <f t="shared" si="11"/>
        <v>0</v>
      </c>
      <c r="AB32" s="137">
        <f t="shared" si="12"/>
        <v>0</v>
      </c>
      <c r="AC32" s="137">
        <f t="shared" si="31"/>
        <v>0</v>
      </c>
      <c r="AD32" s="135">
        <f t="shared" si="13"/>
        <v>0</v>
      </c>
      <c r="AE32" s="138">
        <f t="shared" si="32"/>
        <v>0</v>
      </c>
      <c r="AG32" s="120">
        <f t="shared" si="33"/>
        <v>2028</v>
      </c>
      <c r="AH32" s="133">
        <v>0</v>
      </c>
      <c r="AI32" s="134">
        <v>0</v>
      </c>
      <c r="AJ32" s="135">
        <f t="shared" si="6"/>
        <v>0</v>
      </c>
      <c r="AK32" s="137">
        <f t="shared" si="14"/>
        <v>0</v>
      </c>
      <c r="AL32" s="137">
        <f t="shared" si="15"/>
        <v>0</v>
      </c>
      <c r="AM32" s="137">
        <f t="shared" si="16"/>
        <v>0</v>
      </c>
      <c r="AN32" s="135">
        <f t="shared" si="17"/>
        <v>0</v>
      </c>
      <c r="AO32" s="138">
        <f t="shared" si="35"/>
        <v>0</v>
      </c>
      <c r="AQ32" s="120">
        <f t="shared" si="34"/>
        <v>2028</v>
      </c>
      <c r="AR32" s="133">
        <v>0</v>
      </c>
      <c r="AS32" s="134">
        <v>0</v>
      </c>
      <c r="AT32" s="135">
        <f t="shared" si="7"/>
        <v>0</v>
      </c>
      <c r="AU32" s="136">
        <f t="shared" si="18"/>
        <v>0</v>
      </c>
      <c r="AV32" s="137">
        <f t="shared" si="19"/>
        <v>0</v>
      </c>
      <c r="AW32" s="137">
        <f t="shared" si="20"/>
        <v>0</v>
      </c>
      <c r="AX32" s="135">
        <f t="shared" si="21"/>
        <v>0</v>
      </c>
      <c r="AY32" s="138">
        <f t="shared" si="22"/>
        <v>0</v>
      </c>
    </row>
    <row r="33" spans="2:51" ht="15" customHeight="1" x14ac:dyDescent="0.2">
      <c r="B33" s="169">
        <f t="shared" si="23"/>
        <v>2029</v>
      </c>
      <c r="C33" s="164">
        <v>0</v>
      </c>
      <c r="D33" s="124">
        <f t="shared" si="0"/>
        <v>0</v>
      </c>
      <c r="E33" s="165">
        <v>0</v>
      </c>
      <c r="F33" s="165">
        <v>0</v>
      </c>
      <c r="G33" s="123">
        <f t="shared" si="24"/>
        <v>0</v>
      </c>
      <c r="H33" s="123">
        <f t="shared" si="25"/>
        <v>0</v>
      </c>
      <c r="I33" s="123">
        <f t="shared" si="26"/>
        <v>0</v>
      </c>
      <c r="J33" s="123">
        <f t="shared" si="27"/>
        <v>0</v>
      </c>
      <c r="K33" s="124">
        <f t="shared" si="8"/>
        <v>0</v>
      </c>
      <c r="L33" s="166">
        <v>0</v>
      </c>
      <c r="M33" s="130">
        <f t="shared" si="28"/>
        <v>0</v>
      </c>
      <c r="N33" s="126"/>
      <c r="O33" s="120">
        <f t="shared" si="29"/>
        <v>2029</v>
      </c>
      <c r="P33" s="124">
        <f t="shared" si="1"/>
        <v>0</v>
      </c>
      <c r="Q33" s="129">
        <f t="shared" si="2"/>
        <v>0</v>
      </c>
      <c r="R33" s="124">
        <f t="shared" si="3"/>
        <v>0</v>
      </c>
      <c r="S33" s="123">
        <f t="shared" si="9"/>
        <v>0</v>
      </c>
      <c r="T33" s="124">
        <f t="shared" si="10"/>
        <v>0</v>
      </c>
      <c r="U33" s="130">
        <f t="shared" si="4"/>
        <v>0</v>
      </c>
      <c r="V33" s="33"/>
      <c r="W33" s="120">
        <f t="shared" si="30"/>
        <v>2029</v>
      </c>
      <c r="X33" s="133">
        <v>0</v>
      </c>
      <c r="Y33" s="134">
        <v>0</v>
      </c>
      <c r="Z33" s="135">
        <f t="shared" si="5"/>
        <v>0</v>
      </c>
      <c r="AA33" s="136">
        <f t="shared" si="11"/>
        <v>0</v>
      </c>
      <c r="AB33" s="137">
        <f t="shared" si="12"/>
        <v>0</v>
      </c>
      <c r="AC33" s="137">
        <f t="shared" si="31"/>
        <v>0</v>
      </c>
      <c r="AD33" s="135">
        <f t="shared" si="13"/>
        <v>0</v>
      </c>
      <c r="AE33" s="138">
        <f t="shared" si="32"/>
        <v>0</v>
      </c>
      <c r="AG33" s="120">
        <f t="shared" si="33"/>
        <v>2029</v>
      </c>
      <c r="AH33" s="133">
        <v>0</v>
      </c>
      <c r="AI33" s="134">
        <v>0</v>
      </c>
      <c r="AJ33" s="135">
        <f t="shared" si="6"/>
        <v>0</v>
      </c>
      <c r="AK33" s="137">
        <f t="shared" si="14"/>
        <v>0</v>
      </c>
      <c r="AL33" s="137">
        <f t="shared" si="15"/>
        <v>0</v>
      </c>
      <c r="AM33" s="137">
        <f t="shared" si="16"/>
        <v>0</v>
      </c>
      <c r="AN33" s="135">
        <f t="shared" si="17"/>
        <v>0</v>
      </c>
      <c r="AO33" s="138">
        <f t="shared" si="35"/>
        <v>0</v>
      </c>
      <c r="AQ33" s="120">
        <f t="shared" si="34"/>
        <v>2029</v>
      </c>
      <c r="AR33" s="133">
        <v>0</v>
      </c>
      <c r="AS33" s="134">
        <v>0</v>
      </c>
      <c r="AT33" s="135">
        <f t="shared" si="7"/>
        <v>0</v>
      </c>
      <c r="AU33" s="136">
        <f t="shared" si="18"/>
        <v>0</v>
      </c>
      <c r="AV33" s="137">
        <f t="shared" si="19"/>
        <v>0</v>
      </c>
      <c r="AW33" s="137">
        <f t="shared" si="20"/>
        <v>0</v>
      </c>
      <c r="AX33" s="135">
        <f t="shared" si="21"/>
        <v>0</v>
      </c>
      <c r="AY33" s="138">
        <f t="shared" si="22"/>
        <v>0</v>
      </c>
    </row>
    <row r="34" spans="2:51" ht="15" customHeight="1" x14ac:dyDescent="0.2">
      <c r="B34" s="169">
        <f t="shared" si="23"/>
        <v>2030</v>
      </c>
      <c r="C34" s="164">
        <v>0</v>
      </c>
      <c r="D34" s="124">
        <f t="shared" si="0"/>
        <v>0</v>
      </c>
      <c r="E34" s="165">
        <v>0</v>
      </c>
      <c r="F34" s="165">
        <v>0</v>
      </c>
      <c r="G34" s="123">
        <f t="shared" si="24"/>
        <v>0</v>
      </c>
      <c r="H34" s="123">
        <f t="shared" si="25"/>
        <v>0</v>
      </c>
      <c r="I34" s="123">
        <f t="shared" si="26"/>
        <v>0</v>
      </c>
      <c r="J34" s="123">
        <f t="shared" si="27"/>
        <v>0</v>
      </c>
      <c r="K34" s="124">
        <f t="shared" si="8"/>
        <v>0</v>
      </c>
      <c r="L34" s="166">
        <v>0</v>
      </c>
      <c r="M34" s="130">
        <f t="shared" si="28"/>
        <v>0</v>
      </c>
      <c r="N34" s="126"/>
      <c r="O34" s="120">
        <f t="shared" si="29"/>
        <v>2030</v>
      </c>
      <c r="P34" s="124">
        <f t="shared" si="1"/>
        <v>0</v>
      </c>
      <c r="Q34" s="129">
        <f t="shared" si="2"/>
        <v>0</v>
      </c>
      <c r="R34" s="124">
        <f t="shared" si="3"/>
        <v>0</v>
      </c>
      <c r="S34" s="123">
        <f t="shared" si="9"/>
        <v>0</v>
      </c>
      <c r="T34" s="124">
        <f t="shared" si="10"/>
        <v>0</v>
      </c>
      <c r="U34" s="130">
        <f t="shared" si="4"/>
        <v>0</v>
      </c>
      <c r="V34" s="33"/>
      <c r="W34" s="120">
        <f t="shared" si="30"/>
        <v>2030</v>
      </c>
      <c r="X34" s="133">
        <v>0</v>
      </c>
      <c r="Y34" s="134">
        <v>0</v>
      </c>
      <c r="Z34" s="135">
        <f t="shared" si="5"/>
        <v>0</v>
      </c>
      <c r="AA34" s="136">
        <f t="shared" si="11"/>
        <v>0</v>
      </c>
      <c r="AB34" s="137">
        <f t="shared" si="12"/>
        <v>0</v>
      </c>
      <c r="AC34" s="137">
        <f t="shared" si="31"/>
        <v>0</v>
      </c>
      <c r="AD34" s="135">
        <f t="shared" si="13"/>
        <v>0</v>
      </c>
      <c r="AE34" s="138">
        <f t="shared" si="32"/>
        <v>0</v>
      </c>
      <c r="AG34" s="120">
        <f t="shared" si="33"/>
        <v>2030</v>
      </c>
      <c r="AH34" s="133">
        <v>0</v>
      </c>
      <c r="AI34" s="134">
        <v>0</v>
      </c>
      <c r="AJ34" s="135">
        <f t="shared" si="6"/>
        <v>0</v>
      </c>
      <c r="AK34" s="137">
        <f t="shared" si="14"/>
        <v>0</v>
      </c>
      <c r="AL34" s="137">
        <f t="shared" si="15"/>
        <v>0</v>
      </c>
      <c r="AM34" s="137">
        <f>IF(ISBLANK($AH$14),0,$AH34*$AK$14/$AL$14)</f>
        <v>0</v>
      </c>
      <c r="AN34" s="135">
        <f t="shared" si="17"/>
        <v>0</v>
      </c>
      <c r="AO34" s="138">
        <f t="shared" si="35"/>
        <v>0</v>
      </c>
      <c r="AQ34" s="120">
        <f t="shared" si="34"/>
        <v>2030</v>
      </c>
      <c r="AR34" s="133">
        <v>0</v>
      </c>
      <c r="AS34" s="134">
        <v>0</v>
      </c>
      <c r="AT34" s="135">
        <f t="shared" si="7"/>
        <v>0</v>
      </c>
      <c r="AU34" s="136">
        <f t="shared" si="18"/>
        <v>0</v>
      </c>
      <c r="AV34" s="137">
        <f t="shared" si="19"/>
        <v>0</v>
      </c>
      <c r="AW34" s="137">
        <f t="shared" si="20"/>
        <v>0</v>
      </c>
      <c r="AX34" s="135">
        <f t="shared" si="21"/>
        <v>0</v>
      </c>
      <c r="AY34" s="138">
        <f t="shared" si="22"/>
        <v>0</v>
      </c>
    </row>
    <row r="35" spans="2:51" ht="15" customHeight="1" x14ac:dyDescent="0.2">
      <c r="B35" s="169">
        <f t="shared" si="23"/>
        <v>2031</v>
      </c>
      <c r="C35" s="164">
        <v>0</v>
      </c>
      <c r="D35" s="124">
        <f t="shared" si="0"/>
        <v>0</v>
      </c>
      <c r="E35" s="165">
        <v>0</v>
      </c>
      <c r="F35" s="165">
        <v>0</v>
      </c>
      <c r="G35" s="123">
        <f t="shared" si="24"/>
        <v>0</v>
      </c>
      <c r="H35" s="123">
        <f t="shared" si="25"/>
        <v>0</v>
      </c>
      <c r="I35" s="123">
        <f t="shared" si="26"/>
        <v>0</v>
      </c>
      <c r="J35" s="123">
        <f t="shared" si="27"/>
        <v>0</v>
      </c>
      <c r="K35" s="124">
        <f t="shared" si="8"/>
        <v>0</v>
      </c>
      <c r="L35" s="166">
        <v>0</v>
      </c>
      <c r="M35" s="130">
        <f t="shared" si="28"/>
        <v>0</v>
      </c>
      <c r="N35" s="126"/>
      <c r="O35" s="120">
        <f t="shared" si="29"/>
        <v>2031</v>
      </c>
      <c r="P35" s="124">
        <f t="shared" si="1"/>
        <v>0</v>
      </c>
      <c r="Q35" s="129">
        <f t="shared" si="2"/>
        <v>0</v>
      </c>
      <c r="R35" s="124">
        <f t="shared" si="3"/>
        <v>0</v>
      </c>
      <c r="S35" s="123">
        <f t="shared" si="9"/>
        <v>0</v>
      </c>
      <c r="T35" s="124">
        <f t="shared" si="10"/>
        <v>0</v>
      </c>
      <c r="U35" s="130">
        <f t="shared" si="4"/>
        <v>0</v>
      </c>
      <c r="V35" s="33"/>
      <c r="W35" s="120">
        <f t="shared" si="30"/>
        <v>2031</v>
      </c>
      <c r="X35" s="133">
        <v>0</v>
      </c>
      <c r="Y35" s="134">
        <v>0</v>
      </c>
      <c r="Z35" s="135">
        <f t="shared" si="5"/>
        <v>0</v>
      </c>
      <c r="AA35" s="136">
        <f t="shared" si="11"/>
        <v>0</v>
      </c>
      <c r="AB35" s="137">
        <f t="shared" si="12"/>
        <v>0</v>
      </c>
      <c r="AC35" s="137">
        <f t="shared" si="31"/>
        <v>0</v>
      </c>
      <c r="AD35" s="135">
        <f t="shared" si="13"/>
        <v>0</v>
      </c>
      <c r="AE35" s="138">
        <f t="shared" si="32"/>
        <v>0</v>
      </c>
      <c r="AG35" s="120">
        <f t="shared" si="33"/>
        <v>2031</v>
      </c>
      <c r="AH35" s="133">
        <v>0</v>
      </c>
      <c r="AI35" s="134">
        <v>0</v>
      </c>
      <c r="AJ35" s="135">
        <f t="shared" si="6"/>
        <v>0</v>
      </c>
      <c r="AK35" s="137">
        <f t="shared" si="14"/>
        <v>0</v>
      </c>
      <c r="AL35" s="137">
        <f t="shared" si="15"/>
        <v>0</v>
      </c>
      <c r="AM35" s="137">
        <f t="shared" si="16"/>
        <v>0</v>
      </c>
      <c r="AN35" s="135">
        <f t="shared" si="17"/>
        <v>0</v>
      </c>
      <c r="AO35" s="138">
        <f t="shared" si="35"/>
        <v>0</v>
      </c>
      <c r="AQ35" s="120">
        <f t="shared" si="34"/>
        <v>2031</v>
      </c>
      <c r="AR35" s="133">
        <v>0</v>
      </c>
      <c r="AS35" s="134">
        <v>0</v>
      </c>
      <c r="AT35" s="135">
        <f t="shared" si="7"/>
        <v>0</v>
      </c>
      <c r="AU35" s="136">
        <f t="shared" si="18"/>
        <v>0</v>
      </c>
      <c r="AV35" s="137">
        <f t="shared" si="19"/>
        <v>0</v>
      </c>
      <c r="AW35" s="137">
        <f t="shared" si="20"/>
        <v>0</v>
      </c>
      <c r="AX35" s="135">
        <f t="shared" si="21"/>
        <v>0</v>
      </c>
      <c r="AY35" s="138">
        <f t="shared" si="22"/>
        <v>0</v>
      </c>
    </row>
    <row r="36" spans="2:51" ht="15" customHeight="1" x14ac:dyDescent="0.2">
      <c r="B36" s="169">
        <f t="shared" si="23"/>
        <v>2032</v>
      </c>
      <c r="C36" s="164">
        <v>0</v>
      </c>
      <c r="D36" s="124">
        <f t="shared" si="0"/>
        <v>0</v>
      </c>
      <c r="E36" s="165">
        <v>0</v>
      </c>
      <c r="F36" s="165">
        <v>0</v>
      </c>
      <c r="G36" s="123">
        <f t="shared" si="24"/>
        <v>0</v>
      </c>
      <c r="H36" s="123">
        <f t="shared" si="25"/>
        <v>0</v>
      </c>
      <c r="I36" s="123">
        <f t="shared" si="26"/>
        <v>0</v>
      </c>
      <c r="J36" s="123">
        <f t="shared" si="27"/>
        <v>0</v>
      </c>
      <c r="K36" s="124">
        <f t="shared" si="8"/>
        <v>0</v>
      </c>
      <c r="L36" s="166">
        <v>0</v>
      </c>
      <c r="M36" s="130">
        <f t="shared" si="28"/>
        <v>0</v>
      </c>
      <c r="N36" s="126"/>
      <c r="O36" s="120">
        <f t="shared" si="29"/>
        <v>2032</v>
      </c>
      <c r="P36" s="124">
        <f t="shared" si="1"/>
        <v>0</v>
      </c>
      <c r="Q36" s="129">
        <f t="shared" si="2"/>
        <v>0</v>
      </c>
      <c r="R36" s="124">
        <f t="shared" si="3"/>
        <v>0</v>
      </c>
      <c r="S36" s="123">
        <f t="shared" si="9"/>
        <v>0</v>
      </c>
      <c r="T36" s="124">
        <f t="shared" si="10"/>
        <v>0</v>
      </c>
      <c r="U36" s="130">
        <f t="shared" si="4"/>
        <v>0</v>
      </c>
      <c r="V36" s="33"/>
      <c r="W36" s="120">
        <f t="shared" si="30"/>
        <v>2032</v>
      </c>
      <c r="X36" s="133">
        <v>0</v>
      </c>
      <c r="Y36" s="134">
        <v>0</v>
      </c>
      <c r="Z36" s="135">
        <f t="shared" si="5"/>
        <v>0</v>
      </c>
      <c r="AA36" s="136">
        <f t="shared" si="11"/>
        <v>0</v>
      </c>
      <c r="AB36" s="137">
        <f t="shared" si="12"/>
        <v>0</v>
      </c>
      <c r="AC36" s="137">
        <f t="shared" si="31"/>
        <v>0</v>
      </c>
      <c r="AD36" s="135">
        <f t="shared" si="13"/>
        <v>0</v>
      </c>
      <c r="AE36" s="138">
        <f t="shared" si="32"/>
        <v>0</v>
      </c>
      <c r="AG36" s="120">
        <f t="shared" si="33"/>
        <v>2032</v>
      </c>
      <c r="AH36" s="133">
        <v>0</v>
      </c>
      <c r="AI36" s="134">
        <v>0</v>
      </c>
      <c r="AJ36" s="135">
        <f t="shared" si="6"/>
        <v>0</v>
      </c>
      <c r="AK36" s="137">
        <f t="shared" si="14"/>
        <v>0</v>
      </c>
      <c r="AL36" s="137">
        <f t="shared" si="15"/>
        <v>0</v>
      </c>
      <c r="AM36" s="137">
        <f t="shared" si="16"/>
        <v>0</v>
      </c>
      <c r="AN36" s="135">
        <f t="shared" si="17"/>
        <v>0</v>
      </c>
      <c r="AO36" s="138">
        <f t="shared" si="35"/>
        <v>0</v>
      </c>
      <c r="AQ36" s="120">
        <f t="shared" si="34"/>
        <v>2032</v>
      </c>
      <c r="AR36" s="133">
        <v>0</v>
      </c>
      <c r="AS36" s="134">
        <v>0</v>
      </c>
      <c r="AT36" s="135">
        <f t="shared" si="7"/>
        <v>0</v>
      </c>
      <c r="AU36" s="136">
        <f t="shared" si="18"/>
        <v>0</v>
      </c>
      <c r="AV36" s="137">
        <f t="shared" si="19"/>
        <v>0</v>
      </c>
      <c r="AW36" s="137">
        <f t="shared" si="20"/>
        <v>0</v>
      </c>
      <c r="AX36" s="135">
        <f t="shared" si="21"/>
        <v>0</v>
      </c>
      <c r="AY36" s="138">
        <f t="shared" si="22"/>
        <v>0</v>
      </c>
    </row>
    <row r="37" spans="2:51" ht="15" customHeight="1" x14ac:dyDescent="0.2">
      <c r="B37" s="169">
        <f t="shared" si="23"/>
        <v>2033</v>
      </c>
      <c r="C37" s="164">
        <v>0</v>
      </c>
      <c r="D37" s="124">
        <f t="shared" si="0"/>
        <v>0</v>
      </c>
      <c r="E37" s="165">
        <v>0</v>
      </c>
      <c r="F37" s="165">
        <v>0</v>
      </c>
      <c r="G37" s="123">
        <f t="shared" si="24"/>
        <v>0</v>
      </c>
      <c r="H37" s="123">
        <f t="shared" si="25"/>
        <v>0</v>
      </c>
      <c r="I37" s="123">
        <f t="shared" si="26"/>
        <v>0</v>
      </c>
      <c r="J37" s="123">
        <f t="shared" si="27"/>
        <v>0</v>
      </c>
      <c r="K37" s="124">
        <f t="shared" si="8"/>
        <v>0</v>
      </c>
      <c r="L37" s="166">
        <v>0</v>
      </c>
      <c r="M37" s="130">
        <f t="shared" si="28"/>
        <v>0</v>
      </c>
      <c r="N37" s="126"/>
      <c r="O37" s="120">
        <f t="shared" si="29"/>
        <v>2033</v>
      </c>
      <c r="P37" s="124">
        <f t="shared" si="1"/>
        <v>0</v>
      </c>
      <c r="Q37" s="129">
        <f t="shared" si="2"/>
        <v>0</v>
      </c>
      <c r="R37" s="124">
        <f t="shared" si="3"/>
        <v>0</v>
      </c>
      <c r="S37" s="123">
        <f t="shared" si="9"/>
        <v>0</v>
      </c>
      <c r="T37" s="124">
        <f t="shared" si="10"/>
        <v>0</v>
      </c>
      <c r="U37" s="130">
        <f t="shared" si="4"/>
        <v>0</v>
      </c>
      <c r="V37" s="33"/>
      <c r="W37" s="120">
        <f t="shared" si="30"/>
        <v>2033</v>
      </c>
      <c r="X37" s="133">
        <v>0</v>
      </c>
      <c r="Y37" s="134">
        <v>0</v>
      </c>
      <c r="Z37" s="135">
        <f t="shared" si="5"/>
        <v>0</v>
      </c>
      <c r="AA37" s="136">
        <f t="shared" si="11"/>
        <v>0</v>
      </c>
      <c r="AB37" s="137">
        <f t="shared" si="12"/>
        <v>0</v>
      </c>
      <c r="AC37" s="137">
        <f t="shared" si="31"/>
        <v>0</v>
      </c>
      <c r="AD37" s="135">
        <f t="shared" si="13"/>
        <v>0</v>
      </c>
      <c r="AE37" s="138">
        <f t="shared" si="32"/>
        <v>0</v>
      </c>
      <c r="AG37" s="120">
        <f t="shared" si="33"/>
        <v>2033</v>
      </c>
      <c r="AH37" s="133">
        <v>0</v>
      </c>
      <c r="AI37" s="134">
        <v>0</v>
      </c>
      <c r="AJ37" s="135">
        <f t="shared" si="6"/>
        <v>0</v>
      </c>
      <c r="AK37" s="137">
        <f t="shared" si="14"/>
        <v>0</v>
      </c>
      <c r="AL37" s="137">
        <f t="shared" si="15"/>
        <v>0</v>
      </c>
      <c r="AM37" s="137">
        <f t="shared" si="16"/>
        <v>0</v>
      </c>
      <c r="AN37" s="135">
        <f t="shared" si="17"/>
        <v>0</v>
      </c>
      <c r="AO37" s="138">
        <f t="shared" si="35"/>
        <v>0</v>
      </c>
      <c r="AQ37" s="120">
        <f t="shared" si="34"/>
        <v>2033</v>
      </c>
      <c r="AR37" s="133">
        <v>0</v>
      </c>
      <c r="AS37" s="134">
        <v>0</v>
      </c>
      <c r="AT37" s="135">
        <f t="shared" si="7"/>
        <v>0</v>
      </c>
      <c r="AU37" s="136">
        <f t="shared" si="18"/>
        <v>0</v>
      </c>
      <c r="AV37" s="137">
        <f t="shared" si="19"/>
        <v>0</v>
      </c>
      <c r="AW37" s="137">
        <f t="shared" si="20"/>
        <v>0</v>
      </c>
      <c r="AX37" s="135">
        <f t="shared" si="21"/>
        <v>0</v>
      </c>
      <c r="AY37" s="138">
        <f t="shared" si="22"/>
        <v>0</v>
      </c>
    </row>
    <row r="38" spans="2:51" ht="15" customHeight="1" x14ac:dyDescent="0.2">
      <c r="B38" s="169">
        <f t="shared" si="23"/>
        <v>2034</v>
      </c>
      <c r="C38" s="164">
        <v>0</v>
      </c>
      <c r="D38" s="124">
        <f t="shared" si="0"/>
        <v>0</v>
      </c>
      <c r="E38" s="165">
        <v>0</v>
      </c>
      <c r="F38" s="165">
        <v>0</v>
      </c>
      <c r="G38" s="123">
        <f t="shared" si="24"/>
        <v>0</v>
      </c>
      <c r="H38" s="123">
        <f t="shared" si="25"/>
        <v>0</v>
      </c>
      <c r="I38" s="123">
        <f t="shared" si="26"/>
        <v>0</v>
      </c>
      <c r="J38" s="123">
        <f t="shared" si="27"/>
        <v>0</v>
      </c>
      <c r="K38" s="124">
        <f t="shared" si="8"/>
        <v>0</v>
      </c>
      <c r="L38" s="166">
        <v>0</v>
      </c>
      <c r="M38" s="130">
        <f t="shared" si="28"/>
        <v>0</v>
      </c>
      <c r="N38" s="126"/>
      <c r="O38" s="120">
        <f t="shared" si="29"/>
        <v>2034</v>
      </c>
      <c r="P38" s="124">
        <f t="shared" si="1"/>
        <v>0</v>
      </c>
      <c r="Q38" s="129">
        <f t="shared" si="2"/>
        <v>0</v>
      </c>
      <c r="R38" s="124">
        <f t="shared" si="3"/>
        <v>0</v>
      </c>
      <c r="S38" s="123">
        <f t="shared" si="9"/>
        <v>0</v>
      </c>
      <c r="T38" s="124">
        <f t="shared" si="10"/>
        <v>0</v>
      </c>
      <c r="U38" s="130">
        <f t="shared" si="4"/>
        <v>0</v>
      </c>
      <c r="V38" s="33"/>
      <c r="W38" s="120">
        <f t="shared" si="30"/>
        <v>2034</v>
      </c>
      <c r="X38" s="133">
        <v>0</v>
      </c>
      <c r="Y38" s="134">
        <v>0</v>
      </c>
      <c r="Z38" s="135">
        <f t="shared" si="5"/>
        <v>0</v>
      </c>
      <c r="AA38" s="136">
        <f t="shared" si="11"/>
        <v>0</v>
      </c>
      <c r="AB38" s="137">
        <f t="shared" si="12"/>
        <v>0</v>
      </c>
      <c r="AC38" s="137">
        <f t="shared" si="31"/>
        <v>0</v>
      </c>
      <c r="AD38" s="135">
        <f t="shared" si="13"/>
        <v>0</v>
      </c>
      <c r="AE38" s="138">
        <f t="shared" si="32"/>
        <v>0</v>
      </c>
      <c r="AG38" s="120">
        <f t="shared" si="33"/>
        <v>2034</v>
      </c>
      <c r="AH38" s="133">
        <v>0</v>
      </c>
      <c r="AI38" s="134">
        <v>0</v>
      </c>
      <c r="AJ38" s="135">
        <f t="shared" si="6"/>
        <v>0</v>
      </c>
      <c r="AK38" s="137">
        <f t="shared" si="14"/>
        <v>0</v>
      </c>
      <c r="AL38" s="137">
        <f t="shared" si="15"/>
        <v>0</v>
      </c>
      <c r="AM38" s="137">
        <f t="shared" si="16"/>
        <v>0</v>
      </c>
      <c r="AN38" s="135">
        <f t="shared" si="17"/>
        <v>0</v>
      </c>
      <c r="AO38" s="138">
        <f t="shared" si="35"/>
        <v>0</v>
      </c>
      <c r="AQ38" s="120">
        <f t="shared" si="34"/>
        <v>2034</v>
      </c>
      <c r="AR38" s="133">
        <v>0</v>
      </c>
      <c r="AS38" s="134">
        <v>0</v>
      </c>
      <c r="AT38" s="135">
        <f t="shared" si="7"/>
        <v>0</v>
      </c>
      <c r="AU38" s="136">
        <f t="shared" si="18"/>
        <v>0</v>
      </c>
      <c r="AV38" s="137">
        <f t="shared" si="19"/>
        <v>0</v>
      </c>
      <c r="AW38" s="137">
        <f t="shared" si="20"/>
        <v>0</v>
      </c>
      <c r="AX38" s="135">
        <f t="shared" si="21"/>
        <v>0</v>
      </c>
      <c r="AY38" s="138">
        <f t="shared" si="22"/>
        <v>0</v>
      </c>
    </row>
    <row r="39" spans="2:51" ht="12.75" x14ac:dyDescent="0.2">
      <c r="B39" s="169">
        <f t="shared" si="23"/>
        <v>2035</v>
      </c>
      <c r="C39" s="164">
        <v>0</v>
      </c>
      <c r="D39" s="124">
        <f t="shared" si="0"/>
        <v>0</v>
      </c>
      <c r="E39" s="165">
        <v>0</v>
      </c>
      <c r="F39" s="165">
        <v>0</v>
      </c>
      <c r="G39" s="123">
        <f t="shared" si="24"/>
        <v>0</v>
      </c>
      <c r="H39" s="123">
        <f t="shared" si="25"/>
        <v>0</v>
      </c>
      <c r="I39" s="123">
        <f t="shared" si="26"/>
        <v>0</v>
      </c>
      <c r="J39" s="123">
        <f t="shared" si="27"/>
        <v>0</v>
      </c>
      <c r="K39" s="124">
        <f t="shared" si="8"/>
        <v>0</v>
      </c>
      <c r="L39" s="166">
        <v>0</v>
      </c>
      <c r="M39" s="130">
        <f t="shared" si="28"/>
        <v>0</v>
      </c>
      <c r="N39" s="126"/>
      <c r="O39" s="120">
        <f t="shared" si="29"/>
        <v>2035</v>
      </c>
      <c r="P39" s="124">
        <f t="shared" si="1"/>
        <v>0</v>
      </c>
      <c r="Q39" s="129">
        <f t="shared" si="2"/>
        <v>0</v>
      </c>
      <c r="R39" s="124">
        <f t="shared" si="3"/>
        <v>0</v>
      </c>
      <c r="S39" s="123">
        <f t="shared" si="9"/>
        <v>0</v>
      </c>
      <c r="T39" s="124">
        <f t="shared" si="10"/>
        <v>0</v>
      </c>
      <c r="U39" s="130">
        <f t="shared" si="4"/>
        <v>0</v>
      </c>
      <c r="V39" s="33"/>
      <c r="W39" s="120">
        <f t="shared" si="30"/>
        <v>2035</v>
      </c>
      <c r="X39" s="133">
        <v>0</v>
      </c>
      <c r="Y39" s="134">
        <v>0</v>
      </c>
      <c r="Z39" s="135">
        <f t="shared" si="5"/>
        <v>0</v>
      </c>
      <c r="AA39" s="136">
        <f t="shared" si="11"/>
        <v>0</v>
      </c>
      <c r="AB39" s="137">
        <f t="shared" si="12"/>
        <v>0</v>
      </c>
      <c r="AC39" s="137">
        <f t="shared" si="31"/>
        <v>0</v>
      </c>
      <c r="AD39" s="135">
        <f t="shared" si="13"/>
        <v>0</v>
      </c>
      <c r="AE39" s="138">
        <f t="shared" si="32"/>
        <v>0</v>
      </c>
      <c r="AG39" s="120">
        <f t="shared" si="33"/>
        <v>2035</v>
      </c>
      <c r="AH39" s="133">
        <v>0</v>
      </c>
      <c r="AI39" s="134">
        <v>0</v>
      </c>
      <c r="AJ39" s="135">
        <f t="shared" si="6"/>
        <v>0</v>
      </c>
      <c r="AK39" s="137">
        <f t="shared" si="14"/>
        <v>0</v>
      </c>
      <c r="AL39" s="137">
        <f t="shared" si="15"/>
        <v>0</v>
      </c>
      <c r="AM39" s="137">
        <f t="shared" si="16"/>
        <v>0</v>
      </c>
      <c r="AN39" s="135">
        <f t="shared" si="17"/>
        <v>0</v>
      </c>
      <c r="AO39" s="138">
        <f t="shared" si="35"/>
        <v>0</v>
      </c>
      <c r="AQ39" s="120">
        <f t="shared" si="34"/>
        <v>2035</v>
      </c>
      <c r="AR39" s="133">
        <v>0</v>
      </c>
      <c r="AS39" s="134">
        <v>0</v>
      </c>
      <c r="AT39" s="135">
        <f t="shared" si="7"/>
        <v>0</v>
      </c>
      <c r="AU39" s="136">
        <f t="shared" si="18"/>
        <v>0</v>
      </c>
      <c r="AV39" s="137">
        <f t="shared" si="19"/>
        <v>0</v>
      </c>
      <c r="AW39" s="137">
        <f t="shared" si="20"/>
        <v>0</v>
      </c>
      <c r="AX39" s="135">
        <f t="shared" si="21"/>
        <v>0</v>
      </c>
      <c r="AY39" s="138">
        <f t="shared" si="22"/>
        <v>0</v>
      </c>
    </row>
    <row r="40" spans="2:51" ht="12.75" x14ac:dyDescent="0.2">
      <c r="B40" s="169">
        <f t="shared" si="23"/>
        <v>2036</v>
      </c>
      <c r="C40" s="164">
        <v>0</v>
      </c>
      <c r="D40" s="124">
        <f t="shared" si="0"/>
        <v>0</v>
      </c>
      <c r="E40" s="165">
        <v>0</v>
      </c>
      <c r="F40" s="165">
        <v>0</v>
      </c>
      <c r="G40" s="123">
        <f t="shared" si="24"/>
        <v>0</v>
      </c>
      <c r="H40" s="123">
        <f t="shared" si="25"/>
        <v>0</v>
      </c>
      <c r="I40" s="123">
        <f t="shared" si="26"/>
        <v>0</v>
      </c>
      <c r="J40" s="123">
        <f t="shared" si="27"/>
        <v>0</v>
      </c>
      <c r="K40" s="124">
        <f t="shared" si="8"/>
        <v>0</v>
      </c>
      <c r="L40" s="166">
        <v>0</v>
      </c>
      <c r="M40" s="130">
        <f t="shared" si="28"/>
        <v>0</v>
      </c>
      <c r="N40" s="126"/>
      <c r="O40" s="120">
        <f t="shared" si="29"/>
        <v>2036</v>
      </c>
      <c r="P40" s="124">
        <f t="shared" si="1"/>
        <v>0</v>
      </c>
      <c r="Q40" s="129">
        <f t="shared" si="2"/>
        <v>0</v>
      </c>
      <c r="R40" s="124">
        <f t="shared" si="3"/>
        <v>0</v>
      </c>
      <c r="S40" s="123">
        <f t="shared" si="9"/>
        <v>0</v>
      </c>
      <c r="T40" s="124">
        <f t="shared" si="10"/>
        <v>0</v>
      </c>
      <c r="U40" s="130">
        <f t="shared" si="4"/>
        <v>0</v>
      </c>
      <c r="V40" s="33"/>
      <c r="W40" s="120">
        <f t="shared" si="30"/>
        <v>2036</v>
      </c>
      <c r="X40" s="133">
        <v>0</v>
      </c>
      <c r="Y40" s="134">
        <v>0</v>
      </c>
      <c r="Z40" s="135">
        <f t="shared" si="5"/>
        <v>0</v>
      </c>
      <c r="AA40" s="136">
        <f t="shared" si="11"/>
        <v>0</v>
      </c>
      <c r="AB40" s="137">
        <f t="shared" si="12"/>
        <v>0</v>
      </c>
      <c r="AC40" s="137">
        <f t="shared" si="31"/>
        <v>0</v>
      </c>
      <c r="AD40" s="135">
        <f t="shared" si="13"/>
        <v>0</v>
      </c>
      <c r="AE40" s="138">
        <f t="shared" si="32"/>
        <v>0</v>
      </c>
      <c r="AG40" s="120">
        <f t="shared" si="33"/>
        <v>2036</v>
      </c>
      <c r="AH40" s="133">
        <v>0</v>
      </c>
      <c r="AI40" s="134">
        <v>0</v>
      </c>
      <c r="AJ40" s="135">
        <f t="shared" si="6"/>
        <v>0</v>
      </c>
      <c r="AK40" s="137">
        <f t="shared" si="14"/>
        <v>0</v>
      </c>
      <c r="AL40" s="137">
        <f t="shared" si="15"/>
        <v>0</v>
      </c>
      <c r="AM40" s="137">
        <f t="shared" si="16"/>
        <v>0</v>
      </c>
      <c r="AN40" s="135">
        <f t="shared" si="17"/>
        <v>0</v>
      </c>
      <c r="AO40" s="138">
        <f t="shared" si="35"/>
        <v>0</v>
      </c>
      <c r="AQ40" s="120">
        <f t="shared" si="34"/>
        <v>2036</v>
      </c>
      <c r="AR40" s="133">
        <v>0</v>
      </c>
      <c r="AS40" s="134">
        <v>0</v>
      </c>
      <c r="AT40" s="135">
        <f t="shared" si="7"/>
        <v>0</v>
      </c>
      <c r="AU40" s="136">
        <f t="shared" si="18"/>
        <v>0</v>
      </c>
      <c r="AV40" s="137">
        <f t="shared" si="19"/>
        <v>0</v>
      </c>
      <c r="AW40" s="137">
        <f t="shared" si="20"/>
        <v>0</v>
      </c>
      <c r="AX40" s="135">
        <f t="shared" si="21"/>
        <v>0</v>
      </c>
      <c r="AY40" s="138">
        <f t="shared" si="22"/>
        <v>0</v>
      </c>
    </row>
    <row r="41" spans="2:51" ht="12.75" x14ac:dyDescent="0.2">
      <c r="B41" s="169">
        <f t="shared" si="23"/>
        <v>2037</v>
      </c>
      <c r="C41" s="164">
        <v>0</v>
      </c>
      <c r="D41" s="124">
        <f t="shared" si="0"/>
        <v>0</v>
      </c>
      <c r="E41" s="165">
        <v>0</v>
      </c>
      <c r="F41" s="165">
        <v>0</v>
      </c>
      <c r="G41" s="123">
        <f t="shared" si="24"/>
        <v>0</v>
      </c>
      <c r="H41" s="123">
        <f t="shared" si="25"/>
        <v>0</v>
      </c>
      <c r="I41" s="123">
        <f t="shared" si="26"/>
        <v>0</v>
      </c>
      <c r="J41" s="123">
        <f t="shared" si="27"/>
        <v>0</v>
      </c>
      <c r="K41" s="124">
        <f t="shared" si="8"/>
        <v>0</v>
      </c>
      <c r="L41" s="166">
        <v>0</v>
      </c>
      <c r="M41" s="130">
        <f t="shared" si="28"/>
        <v>0</v>
      </c>
      <c r="N41" s="126"/>
      <c r="O41" s="120">
        <f t="shared" si="29"/>
        <v>2037</v>
      </c>
      <c r="P41" s="124">
        <f t="shared" si="1"/>
        <v>0</v>
      </c>
      <c r="Q41" s="129">
        <f t="shared" si="2"/>
        <v>0</v>
      </c>
      <c r="R41" s="124">
        <f t="shared" si="3"/>
        <v>0</v>
      </c>
      <c r="S41" s="123">
        <f t="shared" si="9"/>
        <v>0</v>
      </c>
      <c r="T41" s="124">
        <f t="shared" si="10"/>
        <v>0</v>
      </c>
      <c r="U41" s="130">
        <f t="shared" si="4"/>
        <v>0</v>
      </c>
      <c r="V41" s="33"/>
      <c r="W41" s="120">
        <f t="shared" si="30"/>
        <v>2037</v>
      </c>
      <c r="X41" s="133">
        <v>0</v>
      </c>
      <c r="Y41" s="134">
        <v>0</v>
      </c>
      <c r="Z41" s="135">
        <f t="shared" si="5"/>
        <v>0</v>
      </c>
      <c r="AA41" s="136">
        <f t="shared" si="11"/>
        <v>0</v>
      </c>
      <c r="AB41" s="137">
        <f t="shared" si="12"/>
        <v>0</v>
      </c>
      <c r="AC41" s="137">
        <f t="shared" si="31"/>
        <v>0</v>
      </c>
      <c r="AD41" s="135">
        <f t="shared" si="13"/>
        <v>0</v>
      </c>
      <c r="AE41" s="138">
        <f t="shared" si="32"/>
        <v>0</v>
      </c>
      <c r="AG41" s="120">
        <f t="shared" si="33"/>
        <v>2037</v>
      </c>
      <c r="AH41" s="133">
        <v>0</v>
      </c>
      <c r="AI41" s="134">
        <v>0</v>
      </c>
      <c r="AJ41" s="135">
        <f t="shared" si="6"/>
        <v>0</v>
      </c>
      <c r="AK41" s="137">
        <f t="shared" si="14"/>
        <v>0</v>
      </c>
      <c r="AL41" s="137">
        <f t="shared" si="15"/>
        <v>0</v>
      </c>
      <c r="AM41" s="137">
        <f t="shared" si="16"/>
        <v>0</v>
      </c>
      <c r="AN41" s="135">
        <f t="shared" si="17"/>
        <v>0</v>
      </c>
      <c r="AO41" s="138">
        <f t="shared" si="35"/>
        <v>0</v>
      </c>
      <c r="AQ41" s="120">
        <f t="shared" si="34"/>
        <v>2037</v>
      </c>
      <c r="AR41" s="133">
        <v>0</v>
      </c>
      <c r="AS41" s="134">
        <v>0</v>
      </c>
      <c r="AT41" s="135">
        <f t="shared" si="7"/>
        <v>0</v>
      </c>
      <c r="AU41" s="136">
        <f t="shared" si="18"/>
        <v>0</v>
      </c>
      <c r="AV41" s="137">
        <f t="shared" si="19"/>
        <v>0</v>
      </c>
      <c r="AW41" s="137">
        <f t="shared" si="20"/>
        <v>0</v>
      </c>
      <c r="AX41" s="135">
        <f t="shared" si="21"/>
        <v>0</v>
      </c>
      <c r="AY41" s="138">
        <f t="shared" si="22"/>
        <v>0</v>
      </c>
    </row>
    <row r="42" spans="2:51" ht="12.75" x14ac:dyDescent="0.2">
      <c r="B42" s="169">
        <f t="shared" si="23"/>
        <v>2038</v>
      </c>
      <c r="C42" s="164">
        <v>0</v>
      </c>
      <c r="D42" s="124">
        <f t="shared" si="0"/>
        <v>0</v>
      </c>
      <c r="E42" s="165">
        <v>0</v>
      </c>
      <c r="F42" s="165">
        <v>0</v>
      </c>
      <c r="G42" s="123">
        <f t="shared" si="24"/>
        <v>0</v>
      </c>
      <c r="H42" s="123">
        <f t="shared" si="25"/>
        <v>0</v>
      </c>
      <c r="I42" s="123">
        <f t="shared" si="26"/>
        <v>0</v>
      </c>
      <c r="J42" s="123">
        <f t="shared" si="27"/>
        <v>0</v>
      </c>
      <c r="K42" s="124">
        <f t="shared" si="8"/>
        <v>0</v>
      </c>
      <c r="L42" s="166">
        <v>0</v>
      </c>
      <c r="M42" s="130">
        <f t="shared" si="28"/>
        <v>0</v>
      </c>
      <c r="N42" s="126"/>
      <c r="O42" s="120">
        <f t="shared" si="29"/>
        <v>2038</v>
      </c>
      <c r="P42" s="124">
        <f t="shared" si="1"/>
        <v>0</v>
      </c>
      <c r="Q42" s="129">
        <f t="shared" si="2"/>
        <v>0</v>
      </c>
      <c r="R42" s="124">
        <f t="shared" si="3"/>
        <v>0</v>
      </c>
      <c r="S42" s="123">
        <f t="shared" si="9"/>
        <v>0</v>
      </c>
      <c r="T42" s="124">
        <f t="shared" si="10"/>
        <v>0</v>
      </c>
      <c r="U42" s="130">
        <f t="shared" si="4"/>
        <v>0</v>
      </c>
      <c r="V42" s="33"/>
      <c r="W42" s="120">
        <f t="shared" si="30"/>
        <v>2038</v>
      </c>
      <c r="X42" s="133">
        <v>0</v>
      </c>
      <c r="Y42" s="134">
        <v>0</v>
      </c>
      <c r="Z42" s="135">
        <f t="shared" si="5"/>
        <v>0</v>
      </c>
      <c r="AA42" s="136">
        <f t="shared" si="11"/>
        <v>0</v>
      </c>
      <c r="AB42" s="137">
        <f t="shared" si="12"/>
        <v>0</v>
      </c>
      <c r="AC42" s="137">
        <f t="shared" si="31"/>
        <v>0</v>
      </c>
      <c r="AD42" s="135">
        <f t="shared" si="13"/>
        <v>0</v>
      </c>
      <c r="AE42" s="138">
        <f t="shared" si="32"/>
        <v>0</v>
      </c>
      <c r="AG42" s="120">
        <f t="shared" si="33"/>
        <v>2038</v>
      </c>
      <c r="AH42" s="133">
        <v>0</v>
      </c>
      <c r="AI42" s="134">
        <v>0</v>
      </c>
      <c r="AJ42" s="135">
        <f t="shared" si="6"/>
        <v>0</v>
      </c>
      <c r="AK42" s="137">
        <f t="shared" si="14"/>
        <v>0</v>
      </c>
      <c r="AL42" s="137">
        <f t="shared" si="15"/>
        <v>0</v>
      </c>
      <c r="AM42" s="137">
        <f t="shared" si="16"/>
        <v>0</v>
      </c>
      <c r="AN42" s="135">
        <f>IF(ISBLANK($AH$15),0,$AH42*$AK$15/$AL$15)</f>
        <v>0</v>
      </c>
      <c r="AO42" s="138">
        <f t="shared" si="35"/>
        <v>0</v>
      </c>
      <c r="AQ42" s="120">
        <f t="shared" si="34"/>
        <v>2038</v>
      </c>
      <c r="AR42" s="133">
        <v>0</v>
      </c>
      <c r="AS42" s="134">
        <v>0</v>
      </c>
      <c r="AT42" s="135">
        <f t="shared" si="7"/>
        <v>0</v>
      </c>
      <c r="AU42" s="136">
        <f t="shared" si="18"/>
        <v>0</v>
      </c>
      <c r="AV42" s="137">
        <f t="shared" si="19"/>
        <v>0</v>
      </c>
      <c r="AW42" s="137">
        <f t="shared" si="20"/>
        <v>0</v>
      </c>
      <c r="AX42" s="135">
        <f t="shared" si="21"/>
        <v>0</v>
      </c>
      <c r="AY42" s="138">
        <f t="shared" si="22"/>
        <v>0</v>
      </c>
    </row>
    <row r="43" spans="2:51" ht="12.75" x14ac:dyDescent="0.2">
      <c r="B43" s="169">
        <f t="shared" si="23"/>
        <v>2039</v>
      </c>
      <c r="C43" s="164">
        <v>0</v>
      </c>
      <c r="D43" s="124">
        <f t="shared" si="0"/>
        <v>0</v>
      </c>
      <c r="E43" s="165">
        <v>0</v>
      </c>
      <c r="F43" s="165">
        <v>0</v>
      </c>
      <c r="G43" s="123">
        <f t="shared" si="24"/>
        <v>0</v>
      </c>
      <c r="H43" s="123">
        <f t="shared" si="25"/>
        <v>0</v>
      </c>
      <c r="I43" s="123">
        <f t="shared" si="26"/>
        <v>0</v>
      </c>
      <c r="J43" s="123">
        <f t="shared" si="27"/>
        <v>0</v>
      </c>
      <c r="K43" s="124">
        <f t="shared" si="8"/>
        <v>0</v>
      </c>
      <c r="L43" s="166">
        <v>0</v>
      </c>
      <c r="M43" s="130">
        <f t="shared" si="28"/>
        <v>0</v>
      </c>
      <c r="N43" s="126"/>
      <c r="O43" s="120">
        <f t="shared" si="29"/>
        <v>2039</v>
      </c>
      <c r="P43" s="124">
        <f t="shared" si="1"/>
        <v>0</v>
      </c>
      <c r="Q43" s="129">
        <f t="shared" si="2"/>
        <v>0</v>
      </c>
      <c r="R43" s="124">
        <f t="shared" si="3"/>
        <v>0</v>
      </c>
      <c r="S43" s="123">
        <f t="shared" si="9"/>
        <v>0</v>
      </c>
      <c r="T43" s="124">
        <f t="shared" si="10"/>
        <v>0</v>
      </c>
      <c r="U43" s="130">
        <f t="shared" si="4"/>
        <v>0</v>
      </c>
      <c r="V43" s="33"/>
      <c r="W43" s="120">
        <f t="shared" si="30"/>
        <v>2039</v>
      </c>
      <c r="X43" s="133">
        <v>0</v>
      </c>
      <c r="Y43" s="134">
        <v>0</v>
      </c>
      <c r="Z43" s="135">
        <f t="shared" si="5"/>
        <v>0</v>
      </c>
      <c r="AA43" s="136">
        <f t="shared" si="11"/>
        <v>0</v>
      </c>
      <c r="AB43" s="137">
        <f t="shared" si="12"/>
        <v>0</v>
      </c>
      <c r="AC43" s="137">
        <f t="shared" si="31"/>
        <v>0</v>
      </c>
      <c r="AD43" s="135">
        <f t="shared" si="13"/>
        <v>0</v>
      </c>
      <c r="AE43" s="138">
        <f t="shared" si="32"/>
        <v>0</v>
      </c>
      <c r="AG43" s="120">
        <f t="shared" si="33"/>
        <v>2039</v>
      </c>
      <c r="AH43" s="133">
        <v>0</v>
      </c>
      <c r="AI43" s="134">
        <v>0</v>
      </c>
      <c r="AJ43" s="135">
        <f t="shared" si="6"/>
        <v>0</v>
      </c>
      <c r="AK43" s="137">
        <f t="shared" si="14"/>
        <v>0</v>
      </c>
      <c r="AL43" s="137">
        <f t="shared" si="15"/>
        <v>0</v>
      </c>
      <c r="AM43" s="137">
        <f t="shared" si="16"/>
        <v>0</v>
      </c>
      <c r="AN43" s="135">
        <f t="shared" si="17"/>
        <v>0</v>
      </c>
      <c r="AO43" s="145">
        <f t="shared" si="35"/>
        <v>0</v>
      </c>
      <c r="AQ43" s="120">
        <f t="shared" si="34"/>
        <v>2039</v>
      </c>
      <c r="AR43" s="133">
        <v>0</v>
      </c>
      <c r="AS43" s="134">
        <v>0</v>
      </c>
      <c r="AT43" s="135">
        <f t="shared" si="7"/>
        <v>0</v>
      </c>
      <c r="AU43" s="136">
        <f t="shared" si="18"/>
        <v>0</v>
      </c>
      <c r="AV43" s="137">
        <f t="shared" si="19"/>
        <v>0</v>
      </c>
      <c r="AW43" s="137">
        <f t="shared" si="20"/>
        <v>0</v>
      </c>
      <c r="AX43" s="135">
        <f t="shared" si="21"/>
        <v>0</v>
      </c>
      <c r="AY43" s="138">
        <f t="shared" si="22"/>
        <v>0</v>
      </c>
    </row>
    <row r="44" spans="2:51" ht="12.75" x14ac:dyDescent="0.2">
      <c r="B44" s="169">
        <f t="shared" si="23"/>
        <v>2040</v>
      </c>
      <c r="C44" s="164">
        <v>0</v>
      </c>
      <c r="D44" s="124">
        <f t="shared" si="0"/>
        <v>0</v>
      </c>
      <c r="E44" s="165">
        <v>0</v>
      </c>
      <c r="F44" s="165">
        <v>0</v>
      </c>
      <c r="G44" s="123">
        <f t="shared" si="24"/>
        <v>0</v>
      </c>
      <c r="H44" s="123">
        <f t="shared" si="25"/>
        <v>0</v>
      </c>
      <c r="I44" s="123">
        <f t="shared" si="26"/>
        <v>0</v>
      </c>
      <c r="J44" s="123">
        <f t="shared" si="27"/>
        <v>0</v>
      </c>
      <c r="K44" s="124">
        <f t="shared" si="8"/>
        <v>0</v>
      </c>
      <c r="L44" s="166">
        <v>0</v>
      </c>
      <c r="M44" s="130">
        <f t="shared" si="28"/>
        <v>0</v>
      </c>
      <c r="N44" s="126"/>
      <c r="O44" s="120">
        <f t="shared" si="29"/>
        <v>2040</v>
      </c>
      <c r="P44" s="124">
        <f t="shared" si="1"/>
        <v>0</v>
      </c>
      <c r="Q44" s="129">
        <f t="shared" si="2"/>
        <v>0</v>
      </c>
      <c r="R44" s="124">
        <f t="shared" si="3"/>
        <v>0</v>
      </c>
      <c r="S44" s="123">
        <f t="shared" si="9"/>
        <v>0</v>
      </c>
      <c r="T44" s="124">
        <f t="shared" si="10"/>
        <v>0</v>
      </c>
      <c r="U44" s="130">
        <f t="shared" si="4"/>
        <v>0</v>
      </c>
      <c r="V44" s="33"/>
      <c r="W44" s="120">
        <f t="shared" si="30"/>
        <v>2040</v>
      </c>
      <c r="X44" s="133">
        <v>0</v>
      </c>
      <c r="Y44" s="134">
        <v>0</v>
      </c>
      <c r="Z44" s="135">
        <f t="shared" si="5"/>
        <v>0</v>
      </c>
      <c r="AA44" s="136">
        <f t="shared" si="11"/>
        <v>0</v>
      </c>
      <c r="AB44" s="137">
        <f t="shared" si="12"/>
        <v>0</v>
      </c>
      <c r="AC44" s="137">
        <f t="shared" si="31"/>
        <v>0</v>
      </c>
      <c r="AD44" s="135">
        <f t="shared" si="13"/>
        <v>0</v>
      </c>
      <c r="AE44" s="138">
        <f t="shared" si="32"/>
        <v>0</v>
      </c>
      <c r="AG44" s="120">
        <f t="shared" si="33"/>
        <v>2040</v>
      </c>
      <c r="AH44" s="133">
        <v>0</v>
      </c>
      <c r="AI44" s="134">
        <v>0</v>
      </c>
      <c r="AJ44" s="135">
        <f t="shared" si="6"/>
        <v>0</v>
      </c>
      <c r="AK44" s="137">
        <f t="shared" si="14"/>
        <v>0</v>
      </c>
      <c r="AL44" s="137">
        <f t="shared" si="15"/>
        <v>0</v>
      </c>
      <c r="AM44" s="137">
        <f t="shared" si="16"/>
        <v>0</v>
      </c>
      <c r="AN44" s="135">
        <f t="shared" si="17"/>
        <v>0</v>
      </c>
      <c r="AO44" s="138">
        <f t="shared" si="35"/>
        <v>0</v>
      </c>
      <c r="AQ44" s="120">
        <f t="shared" si="34"/>
        <v>2040</v>
      </c>
      <c r="AR44" s="133">
        <v>0</v>
      </c>
      <c r="AS44" s="134">
        <v>0</v>
      </c>
      <c r="AT44" s="135">
        <f t="shared" si="7"/>
        <v>0</v>
      </c>
      <c r="AU44" s="136">
        <f t="shared" si="18"/>
        <v>0</v>
      </c>
      <c r="AV44" s="137">
        <f t="shared" si="19"/>
        <v>0</v>
      </c>
      <c r="AW44" s="137">
        <f t="shared" si="20"/>
        <v>0</v>
      </c>
      <c r="AX44" s="135">
        <f t="shared" si="21"/>
        <v>0</v>
      </c>
      <c r="AY44" s="138">
        <f>+AS44+AT44+AU44*$AW$12+AV44*$AW$13+AW44*$AW$14+AX44*$AW$15</f>
        <v>0</v>
      </c>
    </row>
    <row r="45" spans="2:51" ht="12.75" x14ac:dyDescent="0.2">
      <c r="B45" s="169">
        <f t="shared" si="23"/>
        <v>2041</v>
      </c>
      <c r="C45" s="164">
        <v>0</v>
      </c>
      <c r="D45" s="124">
        <f t="shared" si="0"/>
        <v>0</v>
      </c>
      <c r="E45" s="165">
        <v>0</v>
      </c>
      <c r="F45" s="165">
        <v>0</v>
      </c>
      <c r="G45" s="123">
        <f t="shared" si="24"/>
        <v>0</v>
      </c>
      <c r="H45" s="123">
        <f t="shared" si="25"/>
        <v>0</v>
      </c>
      <c r="I45" s="123">
        <f t="shared" si="26"/>
        <v>0</v>
      </c>
      <c r="J45" s="123">
        <f t="shared" si="27"/>
        <v>0</v>
      </c>
      <c r="K45" s="124">
        <f t="shared" si="8"/>
        <v>0</v>
      </c>
      <c r="L45" s="166">
        <v>0</v>
      </c>
      <c r="M45" s="130">
        <f t="shared" si="28"/>
        <v>0</v>
      </c>
      <c r="N45" s="126"/>
      <c r="O45" s="120">
        <f t="shared" si="29"/>
        <v>2041</v>
      </c>
      <c r="P45" s="124">
        <f t="shared" si="1"/>
        <v>0</v>
      </c>
      <c r="Q45" s="129">
        <f t="shared" si="2"/>
        <v>0</v>
      </c>
      <c r="R45" s="124">
        <f t="shared" si="3"/>
        <v>0</v>
      </c>
      <c r="S45" s="123">
        <f t="shared" si="9"/>
        <v>0</v>
      </c>
      <c r="T45" s="124">
        <f t="shared" si="10"/>
        <v>0</v>
      </c>
      <c r="U45" s="130">
        <f t="shared" si="4"/>
        <v>0</v>
      </c>
      <c r="V45" s="33"/>
      <c r="W45" s="120">
        <f t="shared" si="30"/>
        <v>2041</v>
      </c>
      <c r="X45" s="133">
        <v>0</v>
      </c>
      <c r="Y45" s="134">
        <v>0</v>
      </c>
      <c r="Z45" s="135">
        <f t="shared" si="5"/>
        <v>0</v>
      </c>
      <c r="AA45" s="136">
        <f t="shared" si="11"/>
        <v>0</v>
      </c>
      <c r="AB45" s="137">
        <f t="shared" si="12"/>
        <v>0</v>
      </c>
      <c r="AC45" s="137">
        <f t="shared" si="31"/>
        <v>0</v>
      </c>
      <c r="AD45" s="135">
        <f t="shared" si="13"/>
        <v>0</v>
      </c>
      <c r="AE45" s="138">
        <f t="shared" si="32"/>
        <v>0</v>
      </c>
      <c r="AG45" s="120">
        <f t="shared" si="33"/>
        <v>2041</v>
      </c>
      <c r="AH45" s="133">
        <v>0</v>
      </c>
      <c r="AI45" s="134">
        <v>0</v>
      </c>
      <c r="AJ45" s="135">
        <f t="shared" si="6"/>
        <v>0</v>
      </c>
      <c r="AK45" s="137">
        <f t="shared" si="14"/>
        <v>0</v>
      </c>
      <c r="AL45" s="137">
        <f t="shared" si="15"/>
        <v>0</v>
      </c>
      <c r="AM45" s="137">
        <f t="shared" si="16"/>
        <v>0</v>
      </c>
      <c r="AN45" s="135">
        <f t="shared" si="17"/>
        <v>0</v>
      </c>
      <c r="AO45" s="138">
        <f t="shared" si="35"/>
        <v>0</v>
      </c>
      <c r="AQ45" s="120">
        <f t="shared" si="34"/>
        <v>2041</v>
      </c>
      <c r="AR45" s="133">
        <v>0</v>
      </c>
      <c r="AS45" s="134">
        <v>0</v>
      </c>
      <c r="AT45" s="135">
        <f t="shared" si="7"/>
        <v>0</v>
      </c>
      <c r="AU45" s="136">
        <f t="shared" si="18"/>
        <v>0</v>
      </c>
      <c r="AV45" s="137">
        <f t="shared" si="19"/>
        <v>0</v>
      </c>
      <c r="AW45" s="137">
        <f t="shared" si="20"/>
        <v>0</v>
      </c>
      <c r="AX45" s="135">
        <f t="shared" si="21"/>
        <v>0</v>
      </c>
      <c r="AY45" s="138">
        <f t="shared" si="22"/>
        <v>0</v>
      </c>
    </row>
    <row r="46" spans="2:51" ht="12.75" x14ac:dyDescent="0.2">
      <c r="B46" s="169">
        <f t="shared" si="23"/>
        <v>2042</v>
      </c>
      <c r="C46" s="164">
        <v>0</v>
      </c>
      <c r="D46" s="124">
        <f t="shared" si="0"/>
        <v>0</v>
      </c>
      <c r="E46" s="165">
        <v>0</v>
      </c>
      <c r="F46" s="165">
        <v>0</v>
      </c>
      <c r="G46" s="123">
        <f t="shared" si="24"/>
        <v>0</v>
      </c>
      <c r="H46" s="123">
        <f t="shared" si="25"/>
        <v>0</v>
      </c>
      <c r="I46" s="123">
        <f t="shared" si="26"/>
        <v>0</v>
      </c>
      <c r="J46" s="123">
        <f t="shared" si="27"/>
        <v>0</v>
      </c>
      <c r="K46" s="124">
        <f t="shared" si="8"/>
        <v>0</v>
      </c>
      <c r="L46" s="166">
        <v>0</v>
      </c>
      <c r="M46" s="130">
        <f t="shared" si="28"/>
        <v>0</v>
      </c>
      <c r="N46" s="126"/>
      <c r="O46" s="120">
        <f t="shared" si="29"/>
        <v>2042</v>
      </c>
      <c r="P46" s="124">
        <f t="shared" si="1"/>
        <v>0</v>
      </c>
      <c r="Q46" s="129">
        <f t="shared" si="2"/>
        <v>0</v>
      </c>
      <c r="R46" s="124">
        <f t="shared" si="3"/>
        <v>0</v>
      </c>
      <c r="S46" s="123">
        <f t="shared" si="9"/>
        <v>0</v>
      </c>
      <c r="T46" s="124">
        <f t="shared" si="10"/>
        <v>0</v>
      </c>
      <c r="U46" s="130">
        <f t="shared" si="4"/>
        <v>0</v>
      </c>
      <c r="V46" s="33"/>
      <c r="W46" s="120">
        <f t="shared" si="30"/>
        <v>2042</v>
      </c>
      <c r="X46" s="133">
        <v>0</v>
      </c>
      <c r="Y46" s="134">
        <v>0</v>
      </c>
      <c r="Z46" s="135">
        <f t="shared" si="5"/>
        <v>0</v>
      </c>
      <c r="AA46" s="136">
        <f t="shared" si="11"/>
        <v>0</v>
      </c>
      <c r="AB46" s="137">
        <f t="shared" si="12"/>
        <v>0</v>
      </c>
      <c r="AC46" s="137">
        <f t="shared" si="31"/>
        <v>0</v>
      </c>
      <c r="AD46" s="135">
        <f t="shared" si="13"/>
        <v>0</v>
      </c>
      <c r="AE46" s="138">
        <f t="shared" si="32"/>
        <v>0</v>
      </c>
      <c r="AG46" s="120">
        <f t="shared" si="33"/>
        <v>2042</v>
      </c>
      <c r="AH46" s="133">
        <v>0</v>
      </c>
      <c r="AI46" s="134">
        <v>0</v>
      </c>
      <c r="AJ46" s="135">
        <f t="shared" si="6"/>
        <v>0</v>
      </c>
      <c r="AK46" s="137">
        <f t="shared" si="14"/>
        <v>0</v>
      </c>
      <c r="AL46" s="137">
        <f t="shared" si="15"/>
        <v>0</v>
      </c>
      <c r="AM46" s="137">
        <f t="shared" si="16"/>
        <v>0</v>
      </c>
      <c r="AN46" s="135">
        <f t="shared" si="17"/>
        <v>0</v>
      </c>
      <c r="AO46" s="138">
        <f t="shared" si="35"/>
        <v>0</v>
      </c>
      <c r="AQ46" s="120">
        <f t="shared" si="34"/>
        <v>2042</v>
      </c>
      <c r="AR46" s="133">
        <v>0</v>
      </c>
      <c r="AS46" s="134">
        <v>0</v>
      </c>
      <c r="AT46" s="135">
        <f t="shared" si="7"/>
        <v>0</v>
      </c>
      <c r="AU46" s="136">
        <f t="shared" si="18"/>
        <v>0</v>
      </c>
      <c r="AV46" s="137">
        <f t="shared" si="19"/>
        <v>0</v>
      </c>
      <c r="AW46" s="137">
        <f t="shared" si="20"/>
        <v>0</v>
      </c>
      <c r="AX46" s="135">
        <f t="shared" si="21"/>
        <v>0</v>
      </c>
      <c r="AY46" s="138">
        <f t="shared" si="22"/>
        <v>0</v>
      </c>
    </row>
    <row r="47" spans="2:51" ht="13.5" thickBot="1" x14ac:dyDescent="0.25">
      <c r="B47" s="170">
        <f t="shared" si="23"/>
        <v>2043</v>
      </c>
      <c r="C47" s="178">
        <v>0</v>
      </c>
      <c r="D47" s="128">
        <f t="shared" si="0"/>
        <v>0</v>
      </c>
      <c r="E47" s="179">
        <v>0</v>
      </c>
      <c r="F47" s="179">
        <v>0</v>
      </c>
      <c r="G47" s="127">
        <f t="shared" si="24"/>
        <v>0</v>
      </c>
      <c r="H47" s="127">
        <f t="shared" si="25"/>
        <v>0</v>
      </c>
      <c r="I47" s="127">
        <f t="shared" si="26"/>
        <v>0</v>
      </c>
      <c r="J47" s="127">
        <f t="shared" si="27"/>
        <v>0</v>
      </c>
      <c r="K47" s="128">
        <f t="shared" si="8"/>
        <v>0</v>
      </c>
      <c r="L47" s="180">
        <v>0</v>
      </c>
      <c r="M47" s="132">
        <f t="shared" si="28"/>
        <v>0</v>
      </c>
      <c r="N47" s="126"/>
      <c r="O47" s="121">
        <f t="shared" si="29"/>
        <v>2043</v>
      </c>
      <c r="P47" s="128">
        <f t="shared" si="1"/>
        <v>0</v>
      </c>
      <c r="Q47" s="131">
        <f t="shared" si="2"/>
        <v>0</v>
      </c>
      <c r="R47" s="128">
        <f t="shared" si="3"/>
        <v>0</v>
      </c>
      <c r="S47" s="127">
        <f t="shared" si="9"/>
        <v>0</v>
      </c>
      <c r="T47" s="128">
        <f t="shared" si="10"/>
        <v>0</v>
      </c>
      <c r="U47" s="132">
        <f t="shared" si="4"/>
        <v>0</v>
      </c>
      <c r="V47" s="33"/>
      <c r="W47" s="121">
        <f t="shared" si="30"/>
        <v>2043</v>
      </c>
      <c r="X47" s="139">
        <v>0</v>
      </c>
      <c r="Y47" s="140">
        <v>0</v>
      </c>
      <c r="Z47" s="141">
        <f t="shared" si="5"/>
        <v>0</v>
      </c>
      <c r="AA47" s="142">
        <f t="shared" si="11"/>
        <v>0</v>
      </c>
      <c r="AB47" s="143">
        <f t="shared" si="12"/>
        <v>0</v>
      </c>
      <c r="AC47" s="143">
        <f t="shared" si="31"/>
        <v>0</v>
      </c>
      <c r="AD47" s="141">
        <f t="shared" si="13"/>
        <v>0</v>
      </c>
      <c r="AE47" s="144">
        <f t="shared" si="32"/>
        <v>0</v>
      </c>
      <c r="AG47" s="121">
        <f t="shared" si="33"/>
        <v>2043</v>
      </c>
      <c r="AH47" s="139">
        <v>0</v>
      </c>
      <c r="AI47" s="140">
        <v>0</v>
      </c>
      <c r="AJ47" s="141">
        <f t="shared" si="6"/>
        <v>0</v>
      </c>
      <c r="AK47" s="143">
        <f t="shared" si="14"/>
        <v>0</v>
      </c>
      <c r="AL47" s="143">
        <f t="shared" si="15"/>
        <v>0</v>
      </c>
      <c r="AM47" s="143">
        <f t="shared" si="16"/>
        <v>0</v>
      </c>
      <c r="AN47" s="141">
        <f t="shared" si="17"/>
        <v>0</v>
      </c>
      <c r="AO47" s="144">
        <f t="shared" si="35"/>
        <v>0</v>
      </c>
      <c r="AQ47" s="121">
        <f t="shared" si="34"/>
        <v>2043</v>
      </c>
      <c r="AR47" s="139">
        <v>0</v>
      </c>
      <c r="AS47" s="140">
        <v>0</v>
      </c>
      <c r="AT47" s="141">
        <f t="shared" si="7"/>
        <v>0</v>
      </c>
      <c r="AU47" s="142">
        <f t="shared" si="18"/>
        <v>0</v>
      </c>
      <c r="AV47" s="143">
        <f t="shared" si="19"/>
        <v>0</v>
      </c>
      <c r="AW47" s="143">
        <f t="shared" si="20"/>
        <v>0</v>
      </c>
      <c r="AX47" s="141">
        <f t="shared" si="21"/>
        <v>0</v>
      </c>
      <c r="AY47" s="144">
        <f t="shared" si="22"/>
        <v>0</v>
      </c>
    </row>
    <row r="48" spans="2:51" x14ac:dyDescent="0.2">
      <c r="C48" s="10"/>
      <c r="D48" s="10"/>
      <c r="E48" s="10"/>
      <c r="F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Z48" s="10"/>
      <c r="AA48" s="10"/>
      <c r="AB48" s="10"/>
      <c r="AC48" s="10"/>
      <c r="AD48" s="10"/>
      <c r="AE48" s="10"/>
      <c r="AF48" s="10"/>
      <c r="AG48" s="10"/>
      <c r="AH48" s="10"/>
    </row>
    <row r="49" spans="3:36" ht="16.5" customHeight="1" x14ac:dyDescent="0.2">
      <c r="L49" s="79"/>
      <c r="M49" s="79"/>
      <c r="N49" s="79"/>
      <c r="O49" s="79"/>
      <c r="P49" s="79"/>
      <c r="Q49" s="79"/>
      <c r="Z49" s="10"/>
      <c r="AA49" s="10"/>
      <c r="AB49" s="10"/>
      <c r="AC49" s="10"/>
      <c r="AD49" s="10"/>
      <c r="AE49" s="13"/>
      <c r="AF49" s="10"/>
      <c r="AG49" s="10"/>
      <c r="AH49" s="13"/>
      <c r="AJ49" s="8"/>
    </row>
    <row r="50" spans="3:36" x14ac:dyDescent="0.2">
      <c r="C50" s="12"/>
      <c r="D50" s="12"/>
      <c r="E50" s="12"/>
      <c r="F50" s="12"/>
      <c r="L50" s="33"/>
      <c r="M50" s="80"/>
      <c r="N50" s="80"/>
      <c r="O50" s="80"/>
      <c r="P50" s="80"/>
      <c r="Q50" s="80"/>
      <c r="R50" s="14"/>
      <c r="S50" s="14"/>
      <c r="T50" s="14"/>
      <c r="U50" s="14"/>
      <c r="V50" s="14"/>
      <c r="W50" s="14"/>
      <c r="X50" s="15"/>
      <c r="Z50" s="10"/>
      <c r="AA50" s="10"/>
      <c r="AB50" s="10"/>
      <c r="AC50" s="10"/>
      <c r="AD50" s="10"/>
      <c r="AE50" s="16"/>
      <c r="AF50" s="10"/>
      <c r="AG50" s="10"/>
      <c r="AH50" s="17"/>
    </row>
    <row r="51" spans="3:36" x14ac:dyDescent="0.2">
      <c r="C51" s="18"/>
      <c r="D51" s="18"/>
      <c r="E51" s="18"/>
      <c r="F51" s="18"/>
      <c r="X51" s="19"/>
      <c r="AE51" s="20"/>
      <c r="AH51" s="11"/>
    </row>
    <row r="52" spans="3:36" x14ac:dyDescent="0.2">
      <c r="C52" s="18"/>
      <c r="D52" s="18"/>
      <c r="E52" s="18"/>
      <c r="F52" s="18"/>
      <c r="X52" s="19"/>
      <c r="AE52" s="20"/>
      <c r="AH52" s="11"/>
    </row>
    <row r="53" spans="3:36" x14ac:dyDescent="0.2">
      <c r="C53" s="18"/>
      <c r="D53" s="18"/>
      <c r="E53" s="18"/>
      <c r="F53" s="18"/>
      <c r="X53" s="19"/>
      <c r="AE53" s="16"/>
      <c r="AH53" s="11"/>
    </row>
    <row r="54" spans="3:36" x14ac:dyDescent="0.2">
      <c r="C54" s="21"/>
      <c r="D54" s="22"/>
      <c r="E54" s="22"/>
      <c r="F54" s="22"/>
      <c r="G54" s="21"/>
      <c r="H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3"/>
      <c r="AH54" s="11"/>
    </row>
    <row r="55" spans="3:36" x14ac:dyDescent="0.2">
      <c r="C55" s="18"/>
      <c r="D55" s="18"/>
      <c r="E55" s="18"/>
      <c r="F55" s="18"/>
      <c r="X55" s="19"/>
      <c r="AH55" s="11"/>
    </row>
    <row r="56" spans="3:36" x14ac:dyDescent="0.2">
      <c r="C56" s="18"/>
      <c r="D56" s="18"/>
      <c r="E56" s="18"/>
      <c r="F56" s="18"/>
      <c r="X56" s="19"/>
      <c r="AH56" s="11"/>
    </row>
    <row r="57" spans="3:36" x14ac:dyDescent="0.2">
      <c r="C57" s="18"/>
      <c r="D57" s="18"/>
      <c r="E57" s="18"/>
      <c r="F57" s="18"/>
      <c r="X57" s="19"/>
    </row>
    <row r="58" spans="3:36" x14ac:dyDescent="0.2">
      <c r="C58" s="18"/>
      <c r="D58" s="18"/>
      <c r="E58" s="18"/>
      <c r="F58" s="18"/>
      <c r="X58" s="19"/>
      <c r="AE58" s="10"/>
    </row>
    <row r="59" spans="3:36" x14ac:dyDescent="0.2">
      <c r="C59" s="18"/>
      <c r="D59" s="18"/>
      <c r="E59" s="18"/>
      <c r="F59" s="18"/>
      <c r="X59" s="19"/>
      <c r="AE59" s="8"/>
    </row>
    <row r="60" spans="3:36" x14ac:dyDescent="0.2">
      <c r="C60" s="18"/>
      <c r="D60" s="18"/>
      <c r="E60" s="18"/>
      <c r="F60" s="18"/>
      <c r="X60" s="19"/>
    </row>
    <row r="61" spans="3:36" x14ac:dyDescent="0.2">
      <c r="C61" s="18"/>
      <c r="D61" s="18"/>
      <c r="E61" s="18"/>
      <c r="F61" s="18"/>
      <c r="X61" s="19"/>
    </row>
    <row r="62" spans="3:36" x14ac:dyDescent="0.2">
      <c r="C62" s="18"/>
      <c r="D62" s="18"/>
      <c r="E62" s="18"/>
      <c r="F62" s="18"/>
      <c r="X62" s="19"/>
    </row>
    <row r="63" spans="3:36" x14ac:dyDescent="0.2">
      <c r="C63" s="18"/>
      <c r="D63" s="18"/>
      <c r="E63" s="18"/>
      <c r="F63" s="18"/>
      <c r="X63" s="19"/>
    </row>
    <row r="64" spans="3:36" x14ac:dyDescent="0.2">
      <c r="C64" s="18"/>
      <c r="D64" s="18"/>
      <c r="E64" s="18"/>
      <c r="F64" s="18"/>
      <c r="X64" s="19"/>
      <c r="AE64" s="8"/>
    </row>
    <row r="65" spans="3:36" x14ac:dyDescent="0.2">
      <c r="C65" s="18"/>
      <c r="D65" s="18"/>
      <c r="E65" s="18"/>
      <c r="F65" s="18"/>
      <c r="X65" s="19"/>
    </row>
    <row r="66" spans="3:36" x14ac:dyDescent="0.2">
      <c r="C66" s="18"/>
      <c r="D66" s="18"/>
      <c r="E66" s="18"/>
      <c r="F66" s="18"/>
      <c r="X66" s="19"/>
    </row>
    <row r="67" spans="3:36" x14ac:dyDescent="0.2">
      <c r="C67" s="18"/>
      <c r="D67" s="18"/>
      <c r="E67" s="18"/>
      <c r="F67" s="18"/>
      <c r="X67" s="19"/>
    </row>
    <row r="68" spans="3:36" x14ac:dyDescent="0.2">
      <c r="C68" s="18"/>
      <c r="D68" s="18"/>
      <c r="E68" s="18"/>
      <c r="F68" s="18"/>
      <c r="X68" s="19"/>
    </row>
    <row r="69" spans="3:36" x14ac:dyDescent="0.2">
      <c r="C69" s="18"/>
      <c r="D69" s="18"/>
      <c r="E69" s="18"/>
      <c r="F69" s="18"/>
      <c r="X69" s="19"/>
    </row>
    <row r="70" spans="3:36" x14ac:dyDescent="0.2">
      <c r="C70" s="18"/>
      <c r="D70" s="18"/>
      <c r="E70" s="18"/>
      <c r="F70" s="18"/>
      <c r="X70" s="19"/>
      <c r="AE70" s="10"/>
    </row>
    <row r="71" spans="3:36" x14ac:dyDescent="0.2">
      <c r="C71" s="18"/>
      <c r="D71" s="18"/>
      <c r="E71" s="18"/>
      <c r="F71" s="18"/>
      <c r="X71" s="19"/>
      <c r="AE71" s="13"/>
      <c r="AF71" s="10"/>
      <c r="AG71" s="10"/>
      <c r="AH71" s="13"/>
      <c r="AJ71" s="8"/>
    </row>
    <row r="72" spans="3:36" x14ac:dyDescent="0.2">
      <c r="C72" s="18"/>
      <c r="D72" s="18"/>
      <c r="E72" s="18"/>
      <c r="F72" s="18"/>
      <c r="X72" s="19"/>
      <c r="AH72" s="11"/>
    </row>
    <row r="73" spans="3:36" x14ac:dyDescent="0.2">
      <c r="C73" s="18"/>
      <c r="D73" s="18"/>
      <c r="E73" s="18"/>
      <c r="F73" s="18"/>
      <c r="X73" s="19"/>
      <c r="AH73" s="11"/>
    </row>
    <row r="74" spans="3:36" x14ac:dyDescent="0.2">
      <c r="C74" s="18"/>
      <c r="D74" s="18"/>
      <c r="E74" s="18"/>
      <c r="F74" s="18"/>
      <c r="X74" s="19"/>
      <c r="AH74" s="11"/>
    </row>
    <row r="75" spans="3:36" x14ac:dyDescent="0.2">
      <c r="C75" s="18"/>
      <c r="D75" s="18"/>
      <c r="E75" s="18"/>
      <c r="F75" s="18"/>
      <c r="X75" s="19"/>
      <c r="AH75" s="11"/>
    </row>
    <row r="76" spans="3:36" x14ac:dyDescent="0.2">
      <c r="C76" s="18"/>
      <c r="D76" s="18"/>
      <c r="E76" s="18"/>
      <c r="F76" s="18"/>
      <c r="X76" s="19"/>
      <c r="AH76" s="11"/>
    </row>
    <row r="77" spans="3:36" x14ac:dyDescent="0.2">
      <c r="C77" s="18"/>
      <c r="D77" s="18"/>
      <c r="E77" s="18"/>
      <c r="F77" s="18"/>
      <c r="X77" s="19"/>
      <c r="AH77" s="11"/>
    </row>
    <row r="78" spans="3:36" x14ac:dyDescent="0.2">
      <c r="C78" s="18"/>
      <c r="D78" s="18"/>
      <c r="E78" s="18"/>
      <c r="F78" s="18"/>
      <c r="X78" s="19"/>
      <c r="AH78" s="11"/>
    </row>
    <row r="79" spans="3:36" x14ac:dyDescent="0.2">
      <c r="C79" s="18"/>
      <c r="D79" s="18"/>
      <c r="E79" s="18"/>
      <c r="F79" s="18"/>
      <c r="X79" s="19"/>
    </row>
    <row r="80" spans="3:36" x14ac:dyDescent="0.2">
      <c r="C80" s="18"/>
      <c r="D80" s="18"/>
      <c r="E80" s="18"/>
      <c r="F80" s="18"/>
      <c r="X80" s="19"/>
    </row>
    <row r="81" spans="3:24" x14ac:dyDescent="0.2">
      <c r="C81" s="18"/>
      <c r="D81" s="18"/>
      <c r="E81" s="18"/>
      <c r="F81" s="18"/>
      <c r="X81" s="19"/>
    </row>
    <row r="82" spans="3:24" x14ac:dyDescent="0.2">
      <c r="C82" s="18"/>
      <c r="D82" s="18"/>
      <c r="E82" s="18"/>
      <c r="F82" s="18"/>
      <c r="X82" s="19"/>
    </row>
    <row r="83" spans="3:24" x14ac:dyDescent="0.2">
      <c r="C83" s="18"/>
      <c r="D83" s="18"/>
      <c r="E83" s="18"/>
      <c r="F83" s="18"/>
      <c r="X83" s="19"/>
    </row>
    <row r="84" spans="3:24" x14ac:dyDescent="0.2">
      <c r="C84" s="18"/>
      <c r="D84" s="18"/>
      <c r="E84" s="18"/>
      <c r="F84" s="18"/>
      <c r="X84" s="19"/>
    </row>
    <row r="85" spans="3:24" x14ac:dyDescent="0.2">
      <c r="C85" s="18"/>
      <c r="D85" s="18"/>
      <c r="E85" s="18"/>
      <c r="F85" s="18"/>
      <c r="X85" s="19"/>
    </row>
    <row r="86" spans="3:24" x14ac:dyDescent="0.2">
      <c r="C86" s="18"/>
      <c r="D86" s="18"/>
      <c r="E86" s="18"/>
      <c r="F86" s="18"/>
      <c r="X86" s="19"/>
    </row>
    <row r="87" spans="3:24" x14ac:dyDescent="0.2">
      <c r="C87" s="18"/>
      <c r="D87" s="18"/>
      <c r="E87" s="18"/>
      <c r="F87" s="18"/>
      <c r="X87" s="19"/>
    </row>
    <row r="88" spans="3:24" x14ac:dyDescent="0.2">
      <c r="C88" s="18"/>
      <c r="D88" s="18"/>
      <c r="E88" s="18"/>
      <c r="F88" s="18"/>
      <c r="X88" s="19"/>
    </row>
  </sheetData>
  <mergeCells count="77">
    <mergeCell ref="AI18:AJ18"/>
    <mergeCell ref="AK18:AN18"/>
    <mergeCell ref="M3:S5"/>
    <mergeCell ref="B9:M9"/>
    <mergeCell ref="C10:C11"/>
    <mergeCell ref="O9:U9"/>
    <mergeCell ref="T3:T5"/>
    <mergeCell ref="D10:D11"/>
    <mergeCell ref="E10:E11"/>
    <mergeCell ref="G10:G11"/>
    <mergeCell ref="H10:H11"/>
    <mergeCell ref="G18:K18"/>
    <mergeCell ref="Y18:Z18"/>
    <mergeCell ref="Q18:R18"/>
    <mergeCell ref="S18:T18"/>
    <mergeCell ref="C18:D18"/>
    <mergeCell ref="E18:F18"/>
    <mergeCell ref="C19:C20"/>
    <mergeCell ref="D19:D20"/>
    <mergeCell ref="L19:L20"/>
    <mergeCell ref="E19:E20"/>
    <mergeCell ref="F19:F20"/>
    <mergeCell ref="AV19:AV20"/>
    <mergeCell ref="AW19:AW20"/>
    <mergeCell ref="U19:U20"/>
    <mergeCell ref="AK19:AK20"/>
    <mergeCell ref="AL19:AL20"/>
    <mergeCell ref="AM19:AM20"/>
    <mergeCell ref="AN19:AN20"/>
    <mergeCell ref="Q19:Q20"/>
    <mergeCell ref="R19:R20"/>
    <mergeCell ref="W9:AE9"/>
    <mergeCell ref="AG9:AO9"/>
    <mergeCell ref="AU19:AU20"/>
    <mergeCell ref="AQ9:AY9"/>
    <mergeCell ref="AY19:AY20"/>
    <mergeCell ref="AS18:AT18"/>
    <mergeCell ref="AU18:AX18"/>
    <mergeCell ref="AH19:AH20"/>
    <mergeCell ref="AI19:AI20"/>
    <mergeCell ref="AJ19:AJ20"/>
    <mergeCell ref="X19:X20"/>
    <mergeCell ref="AE19:AE20"/>
    <mergeCell ref="Y19:Y20"/>
    <mergeCell ref="Z19:Z20"/>
    <mergeCell ref="AK10:AK11"/>
    <mergeCell ref="AL10:AL11"/>
    <mergeCell ref="F10:F11"/>
    <mergeCell ref="AB10:AB11"/>
    <mergeCell ref="AA19:AA20"/>
    <mergeCell ref="AB19:AB20"/>
    <mergeCell ref="AC19:AC20"/>
    <mergeCell ref="AA18:AD18"/>
    <mergeCell ref="AD19:AD20"/>
    <mergeCell ref="X10:X11"/>
    <mergeCell ref="Y10:Y11"/>
    <mergeCell ref="Z10:Z11"/>
    <mergeCell ref="AA10:AA11"/>
    <mergeCell ref="S19:S20"/>
    <mergeCell ref="T19:T20"/>
    <mergeCell ref="P19:P20"/>
    <mergeCell ref="H4:J4"/>
    <mergeCell ref="H3:J3"/>
    <mergeCell ref="AW10:AW11"/>
    <mergeCell ref="AX19:AX20"/>
    <mergeCell ref="AM10:AM11"/>
    <mergeCell ref="AS10:AS11"/>
    <mergeCell ref="AT10:AT11"/>
    <mergeCell ref="AU10:AU11"/>
    <mergeCell ref="AV10:AV11"/>
    <mergeCell ref="AR19:AR20"/>
    <mergeCell ref="AS19:AS20"/>
    <mergeCell ref="AT19:AT20"/>
    <mergeCell ref="AO19:AO20"/>
    <mergeCell ref="AH10:AH11"/>
    <mergeCell ref="AI10:AI11"/>
    <mergeCell ref="AJ10:AJ11"/>
  </mergeCells>
  <dataValidations count="2">
    <dataValidation type="list" allowBlank="1" showInputMessage="1" showErrorMessage="1" sqref="V15:W15 N15:O15" xr:uid="{00000000-0002-0000-0000-000000000000}">
      <formula1>"0,40,50,60,70,80,90,100,110,120,130,140,150"</formula1>
    </dataValidation>
    <dataValidation type="list" allowBlank="1" showInputMessage="1" showErrorMessage="1" sqref="V16:W16 N16:O16" xr:uid="{00000000-0002-0000-0000-000001000000}">
      <mc:AlternateContent xmlns:x12ac="http://schemas.microsoft.com/office/spreadsheetml/2011/1/ac" xmlns:mc="http://schemas.openxmlformats.org/markup-compatibility/2006">
        <mc:Choice Requires="x12ac">
          <x12ac:list>0,"0,01","0,02","0,03"</x12ac:list>
        </mc:Choice>
        <mc:Fallback>
          <formula1>"0,0,01,0,02,0,03"</formula1>
        </mc:Fallback>
      </mc:AlternateContent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Teknologier!$B$5:$B$15</xm:f>
          </x14:formula1>
          <xm:sqref>X12:X15 AH12:AH15</xm:sqref>
        </x14:dataValidation>
        <x14:dataValidation type="list" allowBlank="1" showInputMessage="1" showErrorMessage="1" xr:uid="{00000000-0002-0000-0000-000003000000}">
          <x14:formula1>
            <xm:f>Teknologier!$B$5:$B$14</xm:f>
          </x14:formula1>
          <xm:sqref>P11:P12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21"/>
  <sheetViews>
    <sheetView workbookViewId="0">
      <selection activeCell="F22" sqref="F22"/>
    </sheetView>
  </sheetViews>
  <sheetFormatPr baseColWidth="10" defaultRowHeight="15" x14ac:dyDescent="0.25"/>
  <cols>
    <col min="2" max="2" width="25.5703125" bestFit="1" customWidth="1"/>
    <col min="3" max="3" width="21.5703125" bestFit="1" customWidth="1"/>
    <col min="4" max="4" width="15.42578125" customWidth="1"/>
    <col min="5" max="5" width="25.5703125" bestFit="1" customWidth="1"/>
    <col min="6" max="6" width="87.85546875" bestFit="1" customWidth="1"/>
  </cols>
  <sheetData>
    <row r="3" spans="2:6" x14ac:dyDescent="0.25">
      <c r="B3" t="s">
        <v>40</v>
      </c>
    </row>
    <row r="4" spans="2:6" x14ac:dyDescent="0.25">
      <c r="C4" s="191" t="s">
        <v>36</v>
      </c>
      <c r="D4" s="191" t="s">
        <v>14</v>
      </c>
      <c r="E4" s="191" t="s">
        <v>15</v>
      </c>
      <c r="F4" s="192" t="s">
        <v>66</v>
      </c>
    </row>
    <row r="5" spans="2:6" x14ac:dyDescent="0.25">
      <c r="B5" t="s">
        <v>18</v>
      </c>
      <c r="C5" s="26">
        <v>0</v>
      </c>
      <c r="D5" s="26">
        <v>0</v>
      </c>
      <c r="E5" s="26">
        <v>0</v>
      </c>
    </row>
    <row r="6" spans="2:6" x14ac:dyDescent="0.25">
      <c r="B6" t="s">
        <v>41</v>
      </c>
      <c r="C6" s="55">
        <v>10</v>
      </c>
      <c r="D6" s="55">
        <v>0.8</v>
      </c>
      <c r="E6" s="55">
        <v>0.4</v>
      </c>
    </row>
    <row r="7" spans="2:6" x14ac:dyDescent="0.25">
      <c r="B7" t="s">
        <v>39</v>
      </c>
      <c r="C7" s="25">
        <v>8</v>
      </c>
      <c r="D7" s="25">
        <v>0.8</v>
      </c>
      <c r="E7" s="25">
        <v>0.4</v>
      </c>
    </row>
    <row r="8" spans="2:6" x14ac:dyDescent="0.25">
      <c r="B8" t="s">
        <v>42</v>
      </c>
      <c r="C8" s="25">
        <v>7</v>
      </c>
      <c r="D8" s="25">
        <v>0.85</v>
      </c>
      <c r="E8" s="25">
        <v>1.3</v>
      </c>
    </row>
    <row r="9" spans="2:6" x14ac:dyDescent="0.25">
      <c r="B9" t="s">
        <v>43</v>
      </c>
      <c r="C9" s="55">
        <v>3</v>
      </c>
      <c r="D9" s="55">
        <v>0.85</v>
      </c>
      <c r="E9" s="55">
        <v>1.3</v>
      </c>
    </row>
    <row r="10" spans="2:6" x14ac:dyDescent="0.25">
      <c r="B10" t="s">
        <v>44</v>
      </c>
      <c r="C10" s="55">
        <v>3.5</v>
      </c>
      <c r="D10" s="55">
        <v>0.98</v>
      </c>
      <c r="E10" s="55">
        <v>0.6</v>
      </c>
      <c r="F10" t="s">
        <v>67</v>
      </c>
    </row>
    <row r="11" spans="2:6" x14ac:dyDescent="0.25">
      <c r="B11" t="s">
        <v>45</v>
      </c>
      <c r="C11" s="25">
        <v>1.5</v>
      </c>
      <c r="D11" s="25">
        <v>0.98</v>
      </c>
      <c r="E11" s="25">
        <v>0.6</v>
      </c>
      <c r="F11" t="s">
        <v>67</v>
      </c>
    </row>
    <row r="12" spans="2:6" x14ac:dyDescent="0.25">
      <c r="B12" t="s">
        <v>68</v>
      </c>
      <c r="C12" s="55">
        <v>15</v>
      </c>
      <c r="D12" s="55">
        <v>2</v>
      </c>
      <c r="E12" s="55">
        <v>0.6</v>
      </c>
      <c r="F12" t="s">
        <v>67</v>
      </c>
    </row>
    <row r="13" spans="2:6" x14ac:dyDescent="0.25">
      <c r="B13" t="s">
        <v>69</v>
      </c>
      <c r="C13" s="55">
        <v>12</v>
      </c>
      <c r="D13" s="55">
        <v>2.2999999999999998</v>
      </c>
      <c r="E13" s="55">
        <v>0.6</v>
      </c>
      <c r="F13" t="s">
        <v>67</v>
      </c>
    </row>
    <row r="14" spans="2:6" x14ac:dyDescent="0.25">
      <c r="B14" t="s">
        <v>46</v>
      </c>
      <c r="C14" s="25">
        <v>11.5</v>
      </c>
      <c r="D14" s="25">
        <v>2.2999999999999998</v>
      </c>
      <c r="E14" s="55">
        <v>0.6</v>
      </c>
      <c r="F14" t="s">
        <v>67</v>
      </c>
    </row>
    <row r="15" spans="2:6" x14ac:dyDescent="0.25">
      <c r="B15" t="s">
        <v>47</v>
      </c>
      <c r="C15" s="55">
        <v>8.5</v>
      </c>
      <c r="D15" s="55">
        <v>2.7</v>
      </c>
      <c r="E15" s="55">
        <v>0.6</v>
      </c>
      <c r="F15" t="s">
        <v>67</v>
      </c>
    </row>
    <row r="18" spans="2:6" x14ac:dyDescent="0.25">
      <c r="B18" s="190" t="s">
        <v>65</v>
      </c>
      <c r="C18" s="190"/>
      <c r="F18" t="s">
        <v>73</v>
      </c>
    </row>
    <row r="19" spans="2:6" x14ac:dyDescent="0.25">
      <c r="B19" s="190" t="s">
        <v>70</v>
      </c>
      <c r="C19" s="190"/>
      <c r="F19" t="s">
        <v>74</v>
      </c>
    </row>
    <row r="20" spans="2:6" x14ac:dyDescent="0.25">
      <c r="B20" s="190" t="s">
        <v>71</v>
      </c>
      <c r="C20" s="190"/>
      <c r="F20" t="s">
        <v>75</v>
      </c>
    </row>
    <row r="21" spans="2:6" x14ac:dyDescent="0.25">
      <c r="B21" s="190" t="s">
        <v>72</v>
      </c>
      <c r="C21" s="190"/>
      <c r="F2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Samf.øk</vt:lpstr>
      <vt:lpstr>Teknologier</vt:lpstr>
      <vt:lpstr>DriftutgifterEgneTall</vt:lpstr>
      <vt:lpstr>VarmetapFjernvarme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Espen Rønning</dc:creator>
  <cp:lastModifiedBy>Langseth Benedicte</cp:lastModifiedBy>
  <dcterms:created xsi:type="dcterms:W3CDTF">2019-03-27T08:26:03Z</dcterms:created>
  <dcterms:modified xsi:type="dcterms:W3CDTF">2020-09-04T09:22:56Z</dcterms:modified>
</cp:coreProperties>
</file>